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งานพัสดุ\01จัดจ้างวิธีเฉพาะเจาะจง 67\ITA 67\"/>
    </mc:Choice>
  </mc:AlternateContent>
  <bookViews>
    <workbookView xWindow="0" yWindow="0" windowWidth="20490" windowHeight="7620" firstSheet="1" activeTab="2"/>
  </bookViews>
  <sheets>
    <sheet name="Sheet1" sheetId="4" r:id="rId1"/>
    <sheet name="รายงานสรุป" sheetId="1" r:id="rId2"/>
    <sheet name="ผลการจัดซื้อจัดจ้าง" sheetId="2" r:id="rId3"/>
    <sheet name="Sheet2" sheetId="3" state="hidden" r:id="rId4"/>
  </sheets>
  <externalReferences>
    <externalReference r:id="rId5"/>
    <externalReference r:id="rId6"/>
  </externalReferences>
  <calcPr calcId="152511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  <c r="E11" i="1"/>
  <c r="L15" i="2" l="1"/>
  <c r="M15" i="2" s="1"/>
  <c r="L16" i="2"/>
  <c r="M16" i="2" s="1"/>
  <c r="L3" i="2" l="1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2" i="2" l="1"/>
  <c r="M2" i="2" s="1"/>
  <c r="M42" i="4"/>
  <c r="G41" i="4"/>
  <c r="M37" i="4"/>
  <c r="G36" i="4"/>
  <c r="G35" i="4"/>
  <c r="M32" i="4"/>
  <c r="G30" i="4"/>
  <c r="G29" i="4"/>
  <c r="M25" i="4"/>
  <c r="M21" i="4"/>
  <c r="G20" i="4"/>
  <c r="O18" i="4"/>
  <c r="P18" i="4" s="1"/>
  <c r="M18" i="4"/>
  <c r="M17" i="4"/>
  <c r="M16" i="4"/>
</calcChain>
</file>

<file path=xl/sharedStrings.xml><?xml version="1.0" encoding="utf-8"?>
<sst xmlns="http://schemas.openxmlformats.org/spreadsheetml/2006/main" count="739" uniqueCount="410">
  <si>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</si>
  <si>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</si>
  <si>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</si>
  <si>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</si>
  <si>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</si>
  <si>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</si>
  <si>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</si>
  <si>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</si>
  <si>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</si>
  <si>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</si>
  <si>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</si>
  <si>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</si>
  <si>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</si>
  <si>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</si>
  <si>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</si>
  <si>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</si>
  <si>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</si>
  <si>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</si>
  <si>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</si>
  <si>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</si>
  <si>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</si>
  <si>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</si>
  <si>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</si>
  <si>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</si>
  <si>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</si>
  <si>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</si>
  <si>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</si>
  <si>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</si>
  <si>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</si>
  <si>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</si>
  <si>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</si>
  <si>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</si>
  <si>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</si>
  <si>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</si>
  <si>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</si>
  <si>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</si>
  <si>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</si>
  <si>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</si>
  <si>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</si>
  <si>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</si>
  <si>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</si>
  <si>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</si>
  <si>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</si>
  <si>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</si>
  <si>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</si>
  <si>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</si>
  <si>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</si>
  <si>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</si>
  <si>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</si>
  <si>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</si>
  <si>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</si>
  <si>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</si>
  <si>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</si>
  <si>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</si>
  <si>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</si>
  <si>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</si>
  <si>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</si>
  <si>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</si>
  <si>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</si>
  <si>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</si>
  <si>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</si>
  <si>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</si>
  <si>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</si>
  <si>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</si>
  <si>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</si>
  <si>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</si>
  <si>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</si>
  <si>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</si>
  <si>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</si>
  <si>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</si>
  <si>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</si>
  <si>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</si>
  <si>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</si>
  <si>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</si>
  <si>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</si>
  <si>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</si>
  <si>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</si>
  <si>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</si>
  <si>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</si>
  <si>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</si>
  <si>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</si>
  <si>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</si>
  <si>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</si>
  <si>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</si>
  <si>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</si>
  <si>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</si>
  <si>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</si>
  <si>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</si>
  <si>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</si>
  <si>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</si>
  <si>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</si>
  <si>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</si>
  <si>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</si>
  <si>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</si>
  <si>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</si>
  <si>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</si>
  <si>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</si>
  <si>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</si>
  <si>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</si>
  <si>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</si>
  <si>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</si>
  <si>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</si>
  <si>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</si>
  <si>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</si>
  <si>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</si>
  <si>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</si>
  <si>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</si>
  <si>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</si>
  <si>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</si>
  <si>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</si>
  <si>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</si>
  <si>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</si>
  <si>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</si>
  <si>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</si>
  <si>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</si>
  <si>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</si>
  <si>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</si>
  <si>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</si>
  <si>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</si>
  <si>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</si>
  <si>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</si>
  <si>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</si>
  <si>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</si>
  <si>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</si>
  <si>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</si>
  <si>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</si>
  <si>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</si>
  <si>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</si>
  <si>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</si>
  <si>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</si>
  <si>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</si>
  <si>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</si>
  <si>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</si>
  <si>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</si>
  <si>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</si>
  <si>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</si>
  <si>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</si>
  <si>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</si>
  <si>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</si>
  <si>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</si>
  <si>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</si>
  <si>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</si>
  <si>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</si>
  <si>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เลขที่</t>
  </si>
  <si>
    <t>วันที่</t>
  </si>
  <si>
    <t>คำสั่ง</t>
  </si>
  <si>
    <t>วันที่คำสั่ง</t>
  </si>
  <si>
    <t>โครงการ</t>
  </si>
  <si>
    <t>รายการจ้าง</t>
  </si>
  <si>
    <t>จำนวนเงิน</t>
  </si>
  <si>
    <t>ร้านค้า</t>
  </si>
  <si>
    <t>สถานะ</t>
  </si>
  <si>
    <t>วันที่จ่ายเงิน</t>
  </si>
  <si>
    <t>สลักหลังตราสาร</t>
  </si>
  <si>
    <t>1/2566</t>
  </si>
  <si>
    <t>129/2565</t>
  </si>
  <si>
    <t>โครงการจัดหาจัดซื้อและปรับปรุงซ่อมแซมเครื่องคอมพิวเตอร์และสื่อเทคโนโลยี</t>
  </si>
  <si>
    <t>จ้างซ่อมแซมกล้องวงจรปิด</t>
  </si>
  <si>
    <t>บริษัท เน็กซ์ นาว จำกัด</t>
  </si>
  <si>
    <t>เรียบร้อยแล้ว</t>
  </si>
  <si>
    <t>ลงEGP แล้ว</t>
  </si>
  <si>
    <t>2/2566</t>
  </si>
  <si>
    <t>137.1/2565</t>
  </si>
  <si>
    <t>โครงการปรับปรุงสถานศึกษาและสิ่งแวดล้อม</t>
  </si>
  <si>
    <t>จ้างซ่อมแซมเครื่องปรับอากาศ</t>
  </si>
  <si>
    <t>บริษัท เอส.ซี.แอร์ คอนดิชันนิ่ง จำกัด</t>
  </si>
  <si>
    <t>3/2566</t>
  </si>
  <si>
    <t>134.1/2565</t>
  </si>
  <si>
    <t>จ้างครูธุรการ</t>
  </si>
  <si>
    <t>นางสาวศันสนีย์ พุ่มโพธิ์</t>
  </si>
  <si>
    <t>ส่งเขต</t>
  </si>
  <si>
    <t>4/2566</t>
  </si>
  <si>
    <t>135.1/2565</t>
  </si>
  <si>
    <t>โครงการอาหารกลางวัน</t>
  </si>
  <si>
    <t>จ้างทำอาหารกลางวัน</t>
  </si>
  <si>
    <t>นางส้มเช้า สุริโย</t>
  </si>
  <si>
    <t>ระหว่างวันที่ 1/11/65-30/11/65 จำนวน 22วัน</t>
  </si>
  <si>
    <t>5/2566</t>
  </si>
  <si>
    <t>นางสมบูรณ์ เกาะพราหมณ์</t>
  </si>
  <si>
    <t>6/2566</t>
  </si>
  <si>
    <t>นางปรีดา โตรอด</t>
  </si>
  <si>
    <t>7/2566</t>
  </si>
  <si>
    <t>นางคมคาย บุญช่วยเจริญพร</t>
  </si>
  <si>
    <t>8/2566</t>
  </si>
  <si>
    <t>นางละเอียด  อินทะวงศ์</t>
  </si>
  <si>
    <t>9/2566</t>
  </si>
  <si>
    <t>นางละออ  จันทร์เทียน</t>
  </si>
  <si>
    <t>10/2566</t>
  </si>
  <si>
    <t>นางสาววาสนา นิติธรรม</t>
  </si>
  <si>
    <t>11/2566</t>
  </si>
  <si>
    <t>นางแสงจันทร์ ตรีคุณา</t>
  </si>
  <si>
    <t>12/2566</t>
  </si>
  <si>
    <t>นางสาวปราณี กลิ่นจจร</t>
  </si>
  <si>
    <t>13/2566</t>
  </si>
  <si>
    <t>นางภวิกา ดอกพิกุล</t>
  </si>
  <si>
    <t>14/2566</t>
  </si>
  <si>
    <t>139/2565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</si>
  <si>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</si>
  <si>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จ้างถ่ายเอกสารแบบฝึกหัดและใบงาน</t>
  </si>
  <si>
    <t>ร้านคุณากร ถ่ายเอกสาร</t>
  </si>
  <si>
    <t>15/2566</t>
  </si>
  <si>
    <t>148/2565</t>
  </si>
  <si>
    <t>จ้างปรับปรุง ซ่อมแซมห้องน้ำนักเรียนและห้องเก็บของ</t>
  </si>
  <si>
    <t>นายสมชาย  ทองคำ</t>
  </si>
  <si>
    <t>16/2566</t>
  </si>
  <si>
    <t>153/2565</t>
  </si>
  <si>
    <t>จ้างเหมาประกอบอาหารกลางวัน (ปรุงสำเร็จ)เดือนธันวาคม65</t>
  </si>
  <si>
    <t>นางปราณี คุณเผือก</t>
  </si>
  <si>
    <t>จ่ายทุกสัปดาห์</t>
  </si>
  <si>
    <t>เงินนอกฝากคลัง</t>
  </si>
  <si>
    <t>คงเหลือ</t>
  </si>
  <si>
    <t>17/2566</t>
  </si>
  <si>
    <t>163/2565</t>
  </si>
  <si>
    <t>โครงการเสริมสร้างสิ่งแวดล้อมและความปลอดภัยในสถานศึกษา</t>
  </si>
  <si>
    <t>จ้างปรับปรุงซ่อมแซมห้องน้ำนักเรียน</t>
  </si>
  <si>
    <t>บริษัท มิกซ์ออฟฟิศ จำกัด</t>
  </si>
  <si>
    <t>ส่งเบิกเขต</t>
  </si>
  <si>
    <t>18/2566</t>
  </si>
  <si>
    <t>167/2565</t>
  </si>
  <si>
    <t>จ้างทำประตูเหล็ก,แผงตาข่ายกั้นฟุตบอลและแผงกั้นรั้ว</t>
  </si>
  <si>
    <t>นางสาวเบญจวรรณ เขตรักษา</t>
  </si>
  <si>
    <t>19/2566</t>
  </si>
  <si>
    <t>168/2565</t>
  </si>
  <si>
    <t>จ้างติดตั้งกล้องวงจรปิด</t>
  </si>
  <si>
    <t>20/2566</t>
  </si>
  <si>
    <t>170/2565</t>
  </si>
  <si>
    <t>จ้างปรับปรุงซ่อมแซมสิ่งแวดล้อมภายในโรงเรียน</t>
  </si>
  <si>
    <t>21/2566</t>
  </si>
  <si>
    <t>171/2565</t>
  </si>
  <si>
    <t>ว่าง</t>
  </si>
  <si>
    <t>22/2566</t>
  </si>
  <si>
    <t>172/2565</t>
  </si>
  <si>
    <t>จ้างซ่อมแซมกระจกและประตู</t>
  </si>
  <si>
    <t>ร้าน ก.การช่าง</t>
  </si>
  <si>
    <t>23/2566</t>
  </si>
  <si>
    <t>177/2565</t>
  </si>
  <si>
    <t>โครงการส่งเสริมความสามารถทางวิชาการ</t>
  </si>
  <si>
    <t>จ้างเหมารถแข่งขันศิลปหัตถกรรม ครั้งที่ 70 (รถบัส)</t>
  </si>
  <si>
    <t>นายวิโรจน์ พุ่มพฤกษ์</t>
  </si>
  <si>
    <t>24/2566</t>
  </si>
  <si>
    <t>จ้างเหมาประกอบอาหารกลางวัน (ปรุงสำเร็จ)เดือนมกราคม66</t>
  </si>
  <si>
    <t>ลงค้างEGP แล้ว</t>
  </si>
  <si>
    <t>25/2566</t>
  </si>
  <si>
    <t>โครงการเสริมขีดความสามารถผู้เรียนและแก้ปัญหาภาวะทดถอยด้านการเรียนรู้ของผู้เรียน</t>
  </si>
  <si>
    <t>จ้างถ่ายเอกสารข้อสอบกลางภาคมัธยม</t>
  </si>
  <si>
    <t>26/2566</t>
  </si>
  <si>
    <t>จ้างเปลี่ยนไส้กรองเครื่องกรองน้ำ</t>
  </si>
  <si>
    <t>นายธนทร   ทองเฉิดฉาย</t>
  </si>
  <si>
    <t>27/2566</t>
  </si>
  <si>
    <t>โครงการอยู่ค่ายพักแรม เดินทางไกลของลูกเสือ - เนตรนารี</t>
  </si>
  <si>
    <t>จ้างเหมารถโดยสารรับจ้างไม่ประจำทาง(ไปค่ายลูกเสือ)</t>
  </si>
  <si>
    <t>28/2566</t>
  </si>
  <si>
    <t>จ้างเหมาทำอาหารและค่าที่พักการอยู่ค่ายพักแรมลูกเสือ-เนตรนารี ม.1-3</t>
  </si>
  <si>
    <t>นายอิทธินัฐ  สกุนตนิยม</t>
  </si>
  <si>
    <t>29/2566</t>
  </si>
  <si>
    <t>จ้างเหมาจัดกิจกรรมการอยู่ค่ายพักแรมลูกเสือ-เนตรนารี ม.1-3</t>
  </si>
  <si>
    <t>นายภาวิตร  โชคชัยกุล</t>
  </si>
  <si>
    <t>30/2566</t>
  </si>
  <si>
    <t>จ้างเหมารถแข่งขันศิลปหัตถกรรม ครั้งที่ 70 (รถตู้)ระดับชาติ</t>
  </si>
  <si>
    <t>นายนรินทร์ศักดิ์  บัวนาค</t>
  </si>
  <si>
    <t>31/2566</t>
  </si>
  <si>
    <t>จ้างเหมาประกอบอาหารกลางวัน (ปรุงสำเร็จ)เดือนกุมภาพันธ์66</t>
  </si>
  <si>
    <t>นางส้มเช้า  สุริโย</t>
  </si>
  <si>
    <t>32/2566</t>
  </si>
  <si>
    <t>33/2566</t>
  </si>
  <si>
    <t>จ้างทำป้ายไวนิลและสติกเกอร์รีดฟิวเจอร์บอร์ด</t>
  </si>
  <si>
    <t>ร้านน้ำดีไซน์736</t>
  </si>
  <si>
    <t>34/2566</t>
  </si>
  <si>
    <t>นางสาวกัณฐภรณ์ นามฉิม</t>
  </si>
  <si>
    <t>35/2566</t>
  </si>
  <si>
    <t xml:space="preserve">จ้างจัดกิจกรรมพร้อมอาหาร Day camp ลูกเสือ-เนตรนารี </t>
  </si>
  <si>
    <t>บริษัท สยามพาร์ค บางกอก จำกัด</t>
  </si>
  <si>
    <t>36/2566</t>
  </si>
  <si>
    <t>จ้างเหมาประกอบอาหารกลางวัน (ปรุงสำเร็จ)เดือนมีนาคม</t>
  </si>
  <si>
    <t>37/2566</t>
  </si>
  <si>
    <t>44/2566</t>
  </si>
  <si>
    <t>จ้างครูพี่เลี้ยง</t>
  </si>
  <si>
    <t>ว่าที่ร้อยตรีหญิงกัณฑิมา  พุ่มโพธิ์</t>
  </si>
  <si>
    <t>38/2566</t>
  </si>
  <si>
    <t>45/2566</t>
  </si>
  <si>
    <t>จ้างปรับปรุงซ่อมแซมพื้นกระเบื้อง</t>
  </si>
  <si>
    <t>นายสมานมิตร  พงษ์สาท</t>
  </si>
  <si>
    <t>39/2566</t>
  </si>
  <si>
    <t>53/2566</t>
  </si>
  <si>
    <t>จ้างถ่ายเอกสารข้อสอบปลายภาคเรียนป.1-ม.3</t>
  </si>
  <si>
    <t>40/2566</t>
  </si>
  <si>
    <t>55/2566</t>
  </si>
  <si>
    <t>โครงการพัฒนาครูและบุคลากร</t>
  </si>
  <si>
    <t>จ้างเหมารถโดยสารรับจ้างไม่ประจำทาง(ไปศึกษาดูงานจันทบุรี)</t>
  </si>
  <si>
    <t>นายฉลองชัย กล่อมวิญญาณ</t>
  </si>
  <si>
    <t>41/2566</t>
  </si>
  <si>
    <t>59/2566</t>
  </si>
  <si>
    <t>จ้างทาสีอาคารเรียน</t>
  </si>
  <si>
    <t>นางสาวสายฝน  สีสด</t>
  </si>
  <si>
    <t>42/2566</t>
  </si>
  <si>
    <t>60/2566</t>
  </si>
  <si>
    <t xml:space="preserve">ปรับปรุงซ่อมแซมหลังคาอาคารเรียน,ห้องน้ำและรางน้ำฝน </t>
  </si>
  <si>
    <t>นางสาวเดือน  อิ่มบุญสุ</t>
  </si>
  <si>
    <t>43/2566</t>
  </si>
  <si>
    <t>60.1/2566</t>
  </si>
  <si>
    <t>60.2/2566</t>
  </si>
  <si>
    <t>สิ้นสุดแผนปฏิบัติการ65</t>
  </si>
  <si>
    <t>71/2566</t>
  </si>
  <si>
    <t>จ้างเหมาประกอบอาหารกลางวัน (ปรุงสำเร็จ)เดือนพฤษภาคม</t>
  </si>
  <si>
    <t>นางชนิตา  โรมจันทร์</t>
  </si>
  <si>
    <t>เริ่มแผนปฏิบัติการ66</t>
  </si>
  <si>
    <t>46/2566</t>
  </si>
  <si>
    <t>93/2566</t>
  </si>
  <si>
    <t>โครงการยกระดับผลสัมฤทธ์ทางการเรียนรู้ผู้เรียนสู่ศตวรรษที่ 21</t>
  </si>
  <si>
    <t>ร้านคุภกร ถ่ายเอกสาร</t>
  </si>
  <si>
    <t>47/2566</t>
  </si>
  <si>
    <t>94/2566</t>
  </si>
  <si>
    <t>โครงการปรับปรุงสถานศึกษา</t>
  </si>
  <si>
    <t>ปรับปรุงซ่อมแซมสภาพแวดล้อมบริเวณโรงเรียน</t>
  </si>
  <si>
    <t>48/2566</t>
  </si>
  <si>
    <t>จ้างเหมาประกอบอาหารกลางวัน (ปรุงสำเร็จ)เดือนมิถุนายน</t>
  </si>
  <si>
    <t>49/2566</t>
  </si>
  <si>
    <t>95/2566</t>
  </si>
  <si>
    <t>จ้างซ่อมแซมและล้างเครื่องปรับอากาศ</t>
  </si>
  <si>
    <t>50/2566</t>
  </si>
  <si>
    <t>102/2566</t>
  </si>
  <si>
    <t>จ้างติดตั้งพัดลมและซ่อมแซมอุปกรณ์ไฟฟ้า</t>
  </si>
  <si>
    <t>นายวิชิต  พนาสันต์</t>
  </si>
  <si>
    <t>51/2566</t>
  </si>
  <si>
    <t>109/2566</t>
  </si>
  <si>
    <t>จ้างถ่ายเอกสารแบบฝึก Dictation Bookและใบขออนุญาต</t>
  </si>
  <si>
    <t>52/2566</t>
  </si>
  <si>
    <t>113/2556</t>
  </si>
  <si>
    <t>โครงการเสริมสร้างศักยภาพทางการเรียนรู้ทางเทคโนโลยี (ICT) ผู้เรียน</t>
  </si>
  <si>
    <t>จ้างซ่อมคอมพิวเตอร์เครื่องพิมพ์</t>
  </si>
  <si>
    <t>117/2566</t>
  </si>
  <si>
    <t>จ้างเหมาจัดกิจกรรมรู้รักษ์ภาษาไทย ร้อยดวงใจแด่ครูกวี (วันสุนทรภู่)</t>
  </si>
  <si>
    <t>นางสาวสุชาดา  บุตรงาม</t>
  </si>
  <si>
    <t>54/2566</t>
  </si>
  <si>
    <t>120/2566</t>
  </si>
  <si>
    <t>โครงการเปิดประตูสู่โลกกว้าง (ทัศนศึกษา )</t>
  </si>
  <si>
    <t>จ้างเหมารถโดยสารรับจ้างไม่ประจำทาง( ทัศนศึกษา)</t>
  </si>
  <si>
    <t>จ้างเหมาประกอบอาหารกลางวัน (ปรุงสำเร็จ)เดือนกรกฎาคม</t>
  </si>
  <si>
    <t>56/2566</t>
  </si>
  <si>
    <t>134/2566</t>
  </si>
  <si>
    <t>จ้างเหมาติดตั้งกล้องวงจรปิด</t>
  </si>
  <si>
    <t>57/2566</t>
  </si>
  <si>
    <t>142/2566</t>
  </si>
  <si>
    <t>จ้างซ่อมแซมกระจก</t>
  </si>
  <si>
    <t>57.1/2566</t>
  </si>
  <si>
    <t>144/2566</t>
  </si>
  <si>
    <t>58/2566</t>
  </si>
  <si>
    <t>จ้างเหมาประกอบอาหารกลางวัน (ปรุงสำเร็จ)เดือนสิงหาคม</t>
  </si>
  <si>
    <t>นายพงศกร  ทิมทอง</t>
  </si>
  <si>
    <t>149/2566</t>
  </si>
  <si>
    <t>จ้างถ่ายเอกสาร</t>
  </si>
  <si>
    <t>150/2566</t>
  </si>
  <si>
    <t>61/2566</t>
  </si>
  <si>
    <t>154/2566</t>
  </si>
  <si>
    <t>จ้างซ่อมคอมพิวเตอร์และติดตั้งกล้องวงจรปิด(ห้องธนาคารโรงเรียน)</t>
  </si>
  <si>
    <t>62/2566</t>
  </si>
  <si>
    <t>158/2566</t>
  </si>
  <si>
    <t>โครงการสนุกคิดกับวิทยาศาสตร์</t>
  </si>
  <si>
    <t>จ้างจัดกิจกรรมค่ายวันวิทยาศาสตร์</t>
  </si>
  <si>
    <t>บริษัท แปลน ฟอร์ คิดส์ จำกัด</t>
  </si>
  <si>
    <t>63/2566</t>
  </si>
  <si>
    <t>จ้างเหมาประกอบอาหารกลางวัน (ปรุงสำเร็จ)เดือนกันยายน ตุลาคม</t>
  </si>
  <si>
    <t>นางสาวสุภามาศ  ประสังสิต</t>
  </si>
  <si>
    <t>64/2566</t>
  </si>
  <si>
    <t>30 ส.ค. 66</t>
  </si>
  <si>
    <t>167/2566</t>
  </si>
  <si>
    <t>โครงการตามแผนปฏิบัติการประจำปีการศึกษา 2566</t>
  </si>
  <si>
    <t>จ้างตามโครงการแผนปฏิบัติการประจำปีการศึกษา 2566(ครั้งที่1)</t>
  </si>
  <si>
    <t>65/2566</t>
  </si>
  <si>
    <t>169/2566</t>
  </si>
  <si>
    <t>โครงการพาน้องเที่ยวเก็บเกี่ยวประสบการณ์</t>
  </si>
  <si>
    <t>จ้างเหมารถโดยสารรับจ้างไม่ประจำทาง (แหล่งเรียนรู้อนุบาล)</t>
  </si>
  <si>
    <t>66/2566</t>
  </si>
  <si>
    <t>171/2566</t>
  </si>
  <si>
    <t>67/2566</t>
  </si>
  <si>
    <t>174/2566</t>
  </si>
  <si>
    <t>โครงการห้องสมุดมีชีวิตส่งเสริมนิสัยรักการอ่าน</t>
  </si>
  <si>
    <t>ติดตั้งระบบห้องสมุด สพฐ. และปรับปรุงระบบเทคโนโลยีสารสนเทศ</t>
  </si>
  <si>
    <t>นายภาษิต  แฉ่งคร้าม</t>
  </si>
  <si>
    <t>โรงเรียนวัดแสงสรรค์</t>
  </si>
  <si>
    <t>ธัญบุรี</t>
  </si>
  <si>
    <t>สิ้นสุดสัญญา</t>
  </si>
  <si>
    <t>0135559012202</t>
  </si>
  <si>
    <t>0135562018798</t>
  </si>
  <si>
    <t>0135565012693</t>
  </si>
  <si>
    <t>ศึกษาธิการ</t>
  </si>
  <si>
    <t>โรงเรียน</t>
  </si>
  <si>
    <t>จ้างเหมารถโดยสารรับจ้างไม่ประจำทาง</t>
  </si>
  <si>
    <t>นายวิชิต พนาสันต์</t>
  </si>
  <si>
    <t>ประจำปีงบประมาณ พ.ศ. 2567</t>
  </si>
  <si>
    <t>นางสายพิน อุดมศิลป์</t>
  </si>
  <si>
    <t>จ้างเหมาจัดกิจกรรมการอยู่ค่ายพักแรมลูกเสือ-เนตรนารี ป.6</t>
  </si>
  <si>
    <t>จ้างถ่ายเอกสารข้อสอบปลายภาคเรียน 1/2566 (ป.1 - ม.3)</t>
  </si>
  <si>
    <t>จ้างซ่อมบำรุงรักษารถยนต์(รถตู้)</t>
  </si>
  <si>
    <t>ร้านเอ็น.ที.การาจ</t>
  </si>
  <si>
    <t xml:space="preserve">จ้างปรับปรุงซ่อมแซมสภาพแวดล้อมบริเวณโรงเรียน (ครั้งที่ ๒) </t>
  </si>
  <si>
    <t>นายพิเชษฐ์ สอนประดิษย์</t>
  </si>
  <si>
    <t>จ้างปรับปรุงซ่อมแซมอุปกรณ์และระบบไฟฟ้า</t>
  </si>
  <si>
    <t>จ้างถ่ายเอกสารแบบฝึก</t>
  </si>
  <si>
    <t>จ้างซ่อมคอมพิวเตอร์</t>
  </si>
  <si>
    <t>จ้างทำที่วางถังขยะและตะแกรงเหล็กใส่ขวดพลาสติก</t>
  </si>
  <si>
    <t>นายติณภพ สนธิงาม</t>
  </si>
  <si>
    <t>นายสุชาติ ปรึกไธสง</t>
  </si>
  <si>
    <t>จ้างทำป้ายสื่อแหล่งเรียนรู้</t>
  </si>
  <si>
    <t>ร้านน้ำ ดีไซน์๗๓๖</t>
  </si>
  <si>
    <t>จ้างติดตั้งกล้องวงจรปิดและซ่อมเครื่องพิมพ์</t>
  </si>
  <si>
    <t>กรมรบพิเศษที่ ๒ ค่ายฝึกการรบพิเศษ A ๐๓</t>
  </si>
  <si>
    <t>อื่น ๆ</t>
  </si>
  <si>
    <r>
      <t xml:space="preserve">รายงานสรุปผลการจัดจ้างของ </t>
    </r>
    <r>
      <rPr>
        <b/>
        <sz val="26"/>
        <color rgb="FF000000"/>
        <rFont val="TH Sarabun New"/>
        <family val="2"/>
      </rPr>
      <t>โรงเรียนวัดแสงสรรค์</t>
    </r>
  </si>
  <si>
    <t>สรุปรายการจัดจ้างจำแนกตามวิธีการจัดซื้อจัดจ้าง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</si>
</sst>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101041E]d\ mmm\ yy;@"/>
    <numFmt numFmtId="165" formatCode="_-* #,##0.00_-;\-* #,##0.00_-;_-* &quot;-&quot;??_-;_-@_-"/>
    <numFmt numFmtId="166" formatCode="[$-101041E]d\ mmmm\ yyyy;@"/>
    <numFmt numFmtId="167" formatCode="[$-1000000]0\ 0000\ 00000\ 00\ 0"/>
  </numFmts>
  <fonts count="19">
    <font>
      <sz val="11"/>
      <color theme="1"/>
      <name val="Tahoma"/>
      <scheme val="minor"/>
    </font>
    <font>
      <sz val="18"/>
      <color theme="1"/>
      <name val="Sarabun"/>
    </font>
    <font>
      <sz val="26"/>
      <color theme="1"/>
      <name val="TH Sarabun New"/>
      <family val="2"/>
    </font>
    <font>
      <b/>
      <sz val="26"/>
      <color rgb="FF00000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rgb="FF000000"/>
      <name val="TH Sarabun New"/>
      <family val="2"/>
    </font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6"/>
      <color theme="5"/>
      <name val="Angsana New"/>
      <family val="1"/>
    </font>
    <font>
      <sz val="12"/>
      <name val="Angsana New"/>
      <family val="1"/>
    </font>
    <font>
      <b/>
      <i/>
      <u/>
      <sz val="16"/>
      <name val="Angsana New"/>
      <family val="1"/>
    </font>
    <font>
      <b/>
      <i/>
      <u/>
      <sz val="16"/>
      <color theme="1"/>
      <name val="Angsana New"/>
      <family val="1"/>
    </font>
    <font>
      <sz val="12"/>
      <color theme="1"/>
      <name val="Angsana New"/>
      <family val="1"/>
    </font>
    <font>
      <sz val="12"/>
      <color theme="5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6">
    <xf numFmtId="0" fontId="0" fillId="0" borderId="0" xfId="0" applyFont="1" applyAlignment="1"/>
    <xf numFmtId="0" fontId="1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0" fontId="11" fillId="0" borderId="2" xfId="0" applyNumberFormat="1" applyFont="1" applyBorder="1" applyAlignment="1">
      <alignment horizontal="center"/>
    </xf>
    <xf numFmtId="43" fontId="11" fillId="0" borderId="2" xfId="1" applyFont="1" applyBorder="1"/>
    <xf numFmtId="43" fontId="11" fillId="0" borderId="2" xfId="1" applyFont="1" applyFill="1" applyBorder="1"/>
    <xf numFmtId="43" fontId="11" fillId="3" borderId="2" xfId="1" applyFont="1" applyFill="1" applyBorder="1"/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43" fontId="11" fillId="0" borderId="2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>
      <alignment horizontal="center"/>
    </xf>
    <xf numFmtId="43" fontId="10" fillId="0" borderId="0" xfId="1" applyFont="1" applyFill="1"/>
    <xf numFmtId="0" fontId="11" fillId="0" borderId="2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/>
    <xf numFmtId="43" fontId="11" fillId="4" borderId="2" xfId="1" applyFont="1" applyFill="1" applyBorder="1"/>
    <xf numFmtId="43" fontId="11" fillId="0" borderId="2" xfId="1" applyFont="1" applyFill="1" applyBorder="1" applyAlignment="1">
      <alignment vertical="center"/>
    </xf>
    <xf numFmtId="43" fontId="11" fillId="0" borderId="2" xfId="1" applyFont="1" applyBorder="1" applyAlignment="1">
      <alignment horizontal="left"/>
    </xf>
    <xf numFmtId="49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43" fontId="10" fillId="0" borderId="2" xfId="1" applyFont="1" applyFill="1" applyBorder="1"/>
    <xf numFmtId="43" fontId="10" fillId="5" borderId="2" xfId="1" applyFont="1" applyFill="1" applyBorder="1" applyAlignment="1">
      <alignment vertical="center"/>
    </xf>
    <xf numFmtId="43" fontId="10" fillId="0" borderId="2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/>
    <xf numFmtId="49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43" fontId="11" fillId="5" borderId="2" xfId="1" applyFont="1" applyFill="1" applyBorder="1" applyAlignment="1">
      <alignment vertical="center"/>
    </xf>
    <xf numFmtId="165" fontId="11" fillId="0" borderId="0" xfId="0" applyNumberFormat="1" applyFont="1"/>
    <xf numFmtId="0" fontId="11" fillId="6" borderId="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>
      <alignment vertical="center"/>
    </xf>
    <xf numFmtId="43" fontId="11" fillId="4" borderId="2" xfId="1" applyFont="1" applyFill="1" applyBorder="1" applyAlignment="1">
      <alignment vertical="center"/>
    </xf>
    <xf numFmtId="164" fontId="14" fillId="0" borderId="2" xfId="0" applyNumberFormat="1" applyFont="1" applyBorder="1" applyAlignment="1">
      <alignment horizontal="right"/>
    </xf>
    <xf numFmtId="165" fontId="12" fillId="0" borderId="0" xfId="0" applyNumberFormat="1" applyFont="1"/>
    <xf numFmtId="0" fontId="10" fillId="0" borderId="0" xfId="0" applyFont="1" applyAlignment="1">
      <alignment horizontal="center"/>
    </xf>
    <xf numFmtId="43" fontId="11" fillId="3" borderId="2" xfId="1" applyFont="1" applyFill="1" applyBorder="1" applyAlignment="1">
      <alignment vertical="center"/>
    </xf>
    <xf numFmtId="165" fontId="10" fillId="0" borderId="0" xfId="0" applyNumberFormat="1" applyFont="1"/>
    <xf numFmtId="43" fontId="11" fillId="0" borderId="0" xfId="1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43" fontId="11" fillId="5" borderId="2" xfId="1" applyFont="1" applyFill="1" applyBorder="1"/>
    <xf numFmtId="0" fontId="11" fillId="0" borderId="0" xfId="0" applyFont="1" applyFill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43" fontId="11" fillId="0" borderId="3" xfId="1" applyFont="1" applyFill="1" applyBorder="1"/>
    <xf numFmtId="43" fontId="11" fillId="3" borderId="3" xfId="1" applyFont="1" applyFill="1" applyBorder="1"/>
    <xf numFmtId="0" fontId="11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center"/>
    </xf>
    <xf numFmtId="43" fontId="12" fillId="0" borderId="3" xfId="1" applyFont="1" applyFill="1" applyBorder="1"/>
    <xf numFmtId="0" fontId="12" fillId="0" borderId="2" xfId="0" applyFont="1" applyFill="1" applyBorder="1" applyAlignment="1">
      <alignment horizontal="center"/>
    </xf>
    <xf numFmtId="0" fontId="15" fillId="0" borderId="4" xfId="0" applyFont="1" applyFill="1" applyBorder="1"/>
    <xf numFmtId="49" fontId="10" fillId="0" borderId="6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43" fontId="10" fillId="5" borderId="2" xfId="1" applyFont="1" applyFill="1" applyBorder="1"/>
    <xf numFmtId="0" fontId="10" fillId="0" borderId="6" xfId="0" applyFont="1" applyFill="1" applyBorder="1" applyAlignment="1">
      <alignment horizontal="center"/>
    </xf>
    <xf numFmtId="0" fontId="16" fillId="0" borderId="4" xfId="0" applyFont="1" applyFill="1" applyBorder="1"/>
    <xf numFmtId="49" fontId="10" fillId="0" borderId="2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vertical="center" wrapText="1"/>
    </xf>
    <xf numFmtId="0" fontId="10" fillId="7" borderId="2" xfId="0" applyNumberFormat="1" applyFont="1" applyFill="1" applyBorder="1" applyAlignment="1">
      <alignment horizontal="center" vertical="center"/>
    </xf>
    <xf numFmtId="164" fontId="10" fillId="7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right"/>
    </xf>
    <xf numFmtId="43" fontId="10" fillId="4" borderId="2" xfId="1" applyFont="1" applyFill="1" applyBorder="1"/>
    <xf numFmtId="43" fontId="10" fillId="0" borderId="2" xfId="1" applyFont="1" applyBorder="1"/>
    <xf numFmtId="0" fontId="12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43" fontId="10" fillId="0" borderId="0" xfId="1" applyFont="1"/>
    <xf numFmtId="43" fontId="11" fillId="0" borderId="0" xfId="1" applyFont="1" applyFill="1"/>
    <xf numFmtId="43" fontId="11" fillId="0" borderId="7" xfId="1" applyFont="1" applyBorder="1" applyAlignment="1"/>
    <xf numFmtId="49" fontId="11" fillId="0" borderId="8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horizontal="center" vertical="center"/>
    </xf>
    <xf numFmtId="43" fontId="11" fillId="0" borderId="8" xfId="1" applyFont="1" applyFill="1" applyBorder="1" applyAlignment="1">
      <alignment vertical="center"/>
    </xf>
    <xf numFmtId="43" fontId="11" fillId="0" borderId="8" xfId="1" applyFont="1" applyFill="1" applyBorder="1"/>
    <xf numFmtId="43" fontId="11" fillId="0" borderId="9" xfId="1" applyFont="1" applyFill="1" applyBorder="1"/>
    <xf numFmtId="0" fontId="11" fillId="0" borderId="8" xfId="0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right"/>
    </xf>
    <xf numFmtId="0" fontId="15" fillId="0" borderId="10" xfId="0" applyFont="1" applyBorder="1"/>
    <xf numFmtId="0" fontId="10" fillId="0" borderId="0" xfId="0" applyFont="1" applyBorder="1"/>
    <xf numFmtId="164" fontId="10" fillId="0" borderId="6" xfId="0" applyNumberFormat="1" applyFont="1" applyFill="1" applyBorder="1" applyAlignment="1">
      <alignment vertical="center"/>
    </xf>
    <xf numFmtId="43" fontId="10" fillId="0" borderId="6" xfId="1" applyFont="1" applyFill="1" applyBorder="1" applyAlignment="1">
      <alignment vertical="center"/>
    </xf>
    <xf numFmtId="43" fontId="10" fillId="5" borderId="6" xfId="1" applyFont="1" applyFill="1" applyBorder="1" applyAlignment="1">
      <alignment vertical="center"/>
    </xf>
    <xf numFmtId="164" fontId="17" fillId="0" borderId="6" xfId="0" applyNumberFormat="1" applyFont="1" applyBorder="1" applyAlignment="1">
      <alignment horizontal="right"/>
    </xf>
    <xf numFmtId="0" fontId="16" fillId="0" borderId="4" xfId="0" applyFont="1" applyBorder="1"/>
    <xf numFmtId="164" fontId="10" fillId="0" borderId="6" xfId="0" applyNumberFormat="1" applyFont="1" applyBorder="1" applyAlignment="1">
      <alignment horizontal="right"/>
    </xf>
    <xf numFmtId="0" fontId="11" fillId="0" borderId="6" xfId="0" applyNumberFormat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vertical="center"/>
    </xf>
    <xf numFmtId="164" fontId="14" fillId="0" borderId="6" xfId="0" applyNumberFormat="1" applyFont="1" applyBorder="1" applyAlignment="1">
      <alignment horizontal="right"/>
    </xf>
    <xf numFmtId="0" fontId="15" fillId="0" borderId="4" xfId="0" applyFont="1" applyBorder="1"/>
    <xf numFmtId="0" fontId="11" fillId="0" borderId="0" xfId="0" applyFont="1" applyAlignment="1">
      <alignment horizontal="left" indent="1"/>
    </xf>
    <xf numFmtId="14" fontId="11" fillId="0" borderId="0" xfId="0" applyNumberFormat="1" applyFont="1"/>
    <xf numFmtId="164" fontId="11" fillId="0" borderId="2" xfId="0" applyNumberFormat="1" applyFont="1" applyFill="1" applyBorder="1" applyAlignment="1">
      <alignment horizontal="center" vertical="center"/>
    </xf>
    <xf numFmtId="43" fontId="11" fillId="4" borderId="2" xfId="1" applyFont="1" applyFill="1" applyBorder="1" applyAlignment="1">
      <alignment horizontal="center"/>
    </xf>
    <xf numFmtId="43" fontId="11" fillId="0" borderId="0" xfId="1" applyFont="1"/>
    <xf numFmtId="43" fontId="10" fillId="0" borderId="2" xfId="1" applyFont="1" applyFill="1" applyBorder="1" applyAlignment="1">
      <alignment horizontal="left"/>
    </xf>
    <xf numFmtId="14" fontId="10" fillId="0" borderId="0" xfId="0" applyNumberFormat="1" applyFont="1"/>
    <xf numFmtId="43" fontId="11" fillId="0" borderId="6" xfId="1" applyFont="1" applyFill="1" applyBorder="1"/>
    <xf numFmtId="164" fontId="11" fillId="0" borderId="6" xfId="0" applyNumberFormat="1" applyFont="1" applyFill="1" applyBorder="1" applyAlignment="1">
      <alignment horizontal="right"/>
    </xf>
    <xf numFmtId="49" fontId="13" fillId="0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vertical="center"/>
    </xf>
    <xf numFmtId="0" fontId="13" fillId="0" borderId="6" xfId="0" applyNumberFormat="1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vertical="center"/>
    </xf>
    <xf numFmtId="43" fontId="13" fillId="4" borderId="2" xfId="1" applyFont="1" applyFill="1" applyBorder="1"/>
    <xf numFmtId="43" fontId="13" fillId="0" borderId="2" xfId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164" fontId="18" fillId="0" borderId="6" xfId="0" applyNumberFormat="1" applyFont="1" applyBorder="1" applyAlignment="1">
      <alignment horizontal="right"/>
    </xf>
    <xf numFmtId="43" fontId="11" fillId="0" borderId="6" xfId="1" applyFont="1" applyBorder="1"/>
    <xf numFmtId="43" fontId="11" fillId="0" borderId="6" xfId="1" applyFont="1" applyFill="1" applyBorder="1" applyAlignment="1">
      <alignment shrinkToFit="1"/>
    </xf>
    <xf numFmtId="43" fontId="10" fillId="0" borderId="3" xfId="1" applyFont="1" applyFill="1" applyBorder="1"/>
    <xf numFmtId="49" fontId="11" fillId="0" borderId="11" xfId="0" applyNumberFormat="1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right"/>
    </xf>
    <xf numFmtId="0" fontId="11" fillId="0" borderId="11" xfId="0" applyNumberFormat="1" applyFont="1" applyFill="1" applyBorder="1" applyAlignment="1">
      <alignment horizontal="center"/>
    </xf>
    <xf numFmtId="43" fontId="11" fillId="0" borderId="11" xfId="1" applyFont="1" applyFill="1" applyBorder="1"/>
    <xf numFmtId="43" fontId="11" fillId="5" borderId="11" xfId="1" applyFont="1" applyFill="1" applyBorder="1"/>
    <xf numFmtId="43" fontId="11" fillId="0" borderId="11" xfId="1" applyFont="1" applyFill="1" applyBorder="1" applyAlignment="1">
      <alignment horizontal="left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/>
    <xf numFmtId="0" fontId="10" fillId="0" borderId="6" xfId="0" applyNumberFormat="1" applyFont="1" applyFill="1" applyBorder="1" applyAlignment="1">
      <alignment horizontal="center"/>
    </xf>
    <xf numFmtId="43" fontId="10" fillId="0" borderId="6" xfId="1" applyFont="1" applyFill="1" applyBorder="1"/>
    <xf numFmtId="43" fontId="10" fillId="5" borderId="6" xfId="1" applyFont="1" applyFill="1" applyBorder="1"/>
    <xf numFmtId="43" fontId="12" fillId="0" borderId="2" xfId="1" applyFont="1" applyFill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left"/>
    </xf>
    <xf numFmtId="49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/>
    </xf>
    <xf numFmtId="43" fontId="5" fillId="0" borderId="0" xfId="0" applyNumberFormat="1" applyFont="1" applyAlignment="1"/>
    <xf numFmtId="164" fontId="5" fillId="0" borderId="2" xfId="0" applyNumberFormat="1" applyFont="1" applyFill="1" applyBorder="1" applyAlignment="1">
      <alignment horizontal="right"/>
    </xf>
    <xf numFmtId="1" fontId="11" fillId="0" borderId="2" xfId="1" applyNumberFormat="1" applyFont="1" applyBorder="1"/>
    <xf numFmtId="1" fontId="7" fillId="0" borderId="0" xfId="0" applyNumberFormat="1" applyFont="1" applyAlignment="1">
      <alignment horizontal="center"/>
    </xf>
    <xf numFmtId="1" fontId="11" fillId="0" borderId="2" xfId="1" applyNumberFormat="1" applyFont="1" applyFill="1" applyBorder="1" applyAlignment="1">
      <alignment horizontal="left"/>
    </xf>
    <xf numFmtId="1" fontId="10" fillId="0" borderId="0" xfId="1" applyNumberFormat="1" applyFont="1" applyFill="1"/>
    <xf numFmtId="1" fontId="11" fillId="0" borderId="2" xfId="1" applyNumberFormat="1" applyFont="1" applyFill="1" applyBorder="1" applyAlignment="1">
      <alignment vertical="center"/>
    </xf>
    <xf numFmtId="1" fontId="11" fillId="0" borderId="2" xfId="1" applyNumberFormat="1" applyFont="1" applyFill="1" applyBorder="1"/>
    <xf numFmtId="1" fontId="11" fillId="0" borderId="2" xfId="1" applyNumberFormat="1" applyFont="1" applyBorder="1" applyAlignment="1">
      <alignment horizontal="left"/>
    </xf>
    <xf numFmtId="1" fontId="10" fillId="0" borderId="2" xfId="1" applyNumberFormat="1" applyFont="1" applyFill="1" applyBorder="1" applyAlignment="1">
      <alignment vertical="center"/>
    </xf>
    <xf numFmtId="1" fontId="11" fillId="0" borderId="3" xfId="1" applyNumberFormat="1" applyFont="1" applyFill="1" applyBorder="1" applyAlignment="1">
      <alignment vertical="center"/>
    </xf>
    <xf numFmtId="1" fontId="11" fillId="0" borderId="3" xfId="1" applyNumberFormat="1" applyFont="1" applyFill="1" applyBorder="1"/>
    <xf numFmtId="1" fontId="10" fillId="0" borderId="6" xfId="1" applyNumberFormat="1" applyFont="1" applyFill="1" applyBorder="1"/>
    <xf numFmtId="1" fontId="10" fillId="0" borderId="2" xfId="1" applyNumberFormat="1" applyFont="1" applyBorder="1"/>
    <xf numFmtId="1" fontId="10" fillId="0" borderId="2" xfId="1" applyNumberFormat="1" applyFont="1" applyFill="1" applyBorder="1"/>
    <xf numFmtId="1" fontId="11" fillId="0" borderId="0" xfId="1" applyNumberFormat="1" applyFont="1" applyFill="1"/>
    <xf numFmtId="1" fontId="11" fillId="0" borderId="9" xfId="1" applyNumberFormat="1" applyFont="1" applyFill="1" applyBorder="1"/>
    <xf numFmtId="1" fontId="10" fillId="0" borderId="6" xfId="1" applyNumberFormat="1" applyFont="1" applyFill="1" applyBorder="1" applyAlignment="1">
      <alignment vertical="center"/>
    </xf>
    <xf numFmtId="1" fontId="11" fillId="0" borderId="6" xfId="1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left" indent="1"/>
    </xf>
    <xf numFmtId="1" fontId="11" fillId="0" borderId="0" xfId="1" applyNumberFormat="1" applyFont="1"/>
    <xf numFmtId="1" fontId="10" fillId="0" borderId="2" xfId="1" applyNumberFormat="1" applyFont="1" applyFill="1" applyBorder="1" applyAlignment="1">
      <alignment horizontal="left"/>
    </xf>
    <xf numFmtId="1" fontId="13" fillId="0" borderId="2" xfId="1" applyNumberFormat="1" applyFont="1" applyFill="1" applyBorder="1" applyAlignment="1">
      <alignment horizontal="left"/>
    </xf>
    <xf numFmtId="1" fontId="11" fillId="0" borderId="11" xfId="1" applyNumberFormat="1" applyFont="1" applyFill="1" applyBorder="1" applyAlignment="1">
      <alignment horizontal="left"/>
    </xf>
    <xf numFmtId="1" fontId="12" fillId="0" borderId="2" xfId="1" applyNumberFormat="1" applyFont="1" applyFill="1" applyBorder="1" applyAlignment="1">
      <alignment horizontal="left"/>
    </xf>
    <xf numFmtId="1" fontId="10" fillId="0" borderId="0" xfId="1" applyNumberFormat="1" applyFont="1"/>
    <xf numFmtId="1" fontId="11" fillId="0" borderId="2" xfId="1" quotePrefix="1" applyNumberFormat="1" applyFont="1" applyBorder="1"/>
    <xf numFmtId="1" fontId="11" fillId="0" borderId="2" xfId="1" quotePrefix="1" applyNumberFormat="1" applyFont="1" applyFill="1" applyBorder="1" applyAlignment="1">
      <alignment horizontal="left"/>
    </xf>
    <xf numFmtId="1" fontId="11" fillId="0" borderId="2" xfId="1" quotePrefix="1" applyNumberFormat="1" applyFont="1" applyFill="1" applyBorder="1" applyAlignment="1">
      <alignment vertical="center"/>
    </xf>
    <xf numFmtId="0" fontId="7" fillId="8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0" fontId="5" fillId="0" borderId="2" xfId="0" applyFont="1" applyBorder="1" applyAlignment="1"/>
    <xf numFmtId="43" fontId="5" fillId="0" borderId="2" xfId="1" applyFont="1" applyBorder="1"/>
    <xf numFmtId="43" fontId="5" fillId="0" borderId="2" xfId="0" applyNumberFormat="1" applyFont="1" applyBorder="1" applyAlignment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/>
    <xf numFmtId="167" fontId="7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166" fontId="5" fillId="0" borderId="2" xfId="0" applyNumberFormat="1" applyFont="1" applyBorder="1" applyAlignment="1"/>
    <xf numFmtId="167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/>
    <xf numFmtId="0" fontId="4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/>
    <xf numFmtId="0" fontId="5" fillId="0" borderId="15" xfId="0" applyFont="1" applyBorder="1" applyAlignment="1"/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43" fontId="11" fillId="0" borderId="3" xfId="1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43" fontId="5" fillId="0" borderId="7" xfId="1" applyFont="1" applyFill="1" applyBorder="1"/>
    <xf numFmtId="4" fontId="5" fillId="0" borderId="16" xfId="0" applyNumberFormat="1" applyFont="1" applyBorder="1" applyAlignment="1"/>
    <xf numFmtId="0" fontId="7" fillId="0" borderId="2" xfId="0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19050</xdr:rowOff>
    </xdr:from>
    <xdr:ext cx="12601575" cy="2762250"/>
    <xdr:sp macro="" textlink="">
      <xdr:nvSpPr>
        <xdr:cNvPr id="3" name="Shape 3"/>
        <xdr:cNvSpPr/>
      </xdr:nvSpPr>
      <xdr:spPr>
        <a:xfrm>
          <a:off x="47625" y="3886200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3614;&#3633;&#3626;&#3604;&#3640;/65&#3591;&#3634;&#3609;&#3614;&#3633;&#3626;&#3604;&#3640;&#3611;&#3637;&#3591;&#3610;&#3611;&#3619;&#3632;&#3617;&#3634;&#3603;2565/01&#3592;&#3633;&#3604;&#3592;&#3657;&#3634;&#3591;&#3623;&#3636;&#3608;&#3637;&#3648;&#3593;&#3614;&#3634;&#3632;&#3648;&#3592;&#3634;&#3632;&#3592;&#3591;/&#3592;&#3657;&#3634;&#3591;_64_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&#3591;&#3634;&#3609;&#3614;&#3633;&#3626;&#3604;&#3640;/01&#3592;&#3633;&#3604;&#3592;&#3657;&#3634;&#3591;&#3623;&#3636;&#3608;&#3637;&#3648;&#3593;&#3614;&#3634;&#3632;&#3648;&#3592;&#3634;&#3632;&#3592;&#3591;%2067/00&#3619;&#3634;&#3618;&#3621;&#3632;&#3648;&#3629;&#3637;&#3618;&#3604;&#3585;&#3634;&#3619;&#3651;&#3594;&#3657;&#3648;&#3591;&#3636;&#3609;&#3611;&#3637;&#3591;&#3610;&#3611;&#3619;&#3632;&#3617;&#3634;&#3603;_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ละเอียด"/>
      <sheetName val="รายงานขอ"/>
      <sheetName val="แนบรายงาน"/>
      <sheetName val="แนบรายงาน (2)"/>
      <sheetName val="ขออนุมัติ"/>
      <sheetName val="ประกาศ"/>
      <sheetName val="ใบจ้าง"/>
      <sheetName val="แนบใบจ้าง"/>
      <sheetName val="ตรวจรับ"/>
      <sheetName val="รายงานผล"/>
      <sheetName val="คำสั่ง"/>
      <sheetName val="ภาษี"/>
      <sheetName val="ใบเสนอ"/>
      <sheetName val="ใบส่งของ"/>
      <sheetName val="ใบเสร็จ"/>
      <sheetName val="ฐาน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ดจ้าง_67"/>
      <sheetName val="จัดซื้อ_66"/>
      <sheetName val="จัดจ้าง_66"/>
      <sheetName val="66สารบัญเลขที่สัญญา"/>
      <sheetName val="โครงการ_65"/>
      <sheetName val="65สารบัญเลขที่สัญญา"/>
      <sheetName val="ข้อมูลกรอกe-Gp"/>
      <sheetName val="Sheet3"/>
      <sheetName val="จัดซื้อ_65"/>
      <sheetName val="จัดจ้าง_65"/>
      <sheetName val="64สารบัญเลขที่สัญญา"/>
      <sheetName val="จัดซื้อ_64"/>
      <sheetName val="จัดจ้าง_64"/>
      <sheetName val="จัดซื้อ_63"/>
      <sheetName val="จัดจ้าง_63"/>
      <sheetName val="โครงการ_62"/>
      <sheetName val="รายละเอีย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D1" zoomScale="95" zoomScaleNormal="95" workbookViewId="0">
      <selection activeCell="H2" sqref="H2"/>
    </sheetView>
  </sheetViews>
  <sheetFormatPr defaultColWidth="7.875" defaultRowHeight="23.25"/>
  <cols>
    <col min="1" max="1" width="8" style="158" customWidth="1"/>
    <col min="2" max="2" width="8.75" style="159" customWidth="1"/>
    <col min="3" max="3" width="10.25" style="160" customWidth="1"/>
    <col min="4" max="4" width="9.125" style="160" customWidth="1"/>
    <col min="5" max="5" width="44.625" style="97" customWidth="1"/>
    <col min="6" max="6" width="43.875" style="97" customWidth="1"/>
    <col min="7" max="7" width="10.5" style="32" customWidth="1"/>
    <col min="8" max="8" width="28.125" style="97" customWidth="1"/>
    <col min="9" max="10" width="28.125" style="186" customWidth="1"/>
    <col min="11" max="11" width="12" style="60" customWidth="1"/>
    <col min="12" max="12" width="9.25" style="159" customWidth="1"/>
    <col min="13" max="13" width="18.375" style="60" customWidth="1"/>
    <col min="14" max="14" width="14.625" style="35" customWidth="1"/>
    <col min="15" max="15" width="11.375" style="35" customWidth="1"/>
    <col min="16" max="16384" width="7.875" style="35"/>
  </cols>
  <sheetData>
    <row r="1" spans="1:19" s="16" customFormat="1" ht="24">
      <c r="A1" s="11" t="s">
        <v>143</v>
      </c>
      <c r="B1" s="12" t="s">
        <v>144</v>
      </c>
      <c r="C1" s="13" t="s">
        <v>145</v>
      </c>
      <c r="D1" s="12" t="s">
        <v>146</v>
      </c>
      <c r="E1" s="14" t="s">
        <v>147</v>
      </c>
      <c r="F1" s="14" t="s">
        <v>148</v>
      </c>
      <c r="G1" s="14" t="s">
        <v>149</v>
      </c>
      <c r="H1" s="14" t="s">
        <v>150</v>
      </c>
      <c r="I1" s="164" t="s">
        <v>23</v>
      </c>
      <c r="J1" s="190" t="s">
        <v>27</v>
      </c>
      <c r="K1" s="15" t="s">
        <v>151</v>
      </c>
      <c r="L1" s="12" t="s">
        <v>152</v>
      </c>
      <c r="M1" s="16" t="s">
        <v>153</v>
      </c>
    </row>
    <row r="2" spans="1:19" s="26" customFormat="1" ht="24">
      <c r="A2" s="17" t="s">
        <v>154</v>
      </c>
      <c r="B2" s="18">
        <v>24025</v>
      </c>
      <c r="C2" s="19" t="s">
        <v>155</v>
      </c>
      <c r="D2" s="18">
        <v>24025</v>
      </c>
      <c r="E2" s="20" t="s">
        <v>156</v>
      </c>
      <c r="F2" s="21" t="s">
        <v>157</v>
      </c>
      <c r="G2" s="22">
        <v>12091</v>
      </c>
      <c r="H2" s="20" t="s">
        <v>158</v>
      </c>
      <c r="I2" s="187" t="s">
        <v>382</v>
      </c>
      <c r="J2" s="187"/>
      <c r="K2" s="23" t="s">
        <v>159</v>
      </c>
      <c r="L2" s="18">
        <v>24071</v>
      </c>
      <c r="M2" s="24"/>
      <c r="N2" s="25" t="s">
        <v>160</v>
      </c>
      <c r="O2" s="9" t="s">
        <v>23</v>
      </c>
      <c r="P2" s="9" t="s">
        <v>24</v>
      </c>
      <c r="Q2" s="9" t="s">
        <v>25</v>
      </c>
      <c r="R2" s="9" t="s">
        <v>26</v>
      </c>
      <c r="S2" s="9" t="s">
        <v>27</v>
      </c>
    </row>
    <row r="3" spans="1:19" s="25" customFormat="1">
      <c r="A3" s="17" t="s">
        <v>161</v>
      </c>
      <c r="B3" s="18">
        <v>24043</v>
      </c>
      <c r="C3" s="19" t="s">
        <v>162</v>
      </c>
      <c r="D3" s="18">
        <v>24043</v>
      </c>
      <c r="E3" s="20" t="s">
        <v>163</v>
      </c>
      <c r="F3" s="20" t="s">
        <v>164</v>
      </c>
      <c r="G3" s="21">
        <v>4108.8</v>
      </c>
      <c r="H3" s="27" t="s">
        <v>165</v>
      </c>
      <c r="I3" s="188" t="s">
        <v>383</v>
      </c>
      <c r="J3" s="188"/>
      <c r="K3" s="23" t="s">
        <v>159</v>
      </c>
      <c r="L3" s="18">
        <v>24099</v>
      </c>
      <c r="M3" s="28"/>
    </row>
    <row r="4" spans="1:19">
      <c r="A4" s="29" t="s">
        <v>166</v>
      </c>
      <c r="B4" s="30">
        <v>24043</v>
      </c>
      <c r="C4" s="31" t="s">
        <v>167</v>
      </c>
      <c r="D4" s="30">
        <v>24043</v>
      </c>
      <c r="E4" s="21"/>
      <c r="F4" s="21" t="s">
        <v>168</v>
      </c>
      <c r="G4" s="21">
        <v>27000</v>
      </c>
      <c r="H4" s="32" t="s">
        <v>169</v>
      </c>
      <c r="I4" s="166"/>
      <c r="J4" s="166"/>
      <c r="K4" s="33" t="s">
        <v>159</v>
      </c>
      <c r="L4" s="30" t="s">
        <v>170</v>
      </c>
      <c r="M4" s="34"/>
    </row>
    <row r="5" spans="1:19" s="26" customFormat="1">
      <c r="A5" s="17" t="s">
        <v>171</v>
      </c>
      <c r="B5" s="211">
        <v>24043</v>
      </c>
      <c r="C5" s="214" t="s">
        <v>172</v>
      </c>
      <c r="D5" s="211">
        <v>24043</v>
      </c>
      <c r="E5" s="217" t="s">
        <v>173</v>
      </c>
      <c r="F5" s="217" t="s">
        <v>174</v>
      </c>
      <c r="G5" s="36">
        <v>7436</v>
      </c>
      <c r="H5" s="37" t="s">
        <v>175</v>
      </c>
      <c r="I5" s="167"/>
      <c r="J5" s="167"/>
      <c r="K5" s="33" t="s">
        <v>159</v>
      </c>
      <c r="L5" s="30">
        <v>24076</v>
      </c>
      <c r="M5" s="210" t="s">
        <v>176</v>
      </c>
    </row>
    <row r="6" spans="1:19" s="26" customFormat="1">
      <c r="A6" s="17" t="s">
        <v>177</v>
      </c>
      <c r="B6" s="212"/>
      <c r="C6" s="215"/>
      <c r="D6" s="212"/>
      <c r="E6" s="218"/>
      <c r="F6" s="218"/>
      <c r="G6" s="36">
        <v>7436</v>
      </c>
      <c r="H6" s="37" t="s">
        <v>178</v>
      </c>
      <c r="I6" s="167"/>
      <c r="J6" s="167"/>
      <c r="K6" s="33" t="s">
        <v>159</v>
      </c>
      <c r="L6" s="30">
        <v>24076</v>
      </c>
      <c r="M6" s="210"/>
    </row>
    <row r="7" spans="1:19">
      <c r="A7" s="17" t="s">
        <v>179</v>
      </c>
      <c r="B7" s="212"/>
      <c r="C7" s="215"/>
      <c r="D7" s="212"/>
      <c r="E7" s="218"/>
      <c r="F7" s="218"/>
      <c r="G7" s="36">
        <v>7436</v>
      </c>
      <c r="H7" s="27" t="s">
        <v>180</v>
      </c>
      <c r="I7" s="165"/>
      <c r="J7" s="165"/>
      <c r="K7" s="33" t="s">
        <v>159</v>
      </c>
      <c r="L7" s="30">
        <v>24076</v>
      </c>
      <c r="M7" s="210"/>
    </row>
    <row r="8" spans="1:19">
      <c r="A8" s="17" t="s">
        <v>181</v>
      </c>
      <c r="B8" s="212"/>
      <c r="C8" s="215"/>
      <c r="D8" s="212"/>
      <c r="E8" s="218"/>
      <c r="F8" s="218"/>
      <c r="G8" s="36">
        <v>7436</v>
      </c>
      <c r="H8" s="21" t="s">
        <v>182</v>
      </c>
      <c r="I8" s="168"/>
      <c r="J8" s="168"/>
      <c r="K8" s="33" t="s">
        <v>159</v>
      </c>
      <c r="L8" s="30">
        <v>24076</v>
      </c>
      <c r="M8" s="210"/>
    </row>
    <row r="9" spans="1:19" s="25" customFormat="1">
      <c r="A9" s="17" t="s">
        <v>183</v>
      </c>
      <c r="B9" s="212"/>
      <c r="C9" s="215"/>
      <c r="D9" s="212"/>
      <c r="E9" s="218"/>
      <c r="F9" s="218"/>
      <c r="G9" s="36">
        <v>7436</v>
      </c>
      <c r="H9" s="38" t="s">
        <v>184</v>
      </c>
      <c r="I9" s="169"/>
      <c r="J9" s="169"/>
      <c r="K9" s="33" t="s">
        <v>159</v>
      </c>
      <c r="L9" s="30">
        <v>24076</v>
      </c>
      <c r="M9" s="210"/>
    </row>
    <row r="10" spans="1:19" s="25" customFormat="1">
      <c r="A10" s="17" t="s">
        <v>185</v>
      </c>
      <c r="B10" s="212"/>
      <c r="C10" s="215"/>
      <c r="D10" s="212"/>
      <c r="E10" s="218"/>
      <c r="F10" s="218"/>
      <c r="G10" s="36">
        <v>7436</v>
      </c>
      <c r="H10" s="38" t="s">
        <v>186</v>
      </c>
      <c r="I10" s="169"/>
      <c r="J10" s="169"/>
      <c r="K10" s="33" t="s">
        <v>159</v>
      </c>
      <c r="L10" s="30">
        <v>24076</v>
      </c>
      <c r="M10" s="210"/>
    </row>
    <row r="11" spans="1:19" s="25" customFormat="1">
      <c r="A11" s="17" t="s">
        <v>187</v>
      </c>
      <c r="B11" s="212"/>
      <c r="C11" s="215"/>
      <c r="D11" s="212"/>
      <c r="E11" s="218"/>
      <c r="F11" s="218"/>
      <c r="G11" s="36">
        <v>7436</v>
      </c>
      <c r="H11" s="38" t="s">
        <v>188</v>
      </c>
      <c r="I11" s="169"/>
      <c r="J11" s="169"/>
      <c r="K11" s="33" t="s">
        <v>159</v>
      </c>
      <c r="L11" s="30">
        <v>24076</v>
      </c>
      <c r="M11" s="210"/>
    </row>
    <row r="12" spans="1:19" s="25" customFormat="1">
      <c r="A12" s="17" t="s">
        <v>189</v>
      </c>
      <c r="B12" s="212"/>
      <c r="C12" s="215"/>
      <c r="D12" s="212"/>
      <c r="E12" s="218"/>
      <c r="F12" s="218"/>
      <c r="G12" s="36">
        <v>7436</v>
      </c>
      <c r="H12" s="38" t="s">
        <v>190</v>
      </c>
      <c r="I12" s="169"/>
      <c r="J12" s="169"/>
      <c r="K12" s="33" t="s">
        <v>159</v>
      </c>
      <c r="L12" s="30">
        <v>24076</v>
      </c>
      <c r="M12" s="210"/>
    </row>
    <row r="13" spans="1:19" s="25" customFormat="1">
      <c r="A13" s="17" t="s">
        <v>191</v>
      </c>
      <c r="B13" s="212"/>
      <c r="C13" s="215"/>
      <c r="D13" s="212"/>
      <c r="E13" s="218"/>
      <c r="F13" s="218"/>
      <c r="G13" s="36">
        <v>7436</v>
      </c>
      <c r="H13" s="38" t="s">
        <v>192</v>
      </c>
      <c r="I13" s="169"/>
      <c r="J13" s="169"/>
      <c r="K13" s="33" t="s">
        <v>159</v>
      </c>
      <c r="L13" s="30">
        <v>24076</v>
      </c>
      <c r="M13" s="210"/>
    </row>
    <row r="14" spans="1:19">
      <c r="A14" s="17" t="s">
        <v>193</v>
      </c>
      <c r="B14" s="213"/>
      <c r="C14" s="216"/>
      <c r="D14" s="213"/>
      <c r="E14" s="219"/>
      <c r="F14" s="219"/>
      <c r="G14" s="36">
        <v>7436</v>
      </c>
      <c r="H14" s="38" t="s">
        <v>194</v>
      </c>
      <c r="I14" s="169"/>
      <c r="J14" s="169"/>
      <c r="K14" s="33" t="s">
        <v>159</v>
      </c>
      <c r="L14" s="30">
        <v>24076</v>
      </c>
      <c r="M14" s="210"/>
    </row>
    <row r="15" spans="1:19" s="48" customFormat="1">
      <c r="A15" s="39" t="s">
        <v>195</v>
      </c>
      <c r="B15" s="40">
        <v>24048</v>
      </c>
      <c r="C15" s="41" t="s">
        <v>196</v>
      </c>
      <c r="D15" s="40">
        <v>24049</v>
      </c>
      <c r="E15" s="42" t="s">
        <v>197</v>
      </c>
      <c r="F15" s="42" t="s">
        <v>198</v>
      </c>
      <c r="G15" s="43">
        <v>43336</v>
      </c>
      <c r="H15" s="44" t="s">
        <v>199</v>
      </c>
      <c r="I15" s="170">
        <v>3100501389877</v>
      </c>
      <c r="J15" s="170"/>
      <c r="K15" s="45" t="s">
        <v>159</v>
      </c>
      <c r="L15" s="46">
        <v>243202</v>
      </c>
      <c r="M15" s="47"/>
      <c r="N15" s="25" t="s">
        <v>160</v>
      </c>
    </row>
    <row r="16" spans="1:19" s="26" customFormat="1">
      <c r="A16" s="49" t="s">
        <v>200</v>
      </c>
      <c r="B16" s="50">
        <v>24060</v>
      </c>
      <c r="C16" s="51" t="s">
        <v>201</v>
      </c>
      <c r="D16" s="50">
        <v>24060</v>
      </c>
      <c r="E16" s="52" t="s">
        <v>163</v>
      </c>
      <c r="F16" s="37" t="s">
        <v>202</v>
      </c>
      <c r="G16" s="53">
        <v>255000</v>
      </c>
      <c r="H16" s="37" t="s">
        <v>203</v>
      </c>
      <c r="I16" s="167">
        <v>3130300225753</v>
      </c>
      <c r="J16" s="167"/>
      <c r="K16" s="33" t="s">
        <v>159</v>
      </c>
      <c r="L16" s="18">
        <v>24078</v>
      </c>
      <c r="M16" s="54">
        <f>G16/1000</f>
        <v>255</v>
      </c>
    </row>
    <row r="17" spans="1:16">
      <c r="A17" s="49" t="s">
        <v>204</v>
      </c>
      <c r="B17" s="50">
        <v>24069</v>
      </c>
      <c r="C17" s="55" t="s">
        <v>205</v>
      </c>
      <c r="D17" s="56">
        <v>24076</v>
      </c>
      <c r="E17" s="37" t="s">
        <v>173</v>
      </c>
      <c r="F17" s="37" t="s">
        <v>206</v>
      </c>
      <c r="G17" s="57">
        <v>329000</v>
      </c>
      <c r="H17" s="37" t="s">
        <v>207</v>
      </c>
      <c r="I17" s="167"/>
      <c r="J17" s="167"/>
      <c r="K17" s="33" t="s">
        <v>159</v>
      </c>
      <c r="L17" s="58" t="s">
        <v>208</v>
      </c>
      <c r="M17" s="59">
        <f>G17/1000</f>
        <v>329</v>
      </c>
      <c r="N17" s="60" t="s">
        <v>209</v>
      </c>
      <c r="O17" s="60" t="s">
        <v>210</v>
      </c>
    </row>
    <row r="18" spans="1:16" s="26" customFormat="1">
      <c r="A18" s="29" t="s">
        <v>211</v>
      </c>
      <c r="B18" s="50">
        <v>243231</v>
      </c>
      <c r="C18" s="51" t="s">
        <v>212</v>
      </c>
      <c r="D18" s="50">
        <v>24085</v>
      </c>
      <c r="E18" s="21" t="s">
        <v>213</v>
      </c>
      <c r="F18" s="37" t="s">
        <v>214</v>
      </c>
      <c r="G18" s="61">
        <v>487000</v>
      </c>
      <c r="H18" s="37" t="s">
        <v>215</v>
      </c>
      <c r="I18" s="189" t="s">
        <v>384</v>
      </c>
      <c r="J18" s="189"/>
      <c r="K18" s="33" t="s">
        <v>159</v>
      </c>
      <c r="L18" s="18" t="s">
        <v>216</v>
      </c>
      <c r="M18" s="62">
        <f>G18/1000</f>
        <v>487</v>
      </c>
      <c r="N18" s="63">
        <v>2483428</v>
      </c>
      <c r="O18" s="64">
        <f>N18-G18</f>
        <v>1996428</v>
      </c>
      <c r="P18" s="26" t="str">
        <f>BAHTTEXT(O18)</f>
        <v>หนึ่งล้านเก้าแสนเก้าหมื่นหกพันสี่ร้อยยี่สิบแปดบาทถ้วน</v>
      </c>
    </row>
    <row r="19" spans="1:16" s="26" customFormat="1">
      <c r="A19" s="29" t="s">
        <v>217</v>
      </c>
      <c r="B19" s="50">
        <v>243231</v>
      </c>
      <c r="C19" s="51" t="s">
        <v>218</v>
      </c>
      <c r="D19" s="50">
        <v>24090</v>
      </c>
      <c r="E19" s="21" t="s">
        <v>213</v>
      </c>
      <c r="F19" s="20" t="s">
        <v>219</v>
      </c>
      <c r="G19" s="65">
        <v>74000</v>
      </c>
      <c r="H19" s="27" t="s">
        <v>220</v>
      </c>
      <c r="I19" s="165">
        <v>1103700784853</v>
      </c>
      <c r="J19" s="165"/>
      <c r="K19" s="23" t="s">
        <v>159</v>
      </c>
      <c r="L19" s="18">
        <v>24099</v>
      </c>
      <c r="M19" s="66"/>
    </row>
    <row r="20" spans="1:16" s="26" customFormat="1">
      <c r="A20" s="29" t="s">
        <v>221</v>
      </c>
      <c r="B20" s="30">
        <v>24090</v>
      </c>
      <c r="C20" s="31" t="s">
        <v>222</v>
      </c>
      <c r="D20" s="30">
        <v>243236</v>
      </c>
      <c r="E20" s="21" t="s">
        <v>213</v>
      </c>
      <c r="F20" s="20" t="s">
        <v>223</v>
      </c>
      <c r="G20" s="65">
        <f>19955.5+32849</f>
        <v>52804.5</v>
      </c>
      <c r="H20" s="20" t="s">
        <v>158</v>
      </c>
      <c r="I20" s="163"/>
      <c r="J20" s="163"/>
      <c r="K20" s="23" t="s">
        <v>159</v>
      </c>
      <c r="L20" s="18">
        <v>24099</v>
      </c>
      <c r="M20" s="66"/>
    </row>
    <row r="21" spans="1:16">
      <c r="A21" s="67" t="s">
        <v>224</v>
      </c>
      <c r="B21" s="30">
        <v>24090</v>
      </c>
      <c r="C21" s="68" t="s">
        <v>225</v>
      </c>
      <c r="D21" s="30">
        <v>243236</v>
      </c>
      <c r="E21" s="21" t="s">
        <v>213</v>
      </c>
      <c r="F21" s="69" t="s">
        <v>226</v>
      </c>
      <c r="G21" s="70">
        <v>291000</v>
      </c>
      <c r="H21" s="37" t="s">
        <v>203</v>
      </c>
      <c r="I21" s="171"/>
      <c r="J21" s="171"/>
      <c r="K21" s="71" t="s">
        <v>159</v>
      </c>
      <c r="L21" s="72">
        <v>24145</v>
      </c>
      <c r="M21" s="59">
        <f>G21/1000</f>
        <v>291</v>
      </c>
    </row>
    <row r="22" spans="1:16">
      <c r="A22" s="73" t="s">
        <v>227</v>
      </c>
      <c r="B22" s="74">
        <v>24090</v>
      </c>
      <c r="C22" s="75" t="s">
        <v>228</v>
      </c>
      <c r="D22" s="74">
        <v>243236</v>
      </c>
      <c r="E22" s="69"/>
      <c r="F22" s="76" t="s">
        <v>229</v>
      </c>
      <c r="G22" s="76"/>
      <c r="H22" s="69"/>
      <c r="I22" s="172"/>
      <c r="J22" s="172"/>
      <c r="K22" s="77"/>
      <c r="L22" s="74"/>
      <c r="M22" s="78"/>
    </row>
    <row r="23" spans="1:16">
      <c r="A23" s="79" t="s">
        <v>230</v>
      </c>
      <c r="B23" s="80">
        <v>24090</v>
      </c>
      <c r="C23" s="81" t="s">
        <v>231</v>
      </c>
      <c r="D23" s="80">
        <v>243236</v>
      </c>
      <c r="E23" s="82" t="s">
        <v>163</v>
      </c>
      <c r="F23" s="42" t="s">
        <v>232</v>
      </c>
      <c r="G23" s="83">
        <v>6800</v>
      </c>
      <c r="H23" s="42" t="s">
        <v>233</v>
      </c>
      <c r="I23" s="173"/>
      <c r="J23" s="173"/>
      <c r="K23" s="84" t="s">
        <v>159</v>
      </c>
      <c r="L23" s="80">
        <v>23754</v>
      </c>
      <c r="M23" s="85"/>
    </row>
    <row r="24" spans="1:16">
      <c r="A24" s="86" t="s">
        <v>234</v>
      </c>
      <c r="B24" s="80">
        <v>24097</v>
      </c>
      <c r="C24" s="87" t="s">
        <v>235</v>
      </c>
      <c r="D24" s="80">
        <v>24099</v>
      </c>
      <c r="E24" s="42" t="s">
        <v>236</v>
      </c>
      <c r="F24" s="42" t="s">
        <v>237</v>
      </c>
      <c r="G24" s="83">
        <v>11000</v>
      </c>
      <c r="H24" s="42" t="s">
        <v>238</v>
      </c>
      <c r="I24" s="173"/>
      <c r="J24" s="173"/>
      <c r="K24" s="84" t="s">
        <v>159</v>
      </c>
      <c r="L24" s="88">
        <v>24113</v>
      </c>
      <c r="M24" s="89"/>
    </row>
    <row r="25" spans="1:16">
      <c r="A25" s="86" t="s">
        <v>239</v>
      </c>
      <c r="B25" s="80">
        <v>24099</v>
      </c>
      <c r="C25" s="90" t="s">
        <v>205</v>
      </c>
      <c r="D25" s="91">
        <v>24076</v>
      </c>
      <c r="E25" s="44" t="s">
        <v>173</v>
      </c>
      <c r="F25" s="44" t="s">
        <v>240</v>
      </c>
      <c r="G25" s="43">
        <v>339999</v>
      </c>
      <c r="H25" s="44" t="s">
        <v>188</v>
      </c>
      <c r="I25" s="170"/>
      <c r="J25" s="170"/>
      <c r="K25" s="45" t="s">
        <v>159</v>
      </c>
      <c r="L25" s="92" t="s">
        <v>208</v>
      </c>
      <c r="M25" s="62">
        <f>G25/1000</f>
        <v>339.99900000000002</v>
      </c>
      <c r="N25" s="62" t="s">
        <v>241</v>
      </c>
    </row>
    <row r="26" spans="1:16">
      <c r="A26" s="86" t="s">
        <v>242</v>
      </c>
      <c r="B26" s="40">
        <v>24113</v>
      </c>
      <c r="C26" s="86" t="s">
        <v>183</v>
      </c>
      <c r="D26" s="40">
        <v>24113</v>
      </c>
      <c r="E26" s="42" t="s">
        <v>243</v>
      </c>
      <c r="F26" s="44" t="s">
        <v>244</v>
      </c>
      <c r="G26" s="93">
        <v>6818.5</v>
      </c>
      <c r="H26" s="44" t="s">
        <v>199</v>
      </c>
      <c r="I26" s="170"/>
      <c r="J26" s="170"/>
      <c r="K26" s="45" t="s">
        <v>159</v>
      </c>
      <c r="L26" s="80">
        <v>23754</v>
      </c>
      <c r="M26" s="35"/>
    </row>
    <row r="27" spans="1:16">
      <c r="A27" s="86" t="s">
        <v>245</v>
      </c>
      <c r="B27" s="40">
        <v>24113</v>
      </c>
      <c r="C27" s="86" t="s">
        <v>185</v>
      </c>
      <c r="D27" s="40">
        <v>24113</v>
      </c>
      <c r="E27" s="82" t="s">
        <v>163</v>
      </c>
      <c r="F27" s="94" t="s">
        <v>246</v>
      </c>
      <c r="G27" s="94">
        <v>2000</v>
      </c>
      <c r="H27" s="94" t="s">
        <v>247</v>
      </c>
      <c r="I27" s="174"/>
      <c r="J27" s="174"/>
      <c r="K27" s="45" t="s">
        <v>159</v>
      </c>
      <c r="L27" s="80">
        <v>23754</v>
      </c>
      <c r="M27" s="35"/>
    </row>
    <row r="28" spans="1:16">
      <c r="A28" s="86" t="s">
        <v>248</v>
      </c>
      <c r="B28" s="80">
        <v>24120</v>
      </c>
      <c r="C28" s="86" t="s">
        <v>187</v>
      </c>
      <c r="D28" s="80">
        <v>24120</v>
      </c>
      <c r="E28" s="42" t="s">
        <v>249</v>
      </c>
      <c r="F28" s="42" t="s">
        <v>250</v>
      </c>
      <c r="G28" s="83">
        <v>77000</v>
      </c>
      <c r="H28" s="42" t="s">
        <v>238</v>
      </c>
      <c r="I28" s="175"/>
      <c r="J28" s="175"/>
      <c r="K28" s="45" t="s">
        <v>159</v>
      </c>
      <c r="L28" s="80">
        <v>24127</v>
      </c>
      <c r="M28" s="35"/>
    </row>
    <row r="29" spans="1:16" s="26" customFormat="1">
      <c r="A29" s="29" t="s">
        <v>251</v>
      </c>
      <c r="B29" s="30">
        <v>24120</v>
      </c>
      <c r="C29" s="29" t="s">
        <v>189</v>
      </c>
      <c r="D29" s="30">
        <v>24120</v>
      </c>
      <c r="E29" s="21" t="s">
        <v>249</v>
      </c>
      <c r="F29" s="21" t="s">
        <v>252</v>
      </c>
      <c r="G29" s="65">
        <f>315*480</f>
        <v>151200</v>
      </c>
      <c r="H29" s="27" t="s">
        <v>253</v>
      </c>
      <c r="I29" s="165"/>
      <c r="J29" s="165"/>
      <c r="K29" s="33" t="s">
        <v>159</v>
      </c>
      <c r="L29" s="30">
        <v>24127</v>
      </c>
    </row>
    <row r="30" spans="1:16">
      <c r="A30" s="86" t="s">
        <v>254</v>
      </c>
      <c r="B30" s="80">
        <v>24120</v>
      </c>
      <c r="C30" s="86" t="s">
        <v>191</v>
      </c>
      <c r="D30" s="80">
        <v>24120</v>
      </c>
      <c r="E30" s="42" t="s">
        <v>249</v>
      </c>
      <c r="F30" s="44" t="s">
        <v>255</v>
      </c>
      <c r="G30" s="83">
        <f>315*70</f>
        <v>22050</v>
      </c>
      <c r="H30" s="44" t="s">
        <v>256</v>
      </c>
      <c r="I30" s="170"/>
      <c r="J30" s="170"/>
      <c r="K30" s="45" t="s">
        <v>159</v>
      </c>
      <c r="L30" s="80">
        <v>24127</v>
      </c>
      <c r="M30" s="35"/>
    </row>
    <row r="31" spans="1:16" s="26" customFormat="1">
      <c r="A31" s="29" t="s">
        <v>257</v>
      </c>
      <c r="B31" s="50">
        <v>24127</v>
      </c>
      <c r="C31" s="29" t="s">
        <v>200</v>
      </c>
      <c r="D31" s="50">
        <v>24127</v>
      </c>
      <c r="E31" s="21" t="s">
        <v>236</v>
      </c>
      <c r="F31" s="21" t="s">
        <v>258</v>
      </c>
      <c r="G31" s="65">
        <v>26000</v>
      </c>
      <c r="H31" s="37" t="s">
        <v>259</v>
      </c>
      <c r="I31" s="167"/>
      <c r="J31" s="167"/>
      <c r="K31" s="33" t="s">
        <v>159</v>
      </c>
      <c r="L31" s="30">
        <v>24134</v>
      </c>
    </row>
    <row r="32" spans="1:16">
      <c r="A32" s="29" t="s">
        <v>260</v>
      </c>
      <c r="B32" s="30">
        <v>24133</v>
      </c>
      <c r="C32" s="55" t="s">
        <v>205</v>
      </c>
      <c r="D32" s="56">
        <v>24076</v>
      </c>
      <c r="E32" s="37" t="s">
        <v>173</v>
      </c>
      <c r="F32" s="37" t="s">
        <v>261</v>
      </c>
      <c r="G32" s="57">
        <v>342580</v>
      </c>
      <c r="H32" s="37" t="s">
        <v>262</v>
      </c>
      <c r="I32" s="167"/>
      <c r="J32" s="167"/>
      <c r="K32" s="33" t="s">
        <v>159</v>
      </c>
      <c r="L32" s="58" t="s">
        <v>208</v>
      </c>
      <c r="M32" s="59">
        <f>G32/1000</f>
        <v>342.58</v>
      </c>
      <c r="N32" s="62"/>
    </row>
    <row r="33" spans="1:14">
      <c r="A33" s="29" t="s">
        <v>263</v>
      </c>
      <c r="B33" s="30">
        <v>24137</v>
      </c>
      <c r="C33" s="31" t="s">
        <v>227</v>
      </c>
      <c r="D33" s="30">
        <v>24137</v>
      </c>
      <c r="E33" s="21"/>
      <c r="F33" s="21" t="s">
        <v>168</v>
      </c>
      <c r="G33" s="21">
        <v>27000</v>
      </c>
      <c r="H33" s="32" t="s">
        <v>169</v>
      </c>
      <c r="I33" s="166"/>
      <c r="J33" s="166"/>
      <c r="K33" s="33" t="s">
        <v>159</v>
      </c>
      <c r="L33" s="30" t="s">
        <v>170</v>
      </c>
      <c r="M33" s="95"/>
    </row>
    <row r="34" spans="1:14" s="26" customFormat="1">
      <c r="A34" s="29" t="s">
        <v>264</v>
      </c>
      <c r="B34" s="50">
        <v>24147</v>
      </c>
      <c r="C34" s="31" t="s">
        <v>260</v>
      </c>
      <c r="D34" s="50">
        <v>24147</v>
      </c>
      <c r="E34" s="21" t="s">
        <v>213</v>
      </c>
      <c r="F34" s="69" t="s">
        <v>265</v>
      </c>
      <c r="G34" s="65">
        <v>29818</v>
      </c>
      <c r="H34" s="27" t="s">
        <v>266</v>
      </c>
      <c r="I34" s="165"/>
      <c r="J34" s="165"/>
      <c r="K34" s="33" t="s">
        <v>159</v>
      </c>
      <c r="L34" s="30">
        <v>24250</v>
      </c>
      <c r="M34" s="96"/>
    </row>
    <row r="35" spans="1:14" s="26" customFormat="1">
      <c r="A35" s="29" t="s">
        <v>267</v>
      </c>
      <c r="B35" s="30">
        <v>24148</v>
      </c>
      <c r="C35" s="29" t="s">
        <v>263</v>
      </c>
      <c r="D35" s="30">
        <v>24148</v>
      </c>
      <c r="E35" s="21" t="s">
        <v>249</v>
      </c>
      <c r="F35" s="21" t="s">
        <v>250</v>
      </c>
      <c r="G35" s="65">
        <f>5500*3</f>
        <v>16500</v>
      </c>
      <c r="H35" s="27" t="s">
        <v>268</v>
      </c>
      <c r="I35" s="165"/>
      <c r="J35" s="165"/>
      <c r="K35" s="33" t="s">
        <v>159</v>
      </c>
      <c r="L35" s="30">
        <v>24155</v>
      </c>
      <c r="M35" s="96"/>
    </row>
    <row r="36" spans="1:14">
      <c r="A36" s="86" t="s">
        <v>269</v>
      </c>
      <c r="B36" s="80">
        <v>24148</v>
      </c>
      <c r="C36" s="86" t="s">
        <v>264</v>
      </c>
      <c r="D36" s="80">
        <v>24148</v>
      </c>
      <c r="E36" s="42" t="s">
        <v>249</v>
      </c>
      <c r="F36" s="44" t="s">
        <v>270</v>
      </c>
      <c r="G36" s="83">
        <f>125*170</f>
        <v>21250</v>
      </c>
      <c r="H36" s="44" t="s">
        <v>271</v>
      </c>
      <c r="I36" s="170"/>
      <c r="J36" s="170"/>
      <c r="K36" s="45" t="s">
        <v>159</v>
      </c>
      <c r="L36" s="80">
        <v>24155</v>
      </c>
      <c r="M36" s="97"/>
    </row>
    <row r="37" spans="1:14">
      <c r="A37" s="49" t="s">
        <v>272</v>
      </c>
      <c r="B37" s="50">
        <v>24154</v>
      </c>
      <c r="C37" s="55" t="s">
        <v>205</v>
      </c>
      <c r="D37" s="56">
        <v>24076</v>
      </c>
      <c r="E37" s="37" t="s">
        <v>173</v>
      </c>
      <c r="F37" s="37" t="s">
        <v>273</v>
      </c>
      <c r="G37" s="57">
        <v>198600</v>
      </c>
      <c r="H37" s="37" t="s">
        <v>207</v>
      </c>
      <c r="I37" s="167"/>
      <c r="J37" s="167"/>
      <c r="K37" s="33" t="s">
        <v>159</v>
      </c>
      <c r="L37" s="58" t="s">
        <v>208</v>
      </c>
      <c r="M37" s="59">
        <f>G37/1000</f>
        <v>198.6</v>
      </c>
      <c r="N37" s="97"/>
    </row>
    <row r="38" spans="1:14">
      <c r="A38" s="29" t="s">
        <v>274</v>
      </c>
      <c r="B38" s="30">
        <v>24167</v>
      </c>
      <c r="C38" s="31" t="s">
        <v>275</v>
      </c>
      <c r="D38" s="30">
        <v>24167</v>
      </c>
      <c r="E38" s="21"/>
      <c r="F38" s="21" t="s">
        <v>276</v>
      </c>
      <c r="G38" s="21">
        <v>9000</v>
      </c>
      <c r="H38" s="98" t="s">
        <v>277</v>
      </c>
      <c r="I38" s="176"/>
      <c r="J38" s="176"/>
      <c r="K38" s="33" t="s">
        <v>159</v>
      </c>
      <c r="L38" s="30" t="s">
        <v>170</v>
      </c>
      <c r="M38" s="35"/>
      <c r="N38" s="62"/>
    </row>
    <row r="39" spans="1:14">
      <c r="A39" s="29" t="s">
        <v>278</v>
      </c>
      <c r="B39" s="30">
        <v>24167</v>
      </c>
      <c r="C39" s="31" t="s">
        <v>279</v>
      </c>
      <c r="D39" s="30">
        <v>24167</v>
      </c>
      <c r="E39" s="21" t="s">
        <v>213</v>
      </c>
      <c r="F39" s="69" t="s">
        <v>280</v>
      </c>
      <c r="G39" s="65">
        <v>31554</v>
      </c>
      <c r="H39" s="21" t="s">
        <v>281</v>
      </c>
      <c r="I39" s="168"/>
      <c r="J39" s="168"/>
      <c r="K39" s="33" t="s">
        <v>159</v>
      </c>
      <c r="L39" s="30">
        <v>24176</v>
      </c>
      <c r="M39" s="95"/>
    </row>
    <row r="40" spans="1:14">
      <c r="A40" s="29" t="s">
        <v>282</v>
      </c>
      <c r="B40" s="30">
        <v>24175</v>
      </c>
      <c r="C40" s="31" t="s">
        <v>283</v>
      </c>
      <c r="D40" s="30">
        <v>24175</v>
      </c>
      <c r="E40" s="21" t="s">
        <v>243</v>
      </c>
      <c r="F40" s="37" t="s">
        <v>284</v>
      </c>
      <c r="G40" s="65">
        <v>19982</v>
      </c>
      <c r="H40" s="37" t="s">
        <v>199</v>
      </c>
      <c r="I40" s="167"/>
      <c r="J40" s="167"/>
      <c r="K40" s="33" t="s">
        <v>159</v>
      </c>
      <c r="L40" s="30">
        <v>24190</v>
      </c>
      <c r="M40" s="34"/>
    </row>
    <row r="41" spans="1:14">
      <c r="A41" s="29" t="s">
        <v>285</v>
      </c>
      <c r="B41" s="30">
        <v>24182</v>
      </c>
      <c r="C41" s="31" t="s">
        <v>286</v>
      </c>
      <c r="D41" s="30">
        <v>24182</v>
      </c>
      <c r="E41" s="21" t="s">
        <v>287</v>
      </c>
      <c r="F41" s="21" t="s">
        <v>288</v>
      </c>
      <c r="G41" s="65">
        <f>26000*2</f>
        <v>52000</v>
      </c>
      <c r="H41" s="27" t="s">
        <v>289</v>
      </c>
      <c r="I41" s="165"/>
      <c r="J41" s="165"/>
      <c r="K41" s="33" t="s">
        <v>159</v>
      </c>
      <c r="L41" s="30">
        <v>24190</v>
      </c>
      <c r="M41" s="34"/>
    </row>
    <row r="42" spans="1:14">
      <c r="A42" s="29" t="s">
        <v>290</v>
      </c>
      <c r="B42" s="30">
        <v>24197</v>
      </c>
      <c r="C42" s="31" t="s">
        <v>291</v>
      </c>
      <c r="D42" s="30">
        <v>24197</v>
      </c>
      <c r="E42" s="21" t="s">
        <v>213</v>
      </c>
      <c r="F42" s="69" t="s">
        <v>292</v>
      </c>
      <c r="G42" s="65">
        <v>498000</v>
      </c>
      <c r="H42" s="21" t="s">
        <v>293</v>
      </c>
      <c r="I42" s="168"/>
      <c r="J42" s="168"/>
      <c r="K42" s="33" t="s">
        <v>159</v>
      </c>
      <c r="L42" s="30">
        <v>24225</v>
      </c>
      <c r="M42" s="59">
        <f>G42/1000</f>
        <v>498</v>
      </c>
    </row>
    <row r="43" spans="1:14" s="26" customFormat="1">
      <c r="A43" s="29" t="s">
        <v>294</v>
      </c>
      <c r="B43" s="30">
        <v>24197</v>
      </c>
      <c r="C43" s="31" t="s">
        <v>295</v>
      </c>
      <c r="D43" s="30">
        <v>24197</v>
      </c>
      <c r="E43" s="21" t="s">
        <v>213</v>
      </c>
      <c r="F43" s="99" t="s">
        <v>296</v>
      </c>
      <c r="G43" s="65">
        <v>61890</v>
      </c>
      <c r="H43" s="21" t="s">
        <v>297</v>
      </c>
      <c r="I43" s="168"/>
      <c r="J43" s="168"/>
      <c r="K43" s="33" t="s">
        <v>159</v>
      </c>
      <c r="L43" s="30">
        <v>24246</v>
      </c>
      <c r="M43" s="66"/>
      <c r="N43" s="25" t="s">
        <v>160</v>
      </c>
    </row>
    <row r="44" spans="1:14">
      <c r="A44" s="29" t="s">
        <v>298</v>
      </c>
      <c r="B44" s="30">
        <v>243348</v>
      </c>
      <c r="C44" s="31" t="s">
        <v>299</v>
      </c>
      <c r="D44" s="30">
        <v>243348</v>
      </c>
      <c r="E44" s="21"/>
      <c r="F44" s="21" t="s">
        <v>168</v>
      </c>
      <c r="G44" s="21"/>
      <c r="H44" s="21" t="s">
        <v>169</v>
      </c>
      <c r="I44" s="168"/>
      <c r="J44" s="168"/>
      <c r="K44" s="33" t="s">
        <v>159</v>
      </c>
      <c r="L44" s="30" t="s">
        <v>170</v>
      </c>
      <c r="M44" s="34"/>
    </row>
    <row r="45" spans="1:14" ht="24" thickBot="1">
      <c r="A45" s="100" t="s">
        <v>275</v>
      </c>
      <c r="B45" s="101">
        <v>24207</v>
      </c>
      <c r="C45" s="102" t="s">
        <v>300</v>
      </c>
      <c r="D45" s="101">
        <v>24207</v>
      </c>
      <c r="E45" s="103"/>
      <c r="F45" s="104" t="s">
        <v>276</v>
      </c>
      <c r="G45" s="104"/>
      <c r="H45" s="105" t="s">
        <v>277</v>
      </c>
      <c r="I45" s="177"/>
      <c r="J45" s="177"/>
      <c r="K45" s="106" t="s">
        <v>159</v>
      </c>
      <c r="L45" s="107" t="s">
        <v>170</v>
      </c>
      <c r="M45" s="108" t="s">
        <v>301</v>
      </c>
      <c r="N45" s="109"/>
    </row>
    <row r="46" spans="1:14">
      <c r="A46" s="79" t="s">
        <v>279</v>
      </c>
      <c r="B46" s="110">
        <v>24237</v>
      </c>
      <c r="C46" s="87" t="s">
        <v>302</v>
      </c>
      <c r="D46" s="110">
        <v>24237</v>
      </c>
      <c r="E46" s="111" t="s">
        <v>173</v>
      </c>
      <c r="F46" s="111" t="s">
        <v>303</v>
      </c>
      <c r="G46" s="112">
        <v>172336</v>
      </c>
      <c r="H46" s="111" t="s">
        <v>304</v>
      </c>
      <c r="I46" s="178"/>
      <c r="J46" s="178"/>
      <c r="K46" s="84" t="s">
        <v>159</v>
      </c>
      <c r="L46" s="113" t="s">
        <v>208</v>
      </c>
      <c r="M46" s="114" t="s">
        <v>305</v>
      </c>
      <c r="N46" s="25" t="s">
        <v>160</v>
      </c>
    </row>
    <row r="47" spans="1:14">
      <c r="A47" s="86" t="s">
        <v>306</v>
      </c>
      <c r="B47" s="40">
        <v>24252</v>
      </c>
      <c r="C47" s="41" t="s">
        <v>307</v>
      </c>
      <c r="D47" s="40">
        <v>24252</v>
      </c>
      <c r="E47" s="42" t="s">
        <v>308</v>
      </c>
      <c r="F47" s="44" t="s">
        <v>198</v>
      </c>
      <c r="G47" s="83">
        <v>70566.5</v>
      </c>
      <c r="H47" s="44" t="s">
        <v>309</v>
      </c>
      <c r="I47" s="170"/>
      <c r="J47" s="170"/>
      <c r="K47" s="45" t="s">
        <v>159</v>
      </c>
      <c r="L47" s="115">
        <v>24260</v>
      </c>
      <c r="M47" s="95"/>
      <c r="N47" s="25" t="s">
        <v>160</v>
      </c>
    </row>
    <row r="48" spans="1:14">
      <c r="A48" s="29" t="s">
        <v>310</v>
      </c>
      <c r="B48" s="50">
        <v>24252</v>
      </c>
      <c r="C48" s="51" t="s">
        <v>311</v>
      </c>
      <c r="D48" s="50">
        <v>24252</v>
      </c>
      <c r="E48" s="21" t="s">
        <v>312</v>
      </c>
      <c r="F48" s="21" t="s">
        <v>313</v>
      </c>
      <c r="G48" s="65">
        <v>90000</v>
      </c>
      <c r="H48" s="21" t="s">
        <v>293</v>
      </c>
      <c r="I48" s="168"/>
      <c r="J48" s="168"/>
      <c r="K48" s="33" t="s">
        <v>159</v>
      </c>
      <c r="L48" s="30">
        <v>243420</v>
      </c>
      <c r="M48" s="95"/>
      <c r="N48" s="25" t="s">
        <v>160</v>
      </c>
    </row>
    <row r="49" spans="1:17" s="26" customFormat="1">
      <c r="A49" s="29" t="s">
        <v>314</v>
      </c>
      <c r="B49" s="50">
        <v>24256</v>
      </c>
      <c r="C49" s="116" t="s">
        <v>302</v>
      </c>
      <c r="D49" s="50">
        <v>24256</v>
      </c>
      <c r="E49" s="117" t="s">
        <v>173</v>
      </c>
      <c r="F49" s="117" t="s">
        <v>315</v>
      </c>
      <c r="G49" s="65">
        <v>370000</v>
      </c>
      <c r="H49" s="117" t="s">
        <v>304</v>
      </c>
      <c r="I49" s="179"/>
      <c r="J49" s="179"/>
      <c r="K49" s="33" t="s">
        <v>159</v>
      </c>
      <c r="L49" s="118" t="s">
        <v>208</v>
      </c>
      <c r="M49" s="119"/>
      <c r="N49" s="25" t="s">
        <v>160</v>
      </c>
    </row>
    <row r="50" spans="1:17" s="26" customFormat="1">
      <c r="A50" s="29" t="s">
        <v>316</v>
      </c>
      <c r="B50" s="50">
        <v>24252</v>
      </c>
      <c r="C50" s="51" t="s">
        <v>317</v>
      </c>
      <c r="D50" s="50">
        <v>24252</v>
      </c>
      <c r="E50" s="21" t="s">
        <v>312</v>
      </c>
      <c r="F50" s="37" t="s">
        <v>318</v>
      </c>
      <c r="G50" s="65">
        <v>67725.649999999994</v>
      </c>
      <c r="H50" s="27" t="s">
        <v>165</v>
      </c>
      <c r="I50" s="165"/>
      <c r="J50" s="165"/>
      <c r="K50" s="33" t="s">
        <v>159</v>
      </c>
      <c r="L50" s="30">
        <v>243438</v>
      </c>
      <c r="M50" s="96"/>
      <c r="N50" s="25" t="s">
        <v>160</v>
      </c>
    </row>
    <row r="51" spans="1:17" s="26" customFormat="1">
      <c r="A51" s="29" t="s">
        <v>319</v>
      </c>
      <c r="B51" s="50">
        <v>24257</v>
      </c>
      <c r="C51" s="51" t="s">
        <v>320</v>
      </c>
      <c r="D51" s="50">
        <v>24257</v>
      </c>
      <c r="E51" s="21" t="s">
        <v>312</v>
      </c>
      <c r="F51" s="37" t="s">
        <v>321</v>
      </c>
      <c r="G51" s="65">
        <v>135610</v>
      </c>
      <c r="H51" s="120" t="s">
        <v>322</v>
      </c>
      <c r="I51" s="180"/>
      <c r="J51" s="180"/>
      <c r="K51" s="33" t="s">
        <v>159</v>
      </c>
      <c r="L51" s="30">
        <v>243476</v>
      </c>
      <c r="M51" s="96"/>
      <c r="N51" s="25" t="s">
        <v>160</v>
      </c>
      <c r="O51" s="121">
        <v>243433</v>
      </c>
    </row>
    <row r="52" spans="1:17" s="26" customFormat="1">
      <c r="A52" s="29" t="s">
        <v>323</v>
      </c>
      <c r="B52" s="122">
        <v>243406</v>
      </c>
      <c r="C52" s="51" t="s">
        <v>324</v>
      </c>
      <c r="D52" s="122">
        <v>243406</v>
      </c>
      <c r="E52" s="21" t="s">
        <v>308</v>
      </c>
      <c r="F52" s="37" t="s">
        <v>325</v>
      </c>
      <c r="G52" s="123">
        <v>9621</v>
      </c>
      <c r="H52" s="37" t="s">
        <v>309</v>
      </c>
      <c r="I52" s="167"/>
      <c r="J52" s="167"/>
      <c r="K52" s="33" t="s">
        <v>159</v>
      </c>
      <c r="L52" s="30">
        <v>243420</v>
      </c>
      <c r="M52" s="96"/>
    </row>
    <row r="53" spans="1:17" s="26" customFormat="1">
      <c r="A53" s="29" t="s">
        <v>326</v>
      </c>
      <c r="B53" s="50">
        <v>243413</v>
      </c>
      <c r="C53" s="51" t="s">
        <v>327</v>
      </c>
      <c r="D53" s="50">
        <v>243417</v>
      </c>
      <c r="E53" s="37" t="s">
        <v>328</v>
      </c>
      <c r="F53" s="20" t="s">
        <v>329</v>
      </c>
      <c r="G53" s="65">
        <v>15087</v>
      </c>
      <c r="H53" s="124" t="s">
        <v>158</v>
      </c>
      <c r="I53" s="181"/>
      <c r="J53" s="181"/>
      <c r="K53" s="33" t="s">
        <v>159</v>
      </c>
      <c r="L53" s="30">
        <v>243427</v>
      </c>
      <c r="M53" s="96"/>
      <c r="N53" s="25" t="s">
        <v>160</v>
      </c>
    </row>
    <row r="54" spans="1:17" s="26" customFormat="1">
      <c r="A54" s="29" t="s">
        <v>283</v>
      </c>
      <c r="B54" s="50">
        <v>24277</v>
      </c>
      <c r="C54" s="51" t="s">
        <v>330</v>
      </c>
      <c r="D54" s="50">
        <v>243423</v>
      </c>
      <c r="E54" s="21" t="s">
        <v>308</v>
      </c>
      <c r="F54" s="37" t="s">
        <v>331</v>
      </c>
      <c r="G54" s="65">
        <v>21200</v>
      </c>
      <c r="H54" s="27" t="s">
        <v>332</v>
      </c>
      <c r="I54" s="165"/>
      <c r="J54" s="165"/>
      <c r="K54" s="33" t="s">
        <v>159</v>
      </c>
      <c r="L54" s="30">
        <v>243427</v>
      </c>
      <c r="M54" s="96"/>
      <c r="N54" s="25" t="s">
        <v>160</v>
      </c>
    </row>
    <row r="55" spans="1:17">
      <c r="A55" s="29" t="s">
        <v>333</v>
      </c>
      <c r="B55" s="40">
        <v>24281</v>
      </c>
      <c r="C55" s="41" t="s">
        <v>334</v>
      </c>
      <c r="D55" s="40">
        <v>24281</v>
      </c>
      <c r="E55" s="42" t="s">
        <v>335</v>
      </c>
      <c r="F55" s="42" t="s">
        <v>336</v>
      </c>
      <c r="G55" s="83">
        <v>190000</v>
      </c>
      <c r="H55" s="125" t="s">
        <v>268</v>
      </c>
      <c r="I55" s="182"/>
      <c r="J55" s="182"/>
      <c r="K55" s="45" t="s">
        <v>159</v>
      </c>
      <c r="L55" s="80">
        <v>243448</v>
      </c>
      <c r="M55" s="34"/>
      <c r="N55" s="25" t="s">
        <v>160</v>
      </c>
      <c r="O55" s="126">
        <v>243434</v>
      </c>
      <c r="P55" s="126">
        <v>243441</v>
      </c>
      <c r="Q55" s="126">
        <v>243448</v>
      </c>
    </row>
    <row r="56" spans="1:17">
      <c r="A56" s="86" t="s">
        <v>286</v>
      </c>
      <c r="B56" s="40">
        <v>243430</v>
      </c>
      <c r="C56" s="87" t="s">
        <v>302</v>
      </c>
      <c r="D56" s="40">
        <v>243430</v>
      </c>
      <c r="E56" s="111" t="s">
        <v>173</v>
      </c>
      <c r="F56" s="111" t="s">
        <v>337</v>
      </c>
      <c r="G56" s="83">
        <v>349123</v>
      </c>
      <c r="H56" s="44" t="s">
        <v>207</v>
      </c>
      <c r="I56" s="170"/>
      <c r="J56" s="170"/>
      <c r="K56" s="45" t="s">
        <v>159</v>
      </c>
      <c r="L56" s="113" t="s">
        <v>208</v>
      </c>
      <c r="M56" s="34"/>
      <c r="N56" s="25" t="s">
        <v>160</v>
      </c>
    </row>
    <row r="57" spans="1:17" s="26" customFormat="1">
      <c r="A57" s="29" t="s">
        <v>338</v>
      </c>
      <c r="B57" s="50">
        <v>243444</v>
      </c>
      <c r="C57" s="51" t="s">
        <v>339</v>
      </c>
      <c r="D57" s="50">
        <v>243444</v>
      </c>
      <c r="E57" s="37" t="s">
        <v>328</v>
      </c>
      <c r="F57" s="21" t="s">
        <v>340</v>
      </c>
      <c r="G57" s="65">
        <v>132914</v>
      </c>
      <c r="H57" s="124" t="s">
        <v>158</v>
      </c>
      <c r="I57" s="181"/>
      <c r="J57" s="181"/>
      <c r="K57" s="33" t="s">
        <v>159</v>
      </c>
      <c r="L57" s="30">
        <v>243455</v>
      </c>
      <c r="M57" s="96"/>
      <c r="N57" s="25" t="s">
        <v>160</v>
      </c>
    </row>
    <row r="58" spans="1:17" s="26" customFormat="1">
      <c r="A58" s="29" t="s">
        <v>341</v>
      </c>
      <c r="B58" s="50">
        <v>243451</v>
      </c>
      <c r="C58" s="51" t="s">
        <v>342</v>
      </c>
      <c r="D58" s="50">
        <v>243451</v>
      </c>
      <c r="E58" s="21" t="s">
        <v>312</v>
      </c>
      <c r="F58" s="37" t="s">
        <v>343</v>
      </c>
      <c r="G58" s="21">
        <v>3700</v>
      </c>
      <c r="H58" s="21" t="s">
        <v>233</v>
      </c>
      <c r="I58" s="168"/>
      <c r="J58" s="168"/>
      <c r="K58" s="33" t="s">
        <v>159</v>
      </c>
      <c r="L58" s="30">
        <v>243460</v>
      </c>
      <c r="M58" s="96"/>
    </row>
    <row r="59" spans="1:17" s="26" customFormat="1">
      <c r="A59" s="29" t="s">
        <v>344</v>
      </c>
      <c r="B59" s="50">
        <v>243453</v>
      </c>
      <c r="C59" s="116" t="s">
        <v>345</v>
      </c>
      <c r="D59" s="50">
        <v>243453</v>
      </c>
      <c r="E59" s="127"/>
      <c r="F59" s="21" t="s">
        <v>168</v>
      </c>
      <c r="G59" s="21">
        <v>27000</v>
      </c>
      <c r="H59" s="98" t="s">
        <v>169</v>
      </c>
      <c r="I59" s="176"/>
      <c r="J59" s="176"/>
      <c r="K59" s="33" t="s">
        <v>159</v>
      </c>
      <c r="L59" s="128" t="s">
        <v>170</v>
      </c>
      <c r="M59" s="96"/>
    </row>
    <row r="60" spans="1:17">
      <c r="A60" s="86" t="s">
        <v>346</v>
      </c>
      <c r="B60" s="40">
        <v>24312</v>
      </c>
      <c r="C60" s="87" t="s">
        <v>302</v>
      </c>
      <c r="D60" s="40">
        <v>24312</v>
      </c>
      <c r="E60" s="111" t="s">
        <v>173</v>
      </c>
      <c r="F60" s="111" t="s">
        <v>347</v>
      </c>
      <c r="G60" s="83">
        <v>349900</v>
      </c>
      <c r="H60" s="125" t="s">
        <v>348</v>
      </c>
      <c r="I60" s="182"/>
      <c r="J60" s="182"/>
      <c r="K60" s="45" t="s">
        <v>159</v>
      </c>
      <c r="L60" s="113" t="s">
        <v>208</v>
      </c>
      <c r="M60" s="89"/>
      <c r="N60" s="25" t="s">
        <v>160</v>
      </c>
    </row>
    <row r="61" spans="1:17" s="26" customFormat="1">
      <c r="A61" s="29" t="s">
        <v>291</v>
      </c>
      <c r="B61" s="50">
        <v>24322</v>
      </c>
      <c r="C61" s="51" t="s">
        <v>349</v>
      </c>
      <c r="D61" s="50">
        <v>24322</v>
      </c>
      <c r="E61" s="21" t="s">
        <v>197</v>
      </c>
      <c r="F61" s="37" t="s">
        <v>350</v>
      </c>
      <c r="G61" s="21">
        <v>9924</v>
      </c>
      <c r="H61" s="37" t="s">
        <v>199</v>
      </c>
      <c r="I61" s="167"/>
      <c r="J61" s="167"/>
      <c r="K61" s="33" t="s">
        <v>159</v>
      </c>
      <c r="L61" s="30">
        <v>243476</v>
      </c>
      <c r="M61" s="96"/>
    </row>
    <row r="62" spans="1:17" s="26" customFormat="1">
      <c r="A62" s="29" t="s">
        <v>295</v>
      </c>
      <c r="B62" s="50">
        <v>24322</v>
      </c>
      <c r="C62" s="51" t="s">
        <v>351</v>
      </c>
      <c r="D62" s="50">
        <v>24322</v>
      </c>
      <c r="E62" s="37"/>
      <c r="F62" s="21" t="s">
        <v>276</v>
      </c>
      <c r="G62" s="21"/>
      <c r="H62" s="98" t="s">
        <v>277</v>
      </c>
      <c r="I62" s="176"/>
      <c r="J62" s="176"/>
      <c r="K62" s="33" t="s">
        <v>159</v>
      </c>
      <c r="L62" s="128" t="s">
        <v>170</v>
      </c>
      <c r="M62" s="96"/>
    </row>
    <row r="63" spans="1:17">
      <c r="A63" s="86" t="s">
        <v>352</v>
      </c>
      <c r="B63" s="40">
        <v>243472</v>
      </c>
      <c r="C63" s="41" t="s">
        <v>353</v>
      </c>
      <c r="D63" s="40">
        <v>243472</v>
      </c>
      <c r="E63" s="44" t="s">
        <v>328</v>
      </c>
      <c r="F63" s="42" t="s">
        <v>354</v>
      </c>
      <c r="G63" s="83">
        <v>14926.5</v>
      </c>
      <c r="H63" s="94" t="s">
        <v>158</v>
      </c>
      <c r="I63" s="174"/>
      <c r="J63" s="174"/>
      <c r="K63" s="45" t="s">
        <v>159</v>
      </c>
      <c r="L63" s="80">
        <v>243483</v>
      </c>
      <c r="M63" s="89"/>
      <c r="N63" s="25" t="s">
        <v>160</v>
      </c>
    </row>
    <row r="64" spans="1:17">
      <c r="A64" s="86" t="s">
        <v>355</v>
      </c>
      <c r="B64" s="40">
        <v>243483</v>
      </c>
      <c r="C64" s="41" t="s">
        <v>356</v>
      </c>
      <c r="D64" s="40">
        <v>243483</v>
      </c>
      <c r="E64" s="44" t="s">
        <v>357</v>
      </c>
      <c r="F64" s="44" t="s">
        <v>358</v>
      </c>
      <c r="G64" s="83">
        <v>21500</v>
      </c>
      <c r="H64" s="125" t="s">
        <v>359</v>
      </c>
      <c r="I64" s="182"/>
      <c r="J64" s="182"/>
      <c r="K64" s="45" t="s">
        <v>159</v>
      </c>
      <c r="L64" s="80">
        <v>243494</v>
      </c>
      <c r="M64" s="89"/>
      <c r="N64" s="25" t="s">
        <v>160</v>
      </c>
    </row>
    <row r="65" spans="1:14" s="48" customFormat="1">
      <c r="A65" s="129" t="s">
        <v>360</v>
      </c>
      <c r="B65" s="130">
        <v>243489</v>
      </c>
      <c r="C65" s="131" t="s">
        <v>302</v>
      </c>
      <c r="D65" s="130">
        <v>243489</v>
      </c>
      <c r="E65" s="132" t="s">
        <v>173</v>
      </c>
      <c r="F65" s="132" t="s">
        <v>361</v>
      </c>
      <c r="G65" s="133">
        <v>463000</v>
      </c>
      <c r="H65" s="134" t="s">
        <v>362</v>
      </c>
      <c r="I65" s="183"/>
      <c r="J65" s="183"/>
      <c r="K65" s="135" t="s">
        <v>159</v>
      </c>
      <c r="L65" s="136" t="s">
        <v>208</v>
      </c>
      <c r="M65" s="47"/>
      <c r="N65" s="25" t="s">
        <v>241</v>
      </c>
    </row>
    <row r="66" spans="1:14" s="26" customFormat="1">
      <c r="A66" s="29" t="s">
        <v>363</v>
      </c>
      <c r="B66" s="50" t="s">
        <v>364</v>
      </c>
      <c r="C66" s="51" t="s">
        <v>365</v>
      </c>
      <c r="D66" s="50" t="s">
        <v>364</v>
      </c>
      <c r="E66" s="137" t="s">
        <v>366</v>
      </c>
      <c r="F66" s="138" t="s">
        <v>367</v>
      </c>
      <c r="G66" s="65">
        <v>35050</v>
      </c>
      <c r="H66" s="21" t="s">
        <v>297</v>
      </c>
      <c r="I66" s="168"/>
      <c r="J66" s="168"/>
      <c r="K66" s="33" t="s">
        <v>159</v>
      </c>
      <c r="L66" s="30">
        <v>243511</v>
      </c>
      <c r="M66" s="96"/>
      <c r="N66" s="25" t="s">
        <v>160</v>
      </c>
    </row>
    <row r="67" spans="1:14" s="26" customFormat="1">
      <c r="A67" s="29" t="s">
        <v>368</v>
      </c>
      <c r="B67" s="50">
        <v>243503</v>
      </c>
      <c r="C67" s="51" t="s">
        <v>369</v>
      </c>
      <c r="D67" s="50">
        <v>243503</v>
      </c>
      <c r="E67" s="37" t="s">
        <v>370</v>
      </c>
      <c r="F67" s="37" t="s">
        <v>371</v>
      </c>
      <c r="G67" s="65">
        <v>14000</v>
      </c>
      <c r="H67" s="27" t="s">
        <v>268</v>
      </c>
      <c r="I67" s="165"/>
      <c r="J67" s="165"/>
      <c r="K67" s="33" t="s">
        <v>159</v>
      </c>
      <c r="L67" s="30">
        <v>243511</v>
      </c>
      <c r="M67" s="96"/>
      <c r="N67" s="25" t="s">
        <v>160</v>
      </c>
    </row>
    <row r="68" spans="1:14">
      <c r="A68" s="86" t="s">
        <v>372</v>
      </c>
      <c r="B68" s="80">
        <v>243511</v>
      </c>
      <c r="C68" s="81" t="s">
        <v>373</v>
      </c>
      <c r="D68" s="80">
        <v>243511</v>
      </c>
      <c r="E68" s="42" t="s">
        <v>312</v>
      </c>
      <c r="F68" s="139" t="s">
        <v>265</v>
      </c>
      <c r="G68" s="42">
        <v>4367</v>
      </c>
      <c r="H68" s="125" t="s">
        <v>266</v>
      </c>
      <c r="I68" s="182"/>
      <c r="J68" s="182"/>
      <c r="K68" s="45" t="s">
        <v>159</v>
      </c>
      <c r="L68" s="80">
        <v>243518</v>
      </c>
      <c r="M68" s="34"/>
    </row>
    <row r="69" spans="1:14" s="149" customFormat="1" ht="24" thickBot="1">
      <c r="A69" s="140" t="s">
        <v>374</v>
      </c>
      <c r="B69" s="141">
        <v>243511</v>
      </c>
      <c r="C69" s="142" t="s">
        <v>375</v>
      </c>
      <c r="D69" s="141">
        <v>243511</v>
      </c>
      <c r="E69" s="143" t="s">
        <v>376</v>
      </c>
      <c r="F69" s="143" t="s">
        <v>377</v>
      </c>
      <c r="G69" s="144">
        <v>33550</v>
      </c>
      <c r="H69" s="145" t="s">
        <v>378</v>
      </c>
      <c r="I69" s="184"/>
      <c r="J69" s="184"/>
      <c r="K69" s="146" t="s">
        <v>159</v>
      </c>
      <c r="L69" s="141">
        <v>243518</v>
      </c>
      <c r="M69" s="147"/>
      <c r="N69" s="148" t="s">
        <v>160</v>
      </c>
    </row>
    <row r="70" spans="1:14" ht="24" thickTop="1">
      <c r="A70" s="79"/>
      <c r="B70" s="88"/>
      <c r="C70" s="150"/>
      <c r="D70" s="88"/>
      <c r="E70" s="151"/>
      <c r="F70" s="151"/>
      <c r="G70" s="152"/>
      <c r="H70" s="151"/>
      <c r="I70" s="173"/>
      <c r="J70" s="173"/>
      <c r="K70" s="84"/>
      <c r="L70" s="88"/>
      <c r="M70" s="34"/>
    </row>
    <row r="71" spans="1:14">
      <c r="A71" s="86"/>
      <c r="B71" s="80"/>
      <c r="C71" s="97" t="s">
        <v>379</v>
      </c>
      <c r="D71" s="80" t="s">
        <v>380</v>
      </c>
      <c r="E71" s="42" t="s">
        <v>93</v>
      </c>
      <c r="F71" s="44"/>
      <c r="G71" s="83"/>
      <c r="H71" s="32"/>
      <c r="I71" s="166"/>
      <c r="J71" s="166"/>
      <c r="K71" s="45"/>
      <c r="L71" s="80"/>
      <c r="M71" s="34"/>
    </row>
    <row r="72" spans="1:14">
      <c r="A72" s="86"/>
      <c r="B72" s="80"/>
      <c r="C72" s="81"/>
      <c r="D72" s="80"/>
      <c r="E72" s="42"/>
      <c r="F72" s="42"/>
      <c r="G72" s="83"/>
      <c r="H72" s="44"/>
      <c r="I72" s="170"/>
      <c r="J72" s="170"/>
      <c r="K72" s="45"/>
      <c r="L72" s="80"/>
      <c r="M72" s="34"/>
    </row>
    <row r="73" spans="1:14" s="26" customFormat="1">
      <c r="A73" s="29"/>
      <c r="B73" s="50"/>
      <c r="C73" s="51"/>
      <c r="D73" s="50"/>
      <c r="E73" s="37"/>
      <c r="F73" s="21"/>
      <c r="G73" s="21"/>
      <c r="H73" s="98"/>
      <c r="I73" s="176"/>
      <c r="J73" s="176"/>
      <c r="K73" s="33"/>
      <c r="L73" s="30"/>
      <c r="M73" s="96"/>
    </row>
    <row r="74" spans="1:14" s="26" customFormat="1">
      <c r="A74" s="29"/>
      <c r="B74" s="50"/>
      <c r="C74" s="51"/>
      <c r="D74" s="50"/>
      <c r="E74" s="37"/>
      <c r="F74" s="21"/>
      <c r="G74" s="21"/>
      <c r="H74" s="37"/>
      <c r="I74" s="167"/>
      <c r="J74" s="167"/>
      <c r="K74" s="33"/>
      <c r="L74" s="30"/>
      <c r="M74" s="96"/>
    </row>
    <row r="75" spans="1:14" s="26" customFormat="1">
      <c r="A75" s="29"/>
      <c r="B75" s="50"/>
      <c r="C75" s="51"/>
      <c r="D75" s="50"/>
      <c r="E75" s="37"/>
      <c r="F75" s="37"/>
      <c r="G75" s="65"/>
      <c r="H75" s="27"/>
      <c r="I75" s="165"/>
      <c r="J75" s="165"/>
      <c r="K75" s="33"/>
      <c r="L75" s="30"/>
      <c r="M75" s="96"/>
    </row>
    <row r="76" spans="1:14">
      <c r="A76" s="73"/>
      <c r="B76" s="154"/>
      <c r="C76" s="155"/>
      <c r="D76" s="154"/>
      <c r="E76" s="153"/>
      <c r="F76" s="153"/>
      <c r="G76" s="156"/>
      <c r="H76" s="157"/>
      <c r="I76" s="185"/>
      <c r="J76" s="185"/>
      <c r="K76" s="77"/>
      <c r="L76" s="30"/>
      <c r="M76" s="95"/>
    </row>
    <row r="77" spans="1:14" s="25" customFormat="1">
      <c r="A77" s="73"/>
      <c r="B77" s="154"/>
      <c r="C77" s="155"/>
      <c r="D77" s="154"/>
      <c r="E77" s="153"/>
      <c r="F77" s="153"/>
      <c r="G77" s="156"/>
      <c r="H77" s="157"/>
      <c r="I77" s="185"/>
      <c r="J77" s="185"/>
      <c r="K77" s="77"/>
      <c r="L77" s="30"/>
      <c r="M77" s="95"/>
    </row>
    <row r="78" spans="1:14" s="25" customFormat="1">
      <c r="A78" s="73"/>
      <c r="B78" s="154"/>
      <c r="C78" s="155"/>
      <c r="D78" s="154"/>
      <c r="E78" s="156"/>
      <c r="F78" s="153"/>
      <c r="G78" s="156"/>
      <c r="H78" s="157"/>
      <c r="I78" s="185"/>
      <c r="J78" s="185"/>
      <c r="K78" s="77"/>
      <c r="L78" s="74"/>
      <c r="M78" s="95"/>
    </row>
    <row r="79" spans="1:14">
      <c r="A79" s="73"/>
      <c r="B79" s="154"/>
      <c r="C79" s="155"/>
      <c r="D79" s="154"/>
      <c r="E79" s="153"/>
      <c r="F79" s="153"/>
      <c r="G79" s="156"/>
      <c r="H79" s="157"/>
      <c r="I79" s="185"/>
      <c r="J79" s="185"/>
      <c r="K79" s="77"/>
      <c r="L79" s="30"/>
      <c r="M79" s="95"/>
    </row>
    <row r="80" spans="1:14">
      <c r="A80" s="73"/>
      <c r="B80" s="154"/>
      <c r="C80" s="155"/>
      <c r="D80" s="154"/>
      <c r="E80" s="153"/>
      <c r="F80" s="153"/>
      <c r="G80" s="156"/>
      <c r="H80" s="157"/>
      <c r="I80" s="185"/>
      <c r="J80" s="185"/>
      <c r="K80" s="77"/>
      <c r="L80" s="30"/>
      <c r="M80" s="95"/>
    </row>
    <row r="81" spans="1:13">
      <c r="A81" s="73"/>
      <c r="B81" s="154"/>
      <c r="C81" s="155"/>
      <c r="D81" s="154"/>
      <c r="E81" s="153"/>
      <c r="F81" s="153"/>
      <c r="G81" s="156"/>
      <c r="H81" s="157"/>
      <c r="I81" s="185"/>
      <c r="J81" s="185"/>
      <c r="K81" s="77"/>
      <c r="L81" s="30"/>
      <c r="M81" s="95"/>
    </row>
    <row r="82" spans="1:13">
      <c r="A82" s="73"/>
      <c r="B82" s="154"/>
      <c r="C82" s="155"/>
      <c r="D82" s="154"/>
      <c r="E82" s="153"/>
      <c r="F82" s="153"/>
      <c r="G82" s="156"/>
      <c r="H82" s="157"/>
      <c r="I82" s="185"/>
      <c r="J82" s="185"/>
      <c r="K82" s="77"/>
      <c r="L82" s="30"/>
      <c r="M82" s="95"/>
    </row>
    <row r="83" spans="1:13">
      <c r="A83" s="73"/>
      <c r="B83" s="154"/>
      <c r="C83" s="155"/>
      <c r="D83" s="154"/>
      <c r="E83" s="153"/>
      <c r="F83" s="153"/>
      <c r="G83" s="156"/>
      <c r="H83" s="157"/>
      <c r="I83" s="185"/>
      <c r="J83" s="185"/>
      <c r="K83" s="77"/>
      <c r="L83" s="30"/>
      <c r="M83" s="95"/>
    </row>
    <row r="84" spans="1:13">
      <c r="A84" s="73"/>
      <c r="B84" s="154"/>
      <c r="C84" s="155"/>
      <c r="D84" s="154"/>
      <c r="E84" s="153"/>
      <c r="F84" s="153"/>
      <c r="G84" s="156"/>
      <c r="H84" s="157"/>
      <c r="I84" s="185"/>
      <c r="J84" s="185"/>
      <c r="K84" s="77"/>
      <c r="L84" s="30"/>
      <c r="M84" s="95"/>
    </row>
    <row r="85" spans="1:13">
      <c r="A85" s="73"/>
      <c r="B85" s="154"/>
      <c r="C85" s="155"/>
      <c r="D85" s="154"/>
      <c r="E85" s="153"/>
      <c r="F85" s="153"/>
      <c r="G85" s="156"/>
      <c r="H85" s="157"/>
      <c r="I85" s="185"/>
      <c r="J85" s="185"/>
      <c r="K85" s="77"/>
      <c r="L85" s="30"/>
      <c r="M85" s="95"/>
    </row>
  </sheetData>
  <mergeCells count="6">
    <mergeCell ref="M5:M14"/>
    <mergeCell ref="B5:B14"/>
    <mergeCell ref="C5:C14"/>
    <mergeCell ref="D5:D14"/>
    <mergeCell ref="E5:E14"/>
    <mergeCell ref="F5:F1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[1]ฐานข้อมูล!#REF!</xm:f>
          </x14:formula1>
          <xm:sqref>H51:J51</xm:sqref>
        </x14:dataValidation>
        <x14:dataValidation type="list" allowBlank="1" showInputMessage="1" showErrorMessage="1">
          <x14:formula1>
            <xm:f>[2]โครงการ_62!#REF!</xm:f>
          </x14:formula1>
          <xm:sqref>E44 E4 E38 E2 E33</xm:sqref>
        </x14:dataValidation>
        <x14:dataValidation type="list" allowBlank="1" showInputMessage="1" showErrorMessage="1">
          <x14:formula1>
            <xm:f>[2]โครงการ_65!#REF!</xm:f>
          </x14:formula1>
          <xm:sqref>E3 E24 E35:E36 E45 E41 E22 E69 E5 E28:E31 E72:E73</xm:sqref>
        </x14:dataValidation>
        <x14:dataValidation type="list" allowBlank="1" showInputMessage="1" showErrorMessage="1">
          <x14:formula1>
            <xm:f>[2]รายละเอียด!#REF!</xm:f>
          </x14:formula1>
          <xm:sqref>K2:K85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9" workbookViewId="0">
      <selection activeCell="E41" sqref="E41"/>
    </sheetView>
  </sheetViews>
  <sheetFormatPr defaultColWidth="12.625" defaultRowHeight="15" customHeight="1"/>
  <cols>
    <col min="1" max="3" width="9" style="3" customWidth="1"/>
    <col min="4" max="4" width="20.875" style="3" customWidth="1"/>
    <col min="5" max="5" width="14.125" style="204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220" t="s">
        <v>408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220" t="s">
        <v>389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">
        <v>409</v>
      </c>
      <c r="B3" s="2"/>
      <c r="C3" s="2"/>
      <c r="D3" s="2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10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5" t="s">
        <v>0</v>
      </c>
      <c r="E5" s="5" t="s">
        <v>1</v>
      </c>
      <c r="F5" s="5" t="s"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6" t="s">
        <v>3</v>
      </c>
      <c r="E6" s="8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2"/>
      <c r="C7" s="2"/>
      <c r="D7" s="6" t="s">
        <v>4</v>
      </c>
      <c r="E7" s="8"/>
      <c r="F7" s="20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2"/>
      <c r="B8" s="2"/>
      <c r="C8" s="2"/>
      <c r="D8" s="6" t="s">
        <v>5</v>
      </c>
      <c r="E8" s="205">
        <v>15</v>
      </c>
      <c r="F8" s="209">
        <v>599701.55000000005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6" t="s">
        <v>6</v>
      </c>
      <c r="E9" s="8"/>
      <c r="F9" s="207"/>
      <c r="G9" s="2"/>
      <c r="H9" s="2"/>
      <c r="I9" s="1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"/>
      <c r="B10" s="2"/>
      <c r="C10" s="2"/>
      <c r="D10" s="6" t="s">
        <v>7</v>
      </c>
      <c r="E10" s="8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"/>
      <c r="B11" s="2"/>
      <c r="C11" s="2"/>
      <c r="D11" s="5" t="s">
        <v>8</v>
      </c>
      <c r="E11" s="8">
        <f>SUM(E6:E10)</f>
        <v>15</v>
      </c>
      <c r="F11" s="208">
        <f>SUM(F6:F10)</f>
        <v>599701.55000000005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2"/>
      <c r="C12" s="2"/>
      <c r="D12" s="2"/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9</v>
      </c>
      <c r="B13" s="2"/>
      <c r="C13" s="2"/>
      <c r="D13" s="2"/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2"/>
      <c r="C14" s="2"/>
      <c r="D14" s="2"/>
      <c r="E14" s="1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2"/>
      <c r="C15" s="2"/>
      <c r="D15" s="2"/>
      <c r="E15" s="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1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1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1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">
        <v>10</v>
      </c>
      <c r="B26" s="2"/>
      <c r="C26" s="2"/>
      <c r="D26" s="2"/>
      <c r="E26" s="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1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1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1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1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1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1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1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1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1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1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1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1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1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1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1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1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1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1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1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1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1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1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1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1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1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1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1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1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1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1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1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1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1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1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1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1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1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1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1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1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1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1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1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1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1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1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1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1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1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1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1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1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1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1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1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1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1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1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1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1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1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1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1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1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1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1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1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1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1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1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1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1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1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1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1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1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1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1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1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1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1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1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1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1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1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1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1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1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1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1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1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1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1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1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1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1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1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1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1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1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1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1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1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1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1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1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1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1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1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1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1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1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1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1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1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1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1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1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1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1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1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1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1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1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1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1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1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1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1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1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1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1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1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1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1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1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1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1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1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1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1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1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1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1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1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1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1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1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1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1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1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1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1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1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1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1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1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1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1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1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1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1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1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1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1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1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1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1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1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1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1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1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1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1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1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1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1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1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1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1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1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1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1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1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1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1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1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1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1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1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1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1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1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1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1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1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1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1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1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1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1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1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1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1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1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1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1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1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1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1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1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1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1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1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1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1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1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1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1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1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1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1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1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1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1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1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1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1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1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1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1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1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1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1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1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1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1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1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1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1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1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1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1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1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1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1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1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1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1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1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1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1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1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1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1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1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1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1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1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1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1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1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1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1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1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1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1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1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1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1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1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1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1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1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1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1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1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1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1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1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1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1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1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1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1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1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1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1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1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1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1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1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1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1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1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1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1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1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1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1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1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1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1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1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1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1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1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1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1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1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1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1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1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1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1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1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1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1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1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1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1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1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1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1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1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1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1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1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1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1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1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1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1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1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1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1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1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1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1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1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1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1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1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1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1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1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1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1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1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1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1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1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1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1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1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1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1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1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1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1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1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1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1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1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1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1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1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1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1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1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1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1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1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1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1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1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1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1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1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1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1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1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1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1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1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1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1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1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1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1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1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1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1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1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1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1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1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1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1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1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1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1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1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1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1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1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1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1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1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1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1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1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1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1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1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1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1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1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10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1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1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1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1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1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1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1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1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1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1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1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1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1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10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10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1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1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1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1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1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1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1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1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1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1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1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1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1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1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1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1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1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1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1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1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1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1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1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1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1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1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10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10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1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1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1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1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1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1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1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1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1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1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1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1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1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10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1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1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1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1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1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1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1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1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1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1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1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1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10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10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1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1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1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1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1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1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1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1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1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1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1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1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10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10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1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1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1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1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1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1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1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1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1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1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1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1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10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10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1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1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1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1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1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1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1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1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1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1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1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10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10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1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1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1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1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1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1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1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1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1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1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1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1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1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10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1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1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1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1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1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1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1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1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1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1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1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1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10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10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1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1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1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1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1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1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1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1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1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1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1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1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10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10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1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1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1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1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1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1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10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10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1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1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1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1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10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10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1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1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1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1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1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1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1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1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1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1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1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1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10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10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1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1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1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1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1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1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1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1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1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1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1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1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1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10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1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1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1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1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10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10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10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10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1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1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1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10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10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10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10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10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10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1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10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10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10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10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10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10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10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10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10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1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10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10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10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10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10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10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10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10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10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1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10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10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10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10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10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10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10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10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10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1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10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10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10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10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10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10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10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10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10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1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10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10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10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10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10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10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10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10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10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1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10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10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10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10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10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10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10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10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10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1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10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10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10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10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10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10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10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10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10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1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10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10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10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10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10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10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10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10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10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1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10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10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10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10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10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10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10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10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10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10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10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10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10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10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10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10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10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10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1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10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10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10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10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10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10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10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10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10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1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10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10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10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10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10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10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10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10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10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1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10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10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10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10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10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10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10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10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10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1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10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10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10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10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10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10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10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10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10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1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10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10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10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10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10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10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10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10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10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1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10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10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10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10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10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10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10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10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10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1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10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10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10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10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10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10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10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10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10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1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10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10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10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10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10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10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10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10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10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1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10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10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10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10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10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10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10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10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10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10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10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10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10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10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10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10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10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10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1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10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10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10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10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10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10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10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10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10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1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10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10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10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10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10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10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10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10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10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1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10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10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10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10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10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10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10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10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10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1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10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10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10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10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10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10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10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10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10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1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10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10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10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10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10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10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10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10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10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1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10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10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10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10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10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10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10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10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10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1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10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10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10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10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10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10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10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10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10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1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10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10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10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10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10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10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10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10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10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10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7"/>
  <sheetViews>
    <sheetView tabSelected="1" topLeftCell="G1" zoomScale="89" zoomScaleNormal="89" workbookViewId="0">
      <selection activeCell="O17" sqref="O17"/>
    </sheetView>
  </sheetViews>
  <sheetFormatPr defaultColWidth="12.625" defaultRowHeight="15" customHeight="1"/>
  <cols>
    <col min="1" max="1" width="14.375" style="2" customWidth="1"/>
    <col min="2" max="2" width="17.75" style="2" customWidth="1"/>
    <col min="3" max="3" width="11.5" style="2" customWidth="1"/>
    <col min="4" max="4" width="16.25" style="2" customWidth="1"/>
    <col min="5" max="5" width="9.375" style="2" customWidth="1"/>
    <col min="6" max="6" width="9.875" style="2" customWidth="1"/>
    <col min="7" max="7" width="21.5" style="2" customWidth="1"/>
    <col min="8" max="8" width="27.5" style="197" customWidth="1"/>
    <col min="9" max="9" width="23.625" style="2" customWidth="1"/>
    <col min="10" max="10" width="21.625" style="2" customWidth="1"/>
    <col min="11" max="11" width="18.5" style="2" customWidth="1"/>
    <col min="12" max="12" width="17.375" style="2" customWidth="1"/>
    <col min="13" max="13" width="26.75" style="2" customWidth="1"/>
    <col min="14" max="14" width="21.125" style="199" customWidth="1"/>
    <col min="15" max="15" width="33" style="2" customWidth="1"/>
    <col min="16" max="16" width="13.25" style="2" customWidth="1"/>
    <col min="17" max="17" width="20.375" style="192" customWidth="1"/>
    <col min="18" max="18" width="17.125" style="192" customWidth="1"/>
    <col min="19" max="26" width="8" style="2" customWidth="1"/>
    <col min="27" max="16384" width="12.625" style="2"/>
  </cols>
  <sheetData>
    <row r="1" spans="1:26" ht="20.25" customHeight="1">
      <c r="A1" s="9" t="s">
        <v>11</v>
      </c>
      <c r="B1" s="9" t="s">
        <v>12</v>
      </c>
      <c r="C1" s="9" t="s">
        <v>13</v>
      </c>
      <c r="D1" s="9" t="s">
        <v>14</v>
      </c>
      <c r="E1" s="9" t="s">
        <v>15</v>
      </c>
      <c r="F1" s="9" t="s">
        <v>16</v>
      </c>
      <c r="G1" s="224" t="s">
        <v>17</v>
      </c>
      <c r="H1" s="196" t="s">
        <v>18</v>
      </c>
      <c r="I1" s="9" t="s">
        <v>19</v>
      </c>
      <c r="J1" s="9" t="s">
        <v>20</v>
      </c>
      <c r="K1" s="9" t="s">
        <v>0</v>
      </c>
      <c r="L1" s="9" t="s">
        <v>21</v>
      </c>
      <c r="M1" s="9" t="s">
        <v>22</v>
      </c>
      <c r="N1" s="198" t="s">
        <v>23</v>
      </c>
      <c r="O1" s="9" t="s">
        <v>24</v>
      </c>
      <c r="P1" s="9" t="s">
        <v>25</v>
      </c>
      <c r="Q1" s="191" t="s">
        <v>26</v>
      </c>
      <c r="R1" s="191" t="s">
        <v>27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193">
        <v>2567</v>
      </c>
      <c r="B2" s="194" t="s">
        <v>386</v>
      </c>
      <c r="C2" s="200" t="s">
        <v>385</v>
      </c>
      <c r="D2" s="194" t="s">
        <v>379</v>
      </c>
      <c r="E2" s="162" t="s">
        <v>380</v>
      </c>
      <c r="F2" s="222" t="s">
        <v>93</v>
      </c>
      <c r="G2" s="193" t="s">
        <v>387</v>
      </c>
      <c r="H2" s="223">
        <v>33000</v>
      </c>
      <c r="I2" s="193" t="s">
        <v>407</v>
      </c>
      <c r="J2" s="193" t="s">
        <v>381</v>
      </c>
      <c r="K2" s="193" t="s">
        <v>5</v>
      </c>
      <c r="L2" s="195">
        <f>H2</f>
        <v>33000</v>
      </c>
      <c r="M2" s="195">
        <f>L2</f>
        <v>33000</v>
      </c>
      <c r="N2" s="225">
        <v>1130600041996</v>
      </c>
      <c r="O2" s="193" t="s">
        <v>268</v>
      </c>
      <c r="P2" s="203">
        <v>66119031700</v>
      </c>
      <c r="Q2" s="201">
        <v>243550</v>
      </c>
      <c r="R2" s="201">
        <v>243557</v>
      </c>
    </row>
    <row r="3" spans="1:26" ht="20.25" customHeight="1">
      <c r="A3" s="193">
        <v>2567</v>
      </c>
      <c r="B3" s="194" t="s">
        <v>386</v>
      </c>
      <c r="C3" s="200" t="s">
        <v>385</v>
      </c>
      <c r="D3" s="194" t="s">
        <v>379</v>
      </c>
      <c r="E3" s="162" t="s">
        <v>380</v>
      </c>
      <c r="F3" s="222" t="s">
        <v>93</v>
      </c>
      <c r="G3" s="193" t="s">
        <v>391</v>
      </c>
      <c r="H3" s="223">
        <v>57810</v>
      </c>
      <c r="I3" s="193" t="s">
        <v>407</v>
      </c>
      <c r="J3" s="193" t="s">
        <v>381</v>
      </c>
      <c r="K3" s="193" t="s">
        <v>5</v>
      </c>
      <c r="L3" s="195">
        <f t="shared" ref="L3:L16" si="0">H3</f>
        <v>57810</v>
      </c>
      <c r="M3" s="195">
        <f t="shared" ref="M3:M16" si="1">L3</f>
        <v>57810</v>
      </c>
      <c r="N3" s="225">
        <v>3110401215711</v>
      </c>
      <c r="O3" s="193" t="s">
        <v>390</v>
      </c>
      <c r="P3" s="203">
        <v>66119035703</v>
      </c>
      <c r="Q3" s="201">
        <v>243550</v>
      </c>
      <c r="R3" s="201">
        <v>243557</v>
      </c>
    </row>
    <row r="4" spans="1:26" ht="20.25" customHeight="1">
      <c r="A4" s="193">
        <v>2567</v>
      </c>
      <c r="B4" s="194" t="s">
        <v>386</v>
      </c>
      <c r="C4" s="200" t="s">
        <v>385</v>
      </c>
      <c r="D4" s="194" t="s">
        <v>379</v>
      </c>
      <c r="E4" s="162" t="s">
        <v>380</v>
      </c>
      <c r="F4" s="222" t="s">
        <v>93</v>
      </c>
      <c r="G4" s="193" t="s">
        <v>392</v>
      </c>
      <c r="H4" s="223">
        <v>12769</v>
      </c>
      <c r="I4" s="193" t="s">
        <v>407</v>
      </c>
      <c r="J4" s="193" t="s">
        <v>381</v>
      </c>
      <c r="K4" s="193" t="s">
        <v>5</v>
      </c>
      <c r="L4" s="195">
        <f t="shared" si="0"/>
        <v>12769</v>
      </c>
      <c r="M4" s="195">
        <f t="shared" si="1"/>
        <v>12769</v>
      </c>
      <c r="N4" s="202">
        <v>3100501389877</v>
      </c>
      <c r="O4" s="193" t="s">
        <v>199</v>
      </c>
      <c r="P4" s="203">
        <v>66119055552</v>
      </c>
      <c r="Q4" s="201">
        <v>243550</v>
      </c>
      <c r="R4" s="201">
        <v>243557</v>
      </c>
    </row>
    <row r="5" spans="1:26" ht="20.25" customHeight="1">
      <c r="A5" s="193">
        <v>2567</v>
      </c>
      <c r="B5" s="194" t="s">
        <v>386</v>
      </c>
      <c r="C5" s="200" t="s">
        <v>385</v>
      </c>
      <c r="D5" s="194" t="s">
        <v>379</v>
      </c>
      <c r="E5" s="162" t="s">
        <v>380</v>
      </c>
      <c r="F5" s="222" t="s">
        <v>93</v>
      </c>
      <c r="G5" s="193" t="s">
        <v>393</v>
      </c>
      <c r="H5" s="223">
        <v>6500</v>
      </c>
      <c r="I5" s="193" t="s">
        <v>407</v>
      </c>
      <c r="J5" s="193" t="s">
        <v>381</v>
      </c>
      <c r="K5" s="193" t="s">
        <v>5</v>
      </c>
      <c r="L5" s="195">
        <f t="shared" si="0"/>
        <v>6500</v>
      </c>
      <c r="M5" s="195">
        <f t="shared" si="1"/>
        <v>6500</v>
      </c>
      <c r="N5" s="225">
        <v>3130200232251</v>
      </c>
      <c r="O5" s="193" t="s">
        <v>394</v>
      </c>
      <c r="P5" s="203">
        <v>66119090628</v>
      </c>
      <c r="Q5" s="201">
        <v>243558</v>
      </c>
      <c r="R5" s="201">
        <v>243560</v>
      </c>
    </row>
    <row r="6" spans="1:26" ht="20.25" customHeight="1">
      <c r="A6" s="193">
        <v>2567</v>
      </c>
      <c r="B6" s="194" t="s">
        <v>386</v>
      </c>
      <c r="C6" s="200" t="s">
        <v>385</v>
      </c>
      <c r="D6" s="194" t="s">
        <v>379</v>
      </c>
      <c r="E6" s="162" t="s">
        <v>380</v>
      </c>
      <c r="F6" s="222" t="s">
        <v>93</v>
      </c>
      <c r="G6" s="193" t="s">
        <v>395</v>
      </c>
      <c r="H6" s="223">
        <v>70444</v>
      </c>
      <c r="I6" s="193" t="s">
        <v>407</v>
      </c>
      <c r="J6" s="193" t="s">
        <v>381</v>
      </c>
      <c r="K6" s="193" t="s">
        <v>5</v>
      </c>
      <c r="L6" s="195">
        <f t="shared" si="0"/>
        <v>70444</v>
      </c>
      <c r="M6" s="195">
        <f t="shared" si="1"/>
        <v>70444</v>
      </c>
      <c r="N6" s="225">
        <v>3260400284904</v>
      </c>
      <c r="O6" s="193" t="s">
        <v>396</v>
      </c>
      <c r="P6" s="203">
        <v>67019352158</v>
      </c>
      <c r="Q6" s="201">
        <v>243570</v>
      </c>
      <c r="R6" s="201">
        <v>243600</v>
      </c>
    </row>
    <row r="7" spans="1:26" ht="20.25" customHeight="1">
      <c r="A7" s="193">
        <v>2567</v>
      </c>
      <c r="B7" s="194" t="s">
        <v>386</v>
      </c>
      <c r="C7" s="200" t="s">
        <v>385</v>
      </c>
      <c r="D7" s="194" t="s">
        <v>379</v>
      </c>
      <c r="E7" s="162" t="s">
        <v>380</v>
      </c>
      <c r="F7" s="222" t="s">
        <v>93</v>
      </c>
      <c r="G7" s="193" t="s">
        <v>397</v>
      </c>
      <c r="H7" s="223">
        <v>51600</v>
      </c>
      <c r="I7" s="193" t="s">
        <v>407</v>
      </c>
      <c r="J7" s="193" t="s">
        <v>381</v>
      </c>
      <c r="K7" s="193" t="s">
        <v>5</v>
      </c>
      <c r="L7" s="195">
        <f t="shared" si="0"/>
        <v>51600</v>
      </c>
      <c r="M7" s="195">
        <f t="shared" si="1"/>
        <v>51600</v>
      </c>
      <c r="N7" s="225">
        <v>3451400091595</v>
      </c>
      <c r="O7" s="193" t="s">
        <v>388</v>
      </c>
      <c r="P7" s="203">
        <v>67019362606</v>
      </c>
      <c r="Q7" s="201">
        <v>243570</v>
      </c>
      <c r="R7" s="201">
        <v>243600</v>
      </c>
    </row>
    <row r="8" spans="1:26" ht="20.25" customHeight="1">
      <c r="A8" s="193">
        <v>2567</v>
      </c>
      <c r="B8" s="194" t="s">
        <v>386</v>
      </c>
      <c r="C8" s="200" t="s">
        <v>385</v>
      </c>
      <c r="D8" s="194" t="s">
        <v>379</v>
      </c>
      <c r="E8" s="162" t="s">
        <v>380</v>
      </c>
      <c r="F8" s="222" t="s">
        <v>93</v>
      </c>
      <c r="G8" s="193" t="s">
        <v>398</v>
      </c>
      <c r="H8" s="223">
        <v>9666.5</v>
      </c>
      <c r="I8" s="193" t="s">
        <v>407</v>
      </c>
      <c r="J8" s="193" t="s">
        <v>381</v>
      </c>
      <c r="K8" s="193" t="s">
        <v>5</v>
      </c>
      <c r="L8" s="195">
        <f t="shared" si="0"/>
        <v>9666.5</v>
      </c>
      <c r="M8" s="195">
        <f t="shared" si="1"/>
        <v>9666.5</v>
      </c>
      <c r="N8" s="202">
        <v>3100501389877</v>
      </c>
      <c r="O8" s="193" t="s">
        <v>199</v>
      </c>
      <c r="P8" s="203">
        <v>67019365282</v>
      </c>
      <c r="Q8" s="201">
        <v>243577</v>
      </c>
      <c r="R8" s="201">
        <v>243584</v>
      </c>
    </row>
    <row r="9" spans="1:26" ht="20.25" customHeight="1">
      <c r="A9" s="193">
        <v>2567</v>
      </c>
      <c r="B9" s="194" t="s">
        <v>386</v>
      </c>
      <c r="C9" s="200" t="s">
        <v>385</v>
      </c>
      <c r="D9" s="194" t="s">
        <v>379</v>
      </c>
      <c r="E9" s="162" t="s">
        <v>380</v>
      </c>
      <c r="F9" s="222" t="s">
        <v>93</v>
      </c>
      <c r="G9" s="193" t="s">
        <v>399</v>
      </c>
      <c r="H9" s="223">
        <v>9951</v>
      </c>
      <c r="I9" s="193" t="s">
        <v>407</v>
      </c>
      <c r="J9" s="193" t="s">
        <v>381</v>
      </c>
      <c r="K9" s="193" t="s">
        <v>5</v>
      </c>
      <c r="L9" s="195">
        <f t="shared" si="0"/>
        <v>9951</v>
      </c>
      <c r="M9" s="195">
        <f t="shared" si="1"/>
        <v>9951</v>
      </c>
      <c r="N9" s="202">
        <v>135559012202</v>
      </c>
      <c r="O9" s="193" t="s">
        <v>158</v>
      </c>
      <c r="P9" s="203">
        <v>67019368258</v>
      </c>
      <c r="Q9" s="201">
        <v>243577</v>
      </c>
      <c r="R9" s="201">
        <v>243592</v>
      </c>
    </row>
    <row r="10" spans="1:26" ht="20.25" customHeight="1">
      <c r="A10" s="193">
        <v>2567</v>
      </c>
      <c r="B10" s="194" t="s">
        <v>386</v>
      </c>
      <c r="C10" s="200" t="s">
        <v>385</v>
      </c>
      <c r="D10" s="194" t="s">
        <v>379</v>
      </c>
      <c r="E10" s="162" t="s">
        <v>380</v>
      </c>
      <c r="F10" s="222" t="s">
        <v>93</v>
      </c>
      <c r="G10" s="193" t="s">
        <v>400</v>
      </c>
      <c r="H10" s="223">
        <v>24200</v>
      </c>
      <c r="I10" s="193" t="s">
        <v>407</v>
      </c>
      <c r="J10" s="193" t="s">
        <v>381</v>
      </c>
      <c r="K10" s="193" t="s">
        <v>5</v>
      </c>
      <c r="L10" s="195">
        <f t="shared" si="0"/>
        <v>24200</v>
      </c>
      <c r="M10" s="195">
        <f t="shared" si="1"/>
        <v>24200</v>
      </c>
      <c r="N10" s="225">
        <v>3670500139708</v>
      </c>
      <c r="O10" s="193" t="s">
        <v>401</v>
      </c>
      <c r="P10" s="203">
        <v>67019453902</v>
      </c>
      <c r="Q10" s="201">
        <v>243577</v>
      </c>
      <c r="R10" s="201">
        <v>243592</v>
      </c>
    </row>
    <row r="11" spans="1:26" ht="20.25" customHeight="1">
      <c r="A11" s="193">
        <v>2567</v>
      </c>
      <c r="B11" s="194" t="s">
        <v>386</v>
      </c>
      <c r="C11" s="200" t="s">
        <v>385</v>
      </c>
      <c r="D11" s="194" t="s">
        <v>379</v>
      </c>
      <c r="E11" s="162" t="s">
        <v>380</v>
      </c>
      <c r="F11" s="222" t="s">
        <v>93</v>
      </c>
      <c r="G11" s="193" t="s">
        <v>164</v>
      </c>
      <c r="H11" s="223">
        <v>31190.05</v>
      </c>
      <c r="I11" s="193" t="s">
        <v>407</v>
      </c>
      <c r="J11" s="193" t="s">
        <v>381</v>
      </c>
      <c r="K11" s="193" t="s">
        <v>5</v>
      </c>
      <c r="L11" s="195">
        <f t="shared" si="0"/>
        <v>31190.05</v>
      </c>
      <c r="M11" s="195">
        <f t="shared" si="1"/>
        <v>31190.05</v>
      </c>
      <c r="N11" s="202">
        <v>135562018798</v>
      </c>
      <c r="O11" s="193" t="s">
        <v>165</v>
      </c>
      <c r="P11" s="203">
        <v>67019454946</v>
      </c>
      <c r="Q11" s="201">
        <v>243593</v>
      </c>
      <c r="R11" s="201">
        <v>243608</v>
      </c>
    </row>
    <row r="12" spans="1:26" ht="20.25" customHeight="1">
      <c r="A12" s="193">
        <v>2567</v>
      </c>
      <c r="B12" s="194" t="s">
        <v>386</v>
      </c>
      <c r="C12" s="200" t="s">
        <v>385</v>
      </c>
      <c r="D12" s="194" t="s">
        <v>379</v>
      </c>
      <c r="E12" s="162" t="s">
        <v>380</v>
      </c>
      <c r="F12" s="222" t="s">
        <v>93</v>
      </c>
      <c r="G12" s="193" t="s">
        <v>387</v>
      </c>
      <c r="H12" s="223">
        <v>13500</v>
      </c>
      <c r="I12" s="193" t="s">
        <v>407</v>
      </c>
      <c r="J12" s="193" t="s">
        <v>381</v>
      </c>
      <c r="K12" s="193" t="s">
        <v>5</v>
      </c>
      <c r="L12" s="195">
        <f t="shared" si="0"/>
        <v>13500</v>
      </c>
      <c r="M12" s="195">
        <f t="shared" si="1"/>
        <v>13500</v>
      </c>
      <c r="N12" s="225">
        <v>3301700220031</v>
      </c>
      <c r="O12" s="193" t="s">
        <v>402</v>
      </c>
      <c r="P12" s="203">
        <v>67019510191</v>
      </c>
      <c r="Q12" s="201">
        <v>243602</v>
      </c>
      <c r="R12" s="201">
        <v>243609</v>
      </c>
    </row>
    <row r="13" spans="1:26" ht="20.25" customHeight="1">
      <c r="A13" s="193">
        <v>2567</v>
      </c>
      <c r="B13" s="194" t="s">
        <v>386</v>
      </c>
      <c r="C13" s="200" t="s">
        <v>385</v>
      </c>
      <c r="D13" s="194" t="s">
        <v>379</v>
      </c>
      <c r="E13" s="162" t="s">
        <v>380</v>
      </c>
      <c r="F13" s="222" t="s">
        <v>93</v>
      </c>
      <c r="G13" s="193" t="s">
        <v>403</v>
      </c>
      <c r="H13" s="223">
        <v>48125</v>
      </c>
      <c r="I13" s="193" t="s">
        <v>407</v>
      </c>
      <c r="J13" s="193" t="s">
        <v>381</v>
      </c>
      <c r="K13" s="193" t="s">
        <v>5</v>
      </c>
      <c r="L13" s="195">
        <f t="shared" si="0"/>
        <v>48125</v>
      </c>
      <c r="M13" s="195">
        <f t="shared" si="1"/>
        <v>48125</v>
      </c>
      <c r="N13" s="225">
        <v>1100500959932</v>
      </c>
      <c r="O13" s="193" t="s">
        <v>404</v>
      </c>
      <c r="P13" s="203">
        <v>67019512086</v>
      </c>
      <c r="Q13" s="201">
        <v>243615</v>
      </c>
      <c r="R13" s="201">
        <v>243630</v>
      </c>
    </row>
    <row r="14" spans="1:26" ht="20.25" customHeight="1">
      <c r="A14" s="193">
        <v>2567</v>
      </c>
      <c r="B14" s="194" t="s">
        <v>386</v>
      </c>
      <c r="C14" s="200" t="s">
        <v>385</v>
      </c>
      <c r="D14" s="194" t="s">
        <v>379</v>
      </c>
      <c r="E14" s="162" t="s">
        <v>380</v>
      </c>
      <c r="F14" s="222" t="s">
        <v>93</v>
      </c>
      <c r="G14" s="193" t="s">
        <v>405</v>
      </c>
      <c r="H14" s="223">
        <v>12626</v>
      </c>
      <c r="I14" s="193" t="s">
        <v>407</v>
      </c>
      <c r="J14" s="193" t="s">
        <v>381</v>
      </c>
      <c r="K14" s="193" t="s">
        <v>5</v>
      </c>
      <c r="L14" s="195">
        <f t="shared" si="0"/>
        <v>12626</v>
      </c>
      <c r="M14" s="195">
        <f t="shared" si="1"/>
        <v>12626</v>
      </c>
      <c r="N14" s="202">
        <v>135559012202</v>
      </c>
      <c r="O14" s="193" t="s">
        <v>158</v>
      </c>
      <c r="P14" s="203">
        <v>67029155233</v>
      </c>
      <c r="Q14" s="201">
        <v>243626</v>
      </c>
      <c r="R14" s="201">
        <v>243641</v>
      </c>
    </row>
    <row r="15" spans="1:26" ht="20.25" customHeight="1">
      <c r="A15" s="193">
        <v>2567</v>
      </c>
      <c r="B15" s="194" t="s">
        <v>386</v>
      </c>
      <c r="C15" s="200" t="s">
        <v>385</v>
      </c>
      <c r="D15" s="194" t="s">
        <v>379</v>
      </c>
      <c r="E15" s="162" t="s">
        <v>380</v>
      </c>
      <c r="F15" s="222" t="s">
        <v>93</v>
      </c>
      <c r="G15" s="193" t="s">
        <v>387</v>
      </c>
      <c r="H15" s="223">
        <v>32000</v>
      </c>
      <c r="I15" s="193" t="s">
        <v>407</v>
      </c>
      <c r="J15" s="193" t="s">
        <v>381</v>
      </c>
      <c r="K15" s="193" t="s">
        <v>5</v>
      </c>
      <c r="L15" s="195">
        <f t="shared" si="0"/>
        <v>32000</v>
      </c>
      <c r="M15" s="195">
        <f t="shared" si="1"/>
        <v>32000</v>
      </c>
      <c r="N15" s="225">
        <v>1130600041996</v>
      </c>
      <c r="O15" s="193" t="s">
        <v>268</v>
      </c>
      <c r="P15" s="203">
        <v>67029006986</v>
      </c>
      <c r="Q15" s="201">
        <v>243630</v>
      </c>
      <c r="R15" s="201">
        <v>243637</v>
      </c>
    </row>
    <row r="16" spans="1:26" ht="20.25" customHeight="1">
      <c r="A16" s="193">
        <v>2567</v>
      </c>
      <c r="B16" s="194" t="s">
        <v>386</v>
      </c>
      <c r="C16" s="200" t="s">
        <v>385</v>
      </c>
      <c r="D16" s="194" t="s">
        <v>379</v>
      </c>
      <c r="E16" s="162" t="s">
        <v>380</v>
      </c>
      <c r="F16" s="222" t="s">
        <v>93</v>
      </c>
      <c r="G16" s="193" t="s">
        <v>255</v>
      </c>
      <c r="H16" s="223">
        <v>186320</v>
      </c>
      <c r="I16" s="193" t="s">
        <v>407</v>
      </c>
      <c r="J16" s="193" t="s">
        <v>381</v>
      </c>
      <c r="K16" s="193" t="s">
        <v>5</v>
      </c>
      <c r="L16" s="195">
        <f t="shared" si="0"/>
        <v>186320</v>
      </c>
      <c r="M16" s="195">
        <f t="shared" si="1"/>
        <v>186320</v>
      </c>
      <c r="N16" s="225">
        <v>994002443908</v>
      </c>
      <c r="O16" s="193" t="s">
        <v>406</v>
      </c>
      <c r="P16" s="203">
        <v>67029010587</v>
      </c>
      <c r="Q16" s="201">
        <v>243630</v>
      </c>
      <c r="R16" s="201">
        <v>243637</v>
      </c>
    </row>
    <row r="17" spans="13:13" ht="20.25" customHeight="1">
      <c r="M17" s="161"/>
    </row>
    <row r="18" spans="13:13" ht="20.25" customHeight="1"/>
    <row r="19" spans="13:13" ht="20.25" customHeight="1"/>
    <row r="20" spans="13:13" ht="20.25" customHeight="1"/>
    <row r="21" spans="13:13" ht="20.25" customHeight="1"/>
    <row r="22" spans="13:13" ht="20.25" customHeight="1"/>
    <row r="23" spans="13:13" ht="20.25" customHeight="1"/>
    <row r="24" spans="13:13" ht="20.25" customHeight="1"/>
    <row r="25" spans="13:13" ht="20.25" customHeight="1"/>
    <row r="26" spans="13:13" ht="20.25" customHeight="1"/>
    <row r="27" spans="13:13" ht="20.25" customHeight="1"/>
    <row r="28" spans="13:13" ht="20.25" customHeight="1"/>
    <row r="29" spans="13:13" ht="20.25" customHeight="1"/>
    <row r="30" spans="13:13" ht="20.25" customHeight="1"/>
    <row r="31" spans="13:13" ht="20.25" customHeight="1"/>
    <row r="32" spans="13:13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</sheetData>
  <dataValidations count="3">
    <dataValidation type="list" allowBlank="1" showInputMessage="1" showErrorMessage="1" prompt=" - " sqref="I2:I16">
      <formula1>"พ.ร.บ. งบประมาณรายจ่าย,อื่น ๆ"</formula1>
    </dataValidation>
    <dataValidation type="list" allowBlank="1" showInputMessage="1" showErrorMessage="1" prompt=" - " sqref="J2:J16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6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28</v>
      </c>
      <c r="B1" s="1" t="s">
        <v>29</v>
      </c>
      <c r="C1" s="1" t="s">
        <v>30</v>
      </c>
    </row>
    <row r="2" spans="1:3" ht="22.5" customHeight="1">
      <c r="A2" s="1" t="s">
        <v>31</v>
      </c>
      <c r="B2" s="1" t="s">
        <v>32</v>
      </c>
      <c r="C2" s="1" t="s">
        <v>33</v>
      </c>
    </row>
    <row r="3" spans="1:3" ht="22.5" customHeight="1">
      <c r="A3" s="1" t="s">
        <v>34</v>
      </c>
      <c r="B3" s="1" t="s">
        <v>16</v>
      </c>
      <c r="C3" s="1" t="s">
        <v>35</v>
      </c>
    </row>
    <row r="4" spans="1:3" ht="22.5" customHeight="1">
      <c r="A4" s="1" t="s">
        <v>36</v>
      </c>
      <c r="B4" s="1" t="s">
        <v>37</v>
      </c>
      <c r="C4" s="1" t="s">
        <v>38</v>
      </c>
    </row>
    <row r="5" spans="1:3" ht="22.5" customHeight="1">
      <c r="A5" s="1" t="s">
        <v>39</v>
      </c>
      <c r="B5" s="1" t="s">
        <v>40</v>
      </c>
      <c r="C5" s="1" t="s">
        <v>41</v>
      </c>
    </row>
    <row r="6" spans="1:3" ht="22.5" customHeight="1">
      <c r="A6" s="1" t="s">
        <v>42</v>
      </c>
      <c r="B6" s="1" t="s">
        <v>43</v>
      </c>
      <c r="C6" s="1" t="s">
        <v>44</v>
      </c>
    </row>
    <row r="7" spans="1:3" ht="22.5" customHeight="1">
      <c r="A7" s="1" t="s">
        <v>45</v>
      </c>
      <c r="B7" s="1" t="s">
        <v>46</v>
      </c>
      <c r="C7" s="1" t="s">
        <v>47</v>
      </c>
    </row>
    <row r="8" spans="1:3" ht="22.5" customHeight="1">
      <c r="A8" s="1" t="s">
        <v>48</v>
      </c>
      <c r="B8" s="1" t="s">
        <v>49</v>
      </c>
      <c r="C8" s="1" t="s">
        <v>50</v>
      </c>
    </row>
    <row r="9" spans="1:3" ht="22.5" customHeight="1">
      <c r="A9" s="1" t="s">
        <v>51</v>
      </c>
      <c r="B9" s="1" t="s">
        <v>52</v>
      </c>
      <c r="C9" s="1" t="s">
        <v>53</v>
      </c>
    </row>
    <row r="10" spans="1:3" ht="22.5" customHeight="1">
      <c r="A10" s="1" t="s">
        <v>54</v>
      </c>
      <c r="B10" s="1" t="s">
        <v>55</v>
      </c>
      <c r="C10" s="1" t="s">
        <v>56</v>
      </c>
    </row>
    <row r="11" spans="1:3" ht="22.5" customHeight="1">
      <c r="A11" s="1" t="s">
        <v>57</v>
      </c>
      <c r="B11" s="1" t="s">
        <v>58</v>
      </c>
      <c r="C11" s="1" t="s">
        <v>59</v>
      </c>
    </row>
    <row r="12" spans="1:3" ht="22.5" customHeight="1">
      <c r="A12" s="1" t="s">
        <v>60</v>
      </c>
      <c r="B12" s="1" t="s">
        <v>61</v>
      </c>
      <c r="C12" s="1" t="s">
        <v>62</v>
      </c>
    </row>
    <row r="13" spans="1:3" ht="22.5" customHeight="1">
      <c r="A13" s="1" t="s">
        <v>63</v>
      </c>
      <c r="B13" s="1" t="s">
        <v>64</v>
      </c>
      <c r="C13" s="1" t="s">
        <v>65</v>
      </c>
    </row>
    <row r="14" spans="1:3" ht="22.5" customHeight="1">
      <c r="A14" s="1" t="s">
        <v>66</v>
      </c>
      <c r="B14" s="1" t="s">
        <v>67</v>
      </c>
      <c r="C14" s="1" t="s">
        <v>68</v>
      </c>
    </row>
    <row r="15" spans="1:3" ht="22.5" customHeight="1">
      <c r="A15" s="1" t="s">
        <v>69</v>
      </c>
      <c r="B15" s="1" t="s">
        <v>70</v>
      </c>
      <c r="C15" s="1" t="s">
        <v>71</v>
      </c>
    </row>
    <row r="16" spans="1:3" ht="22.5" customHeight="1">
      <c r="A16" s="1" t="s">
        <v>72</v>
      </c>
      <c r="B16" s="1" t="s">
        <v>73</v>
      </c>
      <c r="C16" s="1" t="s">
        <v>74</v>
      </c>
    </row>
    <row r="17" spans="1:3" ht="22.5" customHeight="1">
      <c r="A17" s="1" t="s">
        <v>75</v>
      </c>
      <c r="B17" s="1" t="s">
        <v>76</v>
      </c>
      <c r="C17" s="1" t="s">
        <v>77</v>
      </c>
    </row>
    <row r="18" spans="1:3" ht="22.5" customHeight="1">
      <c r="A18" s="1" t="s">
        <v>78</v>
      </c>
      <c r="C18" s="1" t="s">
        <v>79</v>
      </c>
    </row>
    <row r="19" spans="1:3" ht="22.5" customHeight="1">
      <c r="A19" s="1" t="s">
        <v>80</v>
      </c>
      <c r="C19" s="1" t="s">
        <v>81</v>
      </c>
    </row>
    <row r="20" spans="1:3" ht="22.5" customHeight="1">
      <c r="A20" s="1" t="s">
        <v>82</v>
      </c>
      <c r="C20" s="1" t="s">
        <v>83</v>
      </c>
    </row>
    <row r="21" spans="1:3" ht="22.5" customHeight="1">
      <c r="A21" s="1" t="s">
        <v>84</v>
      </c>
      <c r="C21" s="1" t="s">
        <v>85</v>
      </c>
    </row>
    <row r="22" spans="1:3" ht="22.5" customHeight="1">
      <c r="C22" s="1" t="s">
        <v>86</v>
      </c>
    </row>
    <row r="23" spans="1:3" ht="22.5" customHeight="1">
      <c r="C23" s="1" t="s">
        <v>87</v>
      </c>
    </row>
    <row r="24" spans="1:3" ht="22.5" customHeight="1">
      <c r="C24" s="1" t="s">
        <v>88</v>
      </c>
    </row>
    <row r="25" spans="1:3" ht="22.5" customHeight="1">
      <c r="C25" s="1" t="s">
        <v>89</v>
      </c>
    </row>
    <row r="26" spans="1:3" ht="22.5" customHeight="1">
      <c r="C26" s="1" t="s">
        <v>90</v>
      </c>
    </row>
    <row r="27" spans="1:3" ht="22.5" customHeight="1">
      <c r="C27" s="1" t="s">
        <v>91</v>
      </c>
    </row>
    <row r="28" spans="1:3" ht="22.5" customHeight="1">
      <c r="C28" s="1" t="s">
        <v>92</v>
      </c>
    </row>
    <row r="29" spans="1:3" ht="22.5" customHeight="1">
      <c r="C29" s="1" t="s">
        <v>93</v>
      </c>
    </row>
    <row r="30" spans="1:3" ht="22.5" customHeight="1">
      <c r="C30" s="1" t="s">
        <v>94</v>
      </c>
    </row>
    <row r="31" spans="1:3" ht="22.5" customHeight="1">
      <c r="C31" s="1" t="s">
        <v>95</v>
      </c>
    </row>
    <row r="32" spans="1:3" ht="22.5" customHeight="1">
      <c r="C32" s="1" t="s">
        <v>96</v>
      </c>
    </row>
    <row r="33" spans="3:3" ht="22.5" customHeight="1">
      <c r="C33" s="1" t="s">
        <v>97</v>
      </c>
    </row>
    <row r="34" spans="3:3" ht="22.5" customHeight="1">
      <c r="C34" s="1" t="s">
        <v>98</v>
      </c>
    </row>
    <row r="35" spans="3:3" ht="22.5" customHeight="1">
      <c r="C35" s="1" t="s">
        <v>99</v>
      </c>
    </row>
    <row r="36" spans="3:3" ht="22.5" customHeight="1">
      <c r="C36" s="1" t="s">
        <v>100</v>
      </c>
    </row>
    <row r="37" spans="3:3" ht="22.5" customHeight="1">
      <c r="C37" s="1" t="s">
        <v>101</v>
      </c>
    </row>
    <row r="38" spans="3:3" ht="22.5" customHeight="1">
      <c r="C38" s="1" t="s">
        <v>102</v>
      </c>
    </row>
    <row r="39" spans="3:3" ht="22.5" customHeight="1">
      <c r="C39" s="1" t="s">
        <v>103</v>
      </c>
    </row>
    <row r="40" spans="3:3" ht="22.5" customHeight="1">
      <c r="C40" s="1" t="s">
        <v>104</v>
      </c>
    </row>
    <row r="41" spans="3:3" ht="22.5" customHeight="1">
      <c r="C41" s="1" t="s">
        <v>105</v>
      </c>
    </row>
    <row r="42" spans="3:3" ht="22.5" customHeight="1">
      <c r="C42" s="1" t="s">
        <v>106</v>
      </c>
    </row>
    <row r="43" spans="3:3" ht="22.5" customHeight="1">
      <c r="C43" s="1" t="s">
        <v>107</v>
      </c>
    </row>
    <row r="44" spans="3:3" ht="22.5" customHeight="1">
      <c r="C44" s="1" t="s">
        <v>108</v>
      </c>
    </row>
    <row r="45" spans="3:3" ht="22.5" customHeight="1">
      <c r="C45" s="1" t="s">
        <v>109</v>
      </c>
    </row>
    <row r="46" spans="3:3" ht="22.5" customHeight="1">
      <c r="C46" s="1" t="s">
        <v>110</v>
      </c>
    </row>
    <row r="47" spans="3:3" ht="22.5" customHeight="1">
      <c r="C47" s="1" t="s">
        <v>111</v>
      </c>
    </row>
    <row r="48" spans="3:3" ht="22.5" customHeight="1">
      <c r="C48" s="1" t="s">
        <v>112</v>
      </c>
    </row>
    <row r="49" spans="3:3" ht="22.5" customHeight="1">
      <c r="C49" s="1" t="s">
        <v>113</v>
      </c>
    </row>
    <row r="50" spans="3:3" ht="22.5" customHeight="1">
      <c r="C50" s="1" t="s">
        <v>114</v>
      </c>
    </row>
    <row r="51" spans="3:3" ht="22.5" customHeight="1">
      <c r="C51" s="1" t="s">
        <v>115</v>
      </c>
    </row>
    <row r="52" spans="3:3" ht="22.5" customHeight="1">
      <c r="C52" s="1" t="s">
        <v>116</v>
      </c>
    </row>
    <row r="53" spans="3:3" ht="22.5" customHeight="1">
      <c r="C53" s="1" t="s">
        <v>117</v>
      </c>
    </row>
    <row r="54" spans="3:3" ht="22.5" customHeight="1">
      <c r="C54" s="1" t="s">
        <v>118</v>
      </c>
    </row>
    <row r="55" spans="3:3" ht="22.5" customHeight="1">
      <c r="C55" s="1" t="s">
        <v>119</v>
      </c>
    </row>
    <row r="56" spans="3:3" ht="22.5" customHeight="1">
      <c r="C56" s="1" t="s">
        <v>120</v>
      </c>
    </row>
    <row r="57" spans="3:3" ht="22.5" customHeight="1">
      <c r="C57" s="1" t="s">
        <v>121</v>
      </c>
    </row>
    <row r="58" spans="3:3" ht="22.5" customHeight="1">
      <c r="C58" s="1" t="s">
        <v>122</v>
      </c>
    </row>
    <row r="59" spans="3:3" ht="22.5" customHeight="1">
      <c r="C59" s="1" t="s">
        <v>123</v>
      </c>
    </row>
    <row r="60" spans="3:3" ht="22.5" customHeight="1">
      <c r="C60" s="1" t="s">
        <v>124</v>
      </c>
    </row>
    <row r="61" spans="3:3" ht="22.5" customHeight="1">
      <c r="C61" s="1" t="s">
        <v>125</v>
      </c>
    </row>
    <row r="62" spans="3:3" ht="22.5" customHeight="1">
      <c r="C62" s="1" t="s">
        <v>126</v>
      </c>
    </row>
    <row r="63" spans="3:3" ht="22.5" customHeight="1">
      <c r="C63" s="1" t="s">
        <v>127</v>
      </c>
    </row>
    <row r="64" spans="3:3" ht="22.5" customHeight="1">
      <c r="C64" s="1" t="s">
        <v>128</v>
      </c>
    </row>
    <row r="65" spans="3:3" ht="22.5" customHeight="1">
      <c r="C65" s="1" t="s">
        <v>129</v>
      </c>
    </row>
    <row r="66" spans="3:3" ht="22.5" customHeight="1">
      <c r="C66" s="1" t="s">
        <v>130</v>
      </c>
    </row>
    <row r="67" spans="3:3" ht="22.5" customHeight="1">
      <c r="C67" s="1" t="s">
        <v>131</v>
      </c>
    </row>
    <row r="68" spans="3:3" ht="22.5" customHeight="1">
      <c r="C68" s="1" t="s">
        <v>132</v>
      </c>
    </row>
    <row r="69" spans="3:3" ht="22.5" customHeight="1">
      <c r="C69" s="1" t="s">
        <v>133</v>
      </c>
    </row>
    <row r="70" spans="3:3" ht="22.5" customHeight="1">
      <c r="C70" s="1" t="s">
        <v>134</v>
      </c>
    </row>
    <row r="71" spans="3:3" ht="22.5" customHeight="1">
      <c r="C71" s="1" t="s">
        <v>135</v>
      </c>
    </row>
    <row r="72" spans="3:3" ht="22.5" customHeight="1">
      <c r="C72" s="1" t="s">
        <v>136</v>
      </c>
    </row>
    <row r="73" spans="3:3" ht="22.5" customHeight="1">
      <c r="C73" s="1" t="s">
        <v>137</v>
      </c>
    </row>
    <row r="74" spans="3:3" ht="22.5" customHeight="1">
      <c r="C74" s="1" t="s">
        <v>138</v>
      </c>
    </row>
    <row r="75" spans="3:3" ht="22.5" customHeight="1">
      <c r="C75" s="1" t="s">
        <v>139</v>
      </c>
    </row>
    <row r="76" spans="3:3" ht="22.5" customHeight="1">
      <c r="C76" s="1" t="s">
        <v>140</v>
      </c>
    </row>
    <row r="77" spans="3:3" ht="22.5" customHeight="1">
      <c r="C77" s="1" t="s">
        <v>141</v>
      </c>
    </row>
    <row r="78" spans="3:3" ht="22.5" customHeight="1">
      <c r="C78" s="1" t="s">
        <v>142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Sheet1</vt:lpstr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2024-09-06T11:37:18Z</dcterms:modified>
</cp:coreProperties>
</file>