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02แบบฟร์อมธุรการชั้น นท.64 ปรับปรุง\"/>
    </mc:Choice>
  </mc:AlternateContent>
  <bookViews>
    <workbookView xWindow="0" yWindow="465" windowWidth="28800" windowHeight="16245" tabRatio="882" activeTab="3"/>
  </bookViews>
  <sheets>
    <sheet name="คำอธิบาย" sheetId="15" r:id="rId1"/>
    <sheet name="ข้อมูลพื้นฐาน" sheetId="1" r:id="rId2"/>
    <sheet name="ข้อมูลนักเรียน" sheetId="2" r:id="rId3"/>
    <sheet name="ค่านิยม" sheetId="12" r:id="rId4"/>
    <sheet name="01หน้าปก" sheetId="10" r:id="rId5"/>
    <sheet name="03สรุปผลเกณฑ์การประเมิน" sheetId="9" r:id="rId6"/>
    <sheet name="02สรุปผลปลายปี" sheetId="8" r:id="rId7"/>
    <sheet name="04ภาคเรียนที่1(กรอกข้อมูล)" sheetId="4" r:id="rId8"/>
    <sheet name="05ภาคเรียนที่2(กรอกข้อมูล)" sheetId="13" r:id="rId9"/>
    <sheet name="06เกณฑ์การให้คะแนน" sheetId="14" r:id="rId10"/>
  </sheets>
  <definedNames>
    <definedName name="_xlnm.Print_Titles" localSheetId="6">'02สรุปผลปลายปี'!$1:$6</definedName>
    <definedName name="_xlnm.Print_Titles" localSheetId="5">'03สรุปผลเกณฑ์การประเมิน'!$1:$6</definedName>
    <definedName name="_xlnm.Print_Titles" localSheetId="7">'04ภาคเรียนที่1(กรอกข้อมูล)'!$1:$7</definedName>
    <definedName name="_xlnm.Print_Titles" localSheetId="8">'05ภาคเรียนที่2(กรอกข้อมูล)'!$1:$7</definedName>
    <definedName name="_xlnm.Print_Titles" localSheetId="9">'06เกณฑ์การให้คะแนน'!$1:$4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0" l="1"/>
  <c r="I8" i="9"/>
  <c r="I9" i="9"/>
  <c r="I10" i="9"/>
  <c r="I11" i="9"/>
  <c r="I12" i="9"/>
  <c r="I13" i="9"/>
  <c r="I14" i="9"/>
  <c r="I15" i="9"/>
  <c r="I16" i="9"/>
  <c r="I17" i="9"/>
  <c r="I18" i="9"/>
  <c r="F19" i="9"/>
  <c r="I19" i="9"/>
  <c r="I20" i="9"/>
  <c r="I21" i="9"/>
  <c r="I22" i="9"/>
  <c r="I23" i="9"/>
  <c r="I24" i="9"/>
  <c r="I25" i="9"/>
  <c r="I26" i="9"/>
  <c r="F27" i="9"/>
  <c r="I27" i="9"/>
  <c r="I28" i="9"/>
  <c r="I29" i="9"/>
  <c r="I30" i="9"/>
  <c r="I31" i="9"/>
  <c r="E32" i="9"/>
  <c r="I32" i="9"/>
  <c r="I33" i="9"/>
  <c r="I34" i="9"/>
  <c r="I35" i="9"/>
  <c r="I36" i="9"/>
  <c r="H37" i="9"/>
  <c r="I37" i="9"/>
  <c r="I38" i="9"/>
  <c r="I39" i="9"/>
  <c r="I40" i="9"/>
  <c r="I41" i="9"/>
  <c r="P8" i="13"/>
  <c r="BA42" i="4"/>
  <c r="AX42" i="4"/>
  <c r="AS42" i="4"/>
  <c r="AO42" i="4"/>
  <c r="AK42" i="4"/>
  <c r="AG42" i="4"/>
  <c r="AC42" i="4"/>
  <c r="X42" i="4"/>
  <c r="T42" i="4"/>
  <c r="P42" i="4"/>
  <c r="L42" i="4"/>
  <c r="H42" i="4"/>
  <c r="BB42" i="4" s="1"/>
  <c r="H41" i="9" s="1"/>
  <c r="D42" i="4"/>
  <c r="C42" i="4"/>
  <c r="B42" i="4"/>
  <c r="A42" i="4"/>
  <c r="BA41" i="4"/>
  <c r="AX41" i="4"/>
  <c r="AS41" i="4"/>
  <c r="AO41" i="4"/>
  <c r="AK41" i="4"/>
  <c r="AG41" i="4"/>
  <c r="AC41" i="4"/>
  <c r="X41" i="4"/>
  <c r="T41" i="4"/>
  <c r="P41" i="4"/>
  <c r="L41" i="4"/>
  <c r="H41" i="4"/>
  <c r="BB41" i="4" s="1"/>
  <c r="E40" i="9" s="1"/>
  <c r="D41" i="4"/>
  <c r="C41" i="4"/>
  <c r="B41" i="4"/>
  <c r="A41" i="4"/>
  <c r="BA40" i="4"/>
  <c r="AX40" i="4"/>
  <c r="AS40" i="4"/>
  <c r="AO40" i="4"/>
  <c r="AK40" i="4"/>
  <c r="AG40" i="4"/>
  <c r="AC40" i="4"/>
  <c r="X40" i="4"/>
  <c r="T40" i="4"/>
  <c r="P40" i="4"/>
  <c r="L40" i="4"/>
  <c r="H40" i="4"/>
  <c r="BB40" i="4" s="1"/>
  <c r="F39" i="9" s="1"/>
  <c r="D40" i="4"/>
  <c r="C40" i="4"/>
  <c r="B40" i="4"/>
  <c r="A40" i="4"/>
  <c r="BA39" i="4"/>
  <c r="AX39" i="4"/>
  <c r="AS39" i="4"/>
  <c r="AO39" i="4"/>
  <c r="AK39" i="4"/>
  <c r="AG39" i="4"/>
  <c r="AC39" i="4"/>
  <c r="X39" i="4"/>
  <c r="T39" i="4"/>
  <c r="P39" i="4"/>
  <c r="L39" i="4"/>
  <c r="H39" i="4"/>
  <c r="BB39" i="4" s="1"/>
  <c r="D39" i="4"/>
  <c r="C39" i="4"/>
  <c r="B39" i="4"/>
  <c r="A39" i="4"/>
  <c r="BA38" i="4"/>
  <c r="AX38" i="4"/>
  <c r="AS38" i="4"/>
  <c r="AO38" i="4"/>
  <c r="AK38" i="4"/>
  <c r="AG38" i="4"/>
  <c r="AC38" i="4"/>
  <c r="X38" i="4"/>
  <c r="T38" i="4"/>
  <c r="P38" i="4"/>
  <c r="L38" i="4"/>
  <c r="H38" i="4"/>
  <c r="BB38" i="4" s="1"/>
  <c r="D38" i="4"/>
  <c r="C38" i="4"/>
  <c r="B38" i="4"/>
  <c r="A38" i="4"/>
  <c r="BA37" i="4"/>
  <c r="AX37" i="4"/>
  <c r="AS37" i="4"/>
  <c r="AO37" i="4"/>
  <c r="AK37" i="4"/>
  <c r="AG37" i="4"/>
  <c r="AC37" i="4"/>
  <c r="X37" i="4"/>
  <c r="T37" i="4"/>
  <c r="P37" i="4"/>
  <c r="L37" i="4"/>
  <c r="H37" i="4"/>
  <c r="BB37" i="4" s="1"/>
  <c r="E36" i="9" s="1"/>
  <c r="D37" i="4"/>
  <c r="C37" i="4"/>
  <c r="B37" i="4"/>
  <c r="A37" i="4"/>
  <c r="BA36" i="4"/>
  <c r="AX36" i="4"/>
  <c r="AS36" i="4"/>
  <c r="AO36" i="4"/>
  <c r="AK36" i="4"/>
  <c r="AG36" i="4"/>
  <c r="AC36" i="4"/>
  <c r="X36" i="4"/>
  <c r="T36" i="4"/>
  <c r="P36" i="4"/>
  <c r="L36" i="4"/>
  <c r="H36" i="4"/>
  <c r="BB36" i="4" s="1"/>
  <c r="F35" i="9" s="1"/>
  <c r="D36" i="4"/>
  <c r="C36" i="4"/>
  <c r="B36" i="4"/>
  <c r="A36" i="4"/>
  <c r="BA35" i="4"/>
  <c r="AX35" i="4"/>
  <c r="AS35" i="4"/>
  <c r="AO35" i="4"/>
  <c r="AK35" i="4"/>
  <c r="AG35" i="4"/>
  <c r="AC35" i="4"/>
  <c r="X35" i="4"/>
  <c r="T35" i="4"/>
  <c r="P35" i="4"/>
  <c r="L35" i="4"/>
  <c r="H35" i="4"/>
  <c r="BB35" i="4" s="1"/>
  <c r="D35" i="4"/>
  <c r="C35" i="4"/>
  <c r="B35" i="4"/>
  <c r="A35" i="4"/>
  <c r="BA34" i="4"/>
  <c r="AX34" i="4"/>
  <c r="AS34" i="4"/>
  <c r="AO34" i="4"/>
  <c r="AK34" i="4"/>
  <c r="AG34" i="4"/>
  <c r="AC34" i="4"/>
  <c r="X34" i="4"/>
  <c r="T34" i="4"/>
  <c r="P34" i="4"/>
  <c r="L34" i="4"/>
  <c r="H34" i="4"/>
  <c r="BB34" i="4" s="1"/>
  <c r="E33" i="9" s="1"/>
  <c r="D34" i="4"/>
  <c r="C34" i="4"/>
  <c r="B34" i="4"/>
  <c r="A34" i="4"/>
  <c r="BA33" i="4"/>
  <c r="AX33" i="4"/>
  <c r="AS33" i="4"/>
  <c r="AO33" i="4"/>
  <c r="AK33" i="4"/>
  <c r="AG33" i="4"/>
  <c r="AC33" i="4"/>
  <c r="X33" i="4"/>
  <c r="T33" i="4"/>
  <c r="P33" i="4"/>
  <c r="L33" i="4"/>
  <c r="H33" i="4"/>
  <c r="BB33" i="4" s="1"/>
  <c r="F32" i="9" s="1"/>
  <c r="D33" i="4"/>
  <c r="C33" i="4"/>
  <c r="B33" i="4"/>
  <c r="A33" i="4"/>
  <c r="BA32" i="4"/>
  <c r="AX32" i="4"/>
  <c r="AS32" i="4"/>
  <c r="AO32" i="4"/>
  <c r="AK32" i="4"/>
  <c r="AG32" i="4"/>
  <c r="AC32" i="4"/>
  <c r="X32" i="4"/>
  <c r="T32" i="4"/>
  <c r="P32" i="4"/>
  <c r="L32" i="4"/>
  <c r="H32" i="4"/>
  <c r="BB32" i="4" s="1"/>
  <c r="F31" i="9" s="1"/>
  <c r="D32" i="4"/>
  <c r="C32" i="4"/>
  <c r="B32" i="4"/>
  <c r="A32" i="4"/>
  <c r="BA31" i="4"/>
  <c r="AX31" i="4"/>
  <c r="AS31" i="4"/>
  <c r="AO31" i="4"/>
  <c r="AK31" i="4"/>
  <c r="AG31" i="4"/>
  <c r="AC31" i="4"/>
  <c r="X31" i="4"/>
  <c r="T31" i="4"/>
  <c r="P31" i="4"/>
  <c r="L31" i="4"/>
  <c r="H31" i="4"/>
  <c r="BB31" i="4" s="1"/>
  <c r="D31" i="4"/>
  <c r="C31" i="4"/>
  <c r="B31" i="4"/>
  <c r="A31" i="4"/>
  <c r="BA30" i="4"/>
  <c r="AX30" i="4"/>
  <c r="AS30" i="4"/>
  <c r="AO30" i="4"/>
  <c r="AK30" i="4"/>
  <c r="AG30" i="4"/>
  <c r="AC30" i="4"/>
  <c r="X30" i="4"/>
  <c r="T30" i="4"/>
  <c r="P30" i="4"/>
  <c r="L30" i="4"/>
  <c r="H30" i="4"/>
  <c r="BB30" i="4" s="1"/>
  <c r="E29" i="8" s="1"/>
  <c r="D30" i="4"/>
  <c r="C30" i="4"/>
  <c r="B30" i="4"/>
  <c r="A30" i="4"/>
  <c r="BA29" i="4"/>
  <c r="AX29" i="4"/>
  <c r="AS29" i="4"/>
  <c r="AO29" i="4"/>
  <c r="AK29" i="4"/>
  <c r="AG29" i="4"/>
  <c r="AC29" i="4"/>
  <c r="X29" i="4"/>
  <c r="T29" i="4"/>
  <c r="P29" i="4"/>
  <c r="L29" i="4"/>
  <c r="H29" i="4"/>
  <c r="BB29" i="4" s="1"/>
  <c r="E28" i="9" s="1"/>
  <c r="D29" i="4"/>
  <c r="C29" i="4"/>
  <c r="B29" i="4"/>
  <c r="A29" i="4"/>
  <c r="BA28" i="4"/>
  <c r="AX28" i="4"/>
  <c r="AS28" i="4"/>
  <c r="AO28" i="4"/>
  <c r="AK28" i="4"/>
  <c r="AG28" i="4"/>
  <c r="AC28" i="4"/>
  <c r="X28" i="4"/>
  <c r="T28" i="4"/>
  <c r="P28" i="4"/>
  <c r="L28" i="4"/>
  <c r="H28" i="4"/>
  <c r="BB28" i="4" s="1"/>
  <c r="D28" i="4"/>
  <c r="C28" i="4"/>
  <c r="B28" i="4"/>
  <c r="A28" i="4"/>
  <c r="BA27" i="4"/>
  <c r="AX27" i="4"/>
  <c r="AS27" i="4"/>
  <c r="AO27" i="4"/>
  <c r="AK27" i="4"/>
  <c r="AG27" i="4"/>
  <c r="AC27" i="4"/>
  <c r="X27" i="4"/>
  <c r="T27" i="4"/>
  <c r="P27" i="4"/>
  <c r="L27" i="4"/>
  <c r="H27" i="4"/>
  <c r="BB27" i="4" s="1"/>
  <c r="D27" i="4"/>
  <c r="C27" i="4"/>
  <c r="B27" i="4"/>
  <c r="A27" i="4"/>
  <c r="BA26" i="4"/>
  <c r="AX26" i="4"/>
  <c r="AS26" i="4"/>
  <c r="AO26" i="4"/>
  <c r="AK26" i="4"/>
  <c r="AG26" i="4"/>
  <c r="AC26" i="4"/>
  <c r="X26" i="4"/>
  <c r="T26" i="4"/>
  <c r="P26" i="4"/>
  <c r="L26" i="4"/>
  <c r="H26" i="4"/>
  <c r="BB26" i="4" s="1"/>
  <c r="E25" i="8" s="1"/>
  <c r="D26" i="4"/>
  <c r="C26" i="4"/>
  <c r="B26" i="4"/>
  <c r="A26" i="4"/>
  <c r="BA25" i="4"/>
  <c r="AX25" i="4"/>
  <c r="AS25" i="4"/>
  <c r="AO25" i="4"/>
  <c r="AK25" i="4"/>
  <c r="AG25" i="4"/>
  <c r="AC25" i="4"/>
  <c r="X25" i="4"/>
  <c r="T25" i="4"/>
  <c r="P25" i="4"/>
  <c r="L25" i="4"/>
  <c r="H25" i="4"/>
  <c r="BB25" i="4" s="1"/>
  <c r="D25" i="4"/>
  <c r="C25" i="4"/>
  <c r="B25" i="4"/>
  <c r="A25" i="4"/>
  <c r="BA24" i="4"/>
  <c r="AX24" i="4"/>
  <c r="AS24" i="4"/>
  <c r="AO24" i="4"/>
  <c r="AK24" i="4"/>
  <c r="AG24" i="4"/>
  <c r="AC24" i="4"/>
  <c r="X24" i="4"/>
  <c r="T24" i="4"/>
  <c r="P24" i="4"/>
  <c r="L24" i="4"/>
  <c r="H24" i="4"/>
  <c r="BB24" i="4" s="1"/>
  <c r="F23" i="9" s="1"/>
  <c r="D24" i="4"/>
  <c r="C24" i="4"/>
  <c r="B24" i="4"/>
  <c r="A24" i="4"/>
  <c r="BA23" i="4"/>
  <c r="AX23" i="4"/>
  <c r="AS23" i="4"/>
  <c r="AO23" i="4"/>
  <c r="AK23" i="4"/>
  <c r="AG23" i="4"/>
  <c r="AC23" i="4"/>
  <c r="X23" i="4"/>
  <c r="T23" i="4"/>
  <c r="P23" i="4"/>
  <c r="L23" i="4"/>
  <c r="H23" i="4"/>
  <c r="BB23" i="4" s="1"/>
  <c r="D23" i="4"/>
  <c r="C23" i="4"/>
  <c r="B23" i="4"/>
  <c r="A23" i="4"/>
  <c r="BA22" i="4"/>
  <c r="AX22" i="4"/>
  <c r="AS22" i="4"/>
  <c r="AO22" i="4"/>
  <c r="AK22" i="4"/>
  <c r="AG22" i="4"/>
  <c r="AC22" i="4"/>
  <c r="X22" i="4"/>
  <c r="T22" i="4"/>
  <c r="P22" i="4"/>
  <c r="L22" i="4"/>
  <c r="H22" i="4"/>
  <c r="BB22" i="4" s="1"/>
  <c r="E21" i="8" s="1"/>
  <c r="D22" i="4"/>
  <c r="C22" i="4"/>
  <c r="B22" i="4"/>
  <c r="A22" i="4"/>
  <c r="BA21" i="4"/>
  <c r="AX21" i="4"/>
  <c r="AS21" i="4"/>
  <c r="AO21" i="4"/>
  <c r="AK21" i="4"/>
  <c r="AG21" i="4"/>
  <c r="AC21" i="4"/>
  <c r="X21" i="4"/>
  <c r="T21" i="4"/>
  <c r="P21" i="4"/>
  <c r="L21" i="4"/>
  <c r="H21" i="4"/>
  <c r="BB21" i="4" s="1"/>
  <c r="D21" i="4"/>
  <c r="C21" i="4"/>
  <c r="B21" i="4"/>
  <c r="A21" i="4"/>
  <c r="BA20" i="4"/>
  <c r="AX20" i="4"/>
  <c r="AS20" i="4"/>
  <c r="AO20" i="4"/>
  <c r="AK20" i="4"/>
  <c r="AG20" i="4"/>
  <c r="AC20" i="4"/>
  <c r="X20" i="4"/>
  <c r="T20" i="4"/>
  <c r="P20" i="4"/>
  <c r="L20" i="4"/>
  <c r="H20" i="4"/>
  <c r="BB20" i="4" s="1"/>
  <c r="D20" i="4"/>
  <c r="C20" i="4"/>
  <c r="B20" i="4"/>
  <c r="A20" i="4"/>
  <c r="BA19" i="4"/>
  <c r="AX19" i="4"/>
  <c r="AS19" i="4"/>
  <c r="AO19" i="4"/>
  <c r="AK19" i="4"/>
  <c r="AG19" i="4"/>
  <c r="AC19" i="4"/>
  <c r="X19" i="4"/>
  <c r="T19" i="4"/>
  <c r="P19" i="4"/>
  <c r="L19" i="4"/>
  <c r="H19" i="4"/>
  <c r="BB19" i="4" s="1"/>
  <c r="D19" i="4"/>
  <c r="C19" i="4"/>
  <c r="B19" i="4"/>
  <c r="A19" i="4"/>
  <c r="BA18" i="4"/>
  <c r="AX18" i="4"/>
  <c r="AS18" i="4"/>
  <c r="AO18" i="4"/>
  <c r="AK18" i="4"/>
  <c r="AG18" i="4"/>
  <c r="AC18" i="4"/>
  <c r="X18" i="4"/>
  <c r="T18" i="4"/>
  <c r="P18" i="4"/>
  <c r="L18" i="4"/>
  <c r="H18" i="4"/>
  <c r="BB18" i="4" s="1"/>
  <c r="H17" i="9" s="1"/>
  <c r="D18" i="4"/>
  <c r="C18" i="4"/>
  <c r="B18" i="4"/>
  <c r="A18" i="4"/>
  <c r="BA17" i="4"/>
  <c r="AX17" i="4"/>
  <c r="AS17" i="4"/>
  <c r="AO17" i="4"/>
  <c r="AK17" i="4"/>
  <c r="AG17" i="4"/>
  <c r="AC17" i="4"/>
  <c r="X17" i="4"/>
  <c r="T17" i="4"/>
  <c r="P17" i="4"/>
  <c r="L17" i="4"/>
  <c r="H17" i="4"/>
  <c r="BB17" i="4" s="1"/>
  <c r="D17" i="4"/>
  <c r="C17" i="4"/>
  <c r="B17" i="4"/>
  <c r="A17" i="4"/>
  <c r="BA16" i="4"/>
  <c r="AX16" i="4"/>
  <c r="AS16" i="4"/>
  <c r="AO16" i="4"/>
  <c r="AK16" i="4"/>
  <c r="AG16" i="4"/>
  <c r="AC16" i="4"/>
  <c r="X16" i="4"/>
  <c r="T16" i="4"/>
  <c r="P16" i="4"/>
  <c r="L16" i="4"/>
  <c r="H16" i="4"/>
  <c r="BB16" i="4" s="1"/>
  <c r="F15" i="9" s="1"/>
  <c r="D16" i="4"/>
  <c r="C16" i="4"/>
  <c r="B16" i="4"/>
  <c r="A16" i="4"/>
  <c r="BA15" i="4"/>
  <c r="AX15" i="4"/>
  <c r="AS15" i="4"/>
  <c r="AO15" i="4"/>
  <c r="AK15" i="4"/>
  <c r="AG15" i="4"/>
  <c r="AC15" i="4"/>
  <c r="X15" i="4"/>
  <c r="T15" i="4"/>
  <c r="P15" i="4"/>
  <c r="L15" i="4"/>
  <c r="H15" i="4"/>
  <c r="BB15" i="4" s="1"/>
  <c r="G14" i="9" s="1"/>
  <c r="D15" i="4"/>
  <c r="C15" i="4"/>
  <c r="B15" i="4"/>
  <c r="A15" i="4"/>
  <c r="BA14" i="4"/>
  <c r="AX14" i="4"/>
  <c r="AS14" i="4"/>
  <c r="AO14" i="4"/>
  <c r="AK14" i="4"/>
  <c r="AG14" i="4"/>
  <c r="AC14" i="4"/>
  <c r="X14" i="4"/>
  <c r="T14" i="4"/>
  <c r="P14" i="4"/>
  <c r="L14" i="4"/>
  <c r="H14" i="4"/>
  <c r="BB14" i="4" s="1"/>
  <c r="E13" i="8" s="1"/>
  <c r="D14" i="4"/>
  <c r="C14" i="4"/>
  <c r="B14" i="4"/>
  <c r="A14" i="4"/>
  <c r="BA13" i="4"/>
  <c r="AX13" i="4"/>
  <c r="AS13" i="4"/>
  <c r="AO13" i="4"/>
  <c r="AK13" i="4"/>
  <c r="AG13" i="4"/>
  <c r="AC13" i="4"/>
  <c r="X13" i="4"/>
  <c r="T13" i="4"/>
  <c r="P13" i="4"/>
  <c r="L13" i="4"/>
  <c r="H13" i="4"/>
  <c r="BB13" i="4" s="1"/>
  <c r="D13" i="4"/>
  <c r="C13" i="4"/>
  <c r="B13" i="4"/>
  <c r="A13" i="4"/>
  <c r="BA12" i="4"/>
  <c r="AX12" i="4"/>
  <c r="AS12" i="4"/>
  <c r="AO12" i="4"/>
  <c r="AK12" i="4"/>
  <c r="AG12" i="4"/>
  <c r="AC12" i="4"/>
  <c r="X12" i="4"/>
  <c r="T12" i="4"/>
  <c r="P12" i="4"/>
  <c r="L12" i="4"/>
  <c r="H12" i="4"/>
  <c r="BB12" i="4" s="1"/>
  <c r="D12" i="4"/>
  <c r="C12" i="4"/>
  <c r="B12" i="4"/>
  <c r="A12" i="4"/>
  <c r="BA11" i="4"/>
  <c r="AX11" i="4"/>
  <c r="AS11" i="4"/>
  <c r="AO11" i="4"/>
  <c r="AK11" i="4"/>
  <c r="AG11" i="4"/>
  <c r="AC11" i="4"/>
  <c r="X11" i="4"/>
  <c r="T11" i="4"/>
  <c r="P11" i="4"/>
  <c r="L11" i="4"/>
  <c r="H11" i="4"/>
  <c r="BB11" i="4" s="1"/>
  <c r="D11" i="4"/>
  <c r="C11" i="4"/>
  <c r="B11" i="4"/>
  <c r="A11" i="4"/>
  <c r="BA10" i="4"/>
  <c r="AX10" i="4"/>
  <c r="AS10" i="4"/>
  <c r="AO10" i="4"/>
  <c r="AK10" i="4"/>
  <c r="AG10" i="4"/>
  <c r="AC10" i="4"/>
  <c r="X10" i="4"/>
  <c r="T10" i="4"/>
  <c r="P10" i="4"/>
  <c r="L10" i="4"/>
  <c r="H10" i="4"/>
  <c r="BB10" i="4" s="1"/>
  <c r="D10" i="4"/>
  <c r="C10" i="4"/>
  <c r="B10" i="4"/>
  <c r="A10" i="4"/>
  <c r="BA9" i="4"/>
  <c r="AX9" i="4"/>
  <c r="AS9" i="4"/>
  <c r="AO9" i="4"/>
  <c r="AK9" i="4"/>
  <c r="AG9" i="4"/>
  <c r="AC9" i="4"/>
  <c r="X9" i="4"/>
  <c r="T9" i="4"/>
  <c r="P9" i="4"/>
  <c r="L9" i="4"/>
  <c r="H9" i="4"/>
  <c r="BB9" i="4" s="1"/>
  <c r="D9" i="4"/>
  <c r="C9" i="4"/>
  <c r="B9" i="4"/>
  <c r="A9" i="4"/>
  <c r="BA8" i="4"/>
  <c r="AX8" i="4"/>
  <c r="AS8" i="4"/>
  <c r="AO8" i="4"/>
  <c r="AK8" i="4"/>
  <c r="AG8" i="4"/>
  <c r="AC8" i="4"/>
  <c r="X8" i="4"/>
  <c r="T8" i="4"/>
  <c r="P8" i="4"/>
  <c r="L8" i="4"/>
  <c r="H8" i="4"/>
  <c r="D8" i="4"/>
  <c r="C8" i="4"/>
  <c r="B8" i="4"/>
  <c r="A8" i="4"/>
  <c r="AY5" i="4"/>
  <c r="AT5" i="4"/>
  <c r="AP5" i="4"/>
  <c r="AL5" i="4"/>
  <c r="AH5" i="4"/>
  <c r="AD5" i="4"/>
  <c r="Y5" i="4"/>
  <c r="U5" i="4"/>
  <c r="Q5" i="4"/>
  <c r="M5" i="4"/>
  <c r="I5" i="4"/>
  <c r="E5" i="4"/>
  <c r="AB2" i="4"/>
  <c r="R2" i="4"/>
  <c r="AO9" i="13"/>
  <c r="AS9" i="13"/>
  <c r="AX9" i="13"/>
  <c r="BA9" i="13"/>
  <c r="AO10" i="13"/>
  <c r="AS10" i="13"/>
  <c r="AX10" i="13"/>
  <c r="BA10" i="13"/>
  <c r="AO11" i="13"/>
  <c r="AS11" i="13"/>
  <c r="AX11" i="13"/>
  <c r="BA11" i="13"/>
  <c r="AO12" i="13"/>
  <c r="AS12" i="13"/>
  <c r="AX12" i="13"/>
  <c r="BA12" i="13"/>
  <c r="AO13" i="13"/>
  <c r="AS13" i="13"/>
  <c r="AX13" i="13"/>
  <c r="BA13" i="13"/>
  <c r="AO14" i="13"/>
  <c r="AS14" i="13"/>
  <c r="AX14" i="13"/>
  <c r="BA14" i="13"/>
  <c r="AO15" i="13"/>
  <c r="AS15" i="13"/>
  <c r="AX15" i="13"/>
  <c r="BA15" i="13"/>
  <c r="AO16" i="13"/>
  <c r="AS16" i="13"/>
  <c r="AX16" i="13"/>
  <c r="BA16" i="13"/>
  <c r="AO17" i="13"/>
  <c r="AS17" i="13"/>
  <c r="AX17" i="13"/>
  <c r="BA17" i="13"/>
  <c r="AO18" i="13"/>
  <c r="AS18" i="13"/>
  <c r="AX18" i="13"/>
  <c r="BA18" i="13"/>
  <c r="AO19" i="13"/>
  <c r="AS19" i="13"/>
  <c r="AX19" i="13"/>
  <c r="BA19" i="13"/>
  <c r="AO20" i="13"/>
  <c r="AS20" i="13"/>
  <c r="AX20" i="13"/>
  <c r="BA20" i="13"/>
  <c r="AO21" i="13"/>
  <c r="AS21" i="13"/>
  <c r="AX21" i="13"/>
  <c r="BA21" i="13"/>
  <c r="AO22" i="13"/>
  <c r="AS22" i="13"/>
  <c r="AX22" i="13"/>
  <c r="BA22" i="13"/>
  <c r="AO23" i="13"/>
  <c r="AS23" i="13"/>
  <c r="AX23" i="13"/>
  <c r="BA23" i="13"/>
  <c r="AO24" i="13"/>
  <c r="AS24" i="13"/>
  <c r="AX24" i="13"/>
  <c r="BA24" i="13"/>
  <c r="AO25" i="13"/>
  <c r="AS25" i="13"/>
  <c r="AX25" i="13"/>
  <c r="BA25" i="13"/>
  <c r="AO26" i="13"/>
  <c r="AS26" i="13"/>
  <c r="AX26" i="13"/>
  <c r="BA26" i="13"/>
  <c r="AO27" i="13"/>
  <c r="AS27" i="13"/>
  <c r="AX27" i="13"/>
  <c r="BA27" i="13"/>
  <c r="AO28" i="13"/>
  <c r="AS28" i="13"/>
  <c r="AX28" i="13"/>
  <c r="BA28" i="13"/>
  <c r="AO29" i="13"/>
  <c r="AS29" i="13"/>
  <c r="AX29" i="13"/>
  <c r="BA29" i="13"/>
  <c r="AO30" i="13"/>
  <c r="AS30" i="13"/>
  <c r="AX30" i="13"/>
  <c r="BA30" i="13"/>
  <c r="AO31" i="13"/>
  <c r="AS31" i="13"/>
  <c r="AX31" i="13"/>
  <c r="BA31" i="13"/>
  <c r="AO32" i="13"/>
  <c r="AS32" i="13"/>
  <c r="AX32" i="13"/>
  <c r="BA32" i="13"/>
  <c r="AO33" i="13"/>
  <c r="AS33" i="13"/>
  <c r="AX33" i="13"/>
  <c r="BA33" i="13"/>
  <c r="AO34" i="13"/>
  <c r="AS34" i="13"/>
  <c r="AX34" i="13"/>
  <c r="BA34" i="13"/>
  <c r="AO35" i="13"/>
  <c r="AS35" i="13"/>
  <c r="AX35" i="13"/>
  <c r="BA35" i="13"/>
  <c r="AO36" i="13"/>
  <c r="AS36" i="13"/>
  <c r="AX36" i="13"/>
  <c r="BA36" i="13"/>
  <c r="AO37" i="13"/>
  <c r="AS37" i="13"/>
  <c r="AX37" i="13"/>
  <c r="BA37" i="13"/>
  <c r="AO38" i="13"/>
  <c r="AS38" i="13"/>
  <c r="AX38" i="13"/>
  <c r="BA38" i="13"/>
  <c r="AO39" i="13"/>
  <c r="AS39" i="13"/>
  <c r="AX39" i="13"/>
  <c r="BA39" i="13"/>
  <c r="AO40" i="13"/>
  <c r="AS40" i="13"/>
  <c r="AX40" i="13"/>
  <c r="BA40" i="13"/>
  <c r="AO41" i="13"/>
  <c r="AS41" i="13"/>
  <c r="AX41" i="13"/>
  <c r="BA41" i="13"/>
  <c r="AO42" i="13"/>
  <c r="AS42" i="13"/>
  <c r="AX42" i="13"/>
  <c r="BA42" i="13"/>
  <c r="BA8" i="13"/>
  <c r="AX8" i="13"/>
  <c r="AS8" i="13"/>
  <c r="AO8" i="13"/>
  <c r="H8" i="13"/>
  <c r="L8" i="13"/>
  <c r="T8" i="13"/>
  <c r="X8" i="13"/>
  <c r="AC8" i="13"/>
  <c r="AG8" i="13"/>
  <c r="AK8" i="13"/>
  <c r="AB2" i="13"/>
  <c r="R2" i="13"/>
  <c r="AY5" i="13"/>
  <c r="AT5" i="13"/>
  <c r="AP5" i="13"/>
  <c r="AL5" i="13"/>
  <c r="AH5" i="13"/>
  <c r="AD5" i="13"/>
  <c r="Y5" i="13"/>
  <c r="U5" i="13"/>
  <c r="Q5" i="13"/>
  <c r="M5" i="13"/>
  <c r="I5" i="13"/>
  <c r="E5" i="13"/>
  <c r="E33" i="8" l="1"/>
  <c r="H29" i="9"/>
  <c r="H21" i="9"/>
  <c r="H13" i="9"/>
  <c r="H33" i="9"/>
  <c r="H25" i="9"/>
  <c r="H9" i="9"/>
  <c r="E9" i="9"/>
  <c r="F9" i="9"/>
  <c r="G9" i="9"/>
  <c r="F12" i="9"/>
  <c r="G12" i="9"/>
  <c r="H12" i="9"/>
  <c r="E12" i="8"/>
  <c r="G15" i="9"/>
  <c r="H15" i="9"/>
  <c r="E15" i="8"/>
  <c r="E15" i="9"/>
  <c r="G19" i="9"/>
  <c r="H19" i="9"/>
  <c r="E19" i="8"/>
  <c r="E19" i="9"/>
  <c r="F20" i="9"/>
  <c r="G20" i="9"/>
  <c r="H20" i="9"/>
  <c r="E20" i="8"/>
  <c r="G23" i="9"/>
  <c r="H23" i="9"/>
  <c r="E23" i="8"/>
  <c r="E23" i="9"/>
  <c r="G27" i="9"/>
  <c r="H27" i="9"/>
  <c r="E27" i="8"/>
  <c r="E27" i="9"/>
  <c r="E29" i="9"/>
  <c r="F29" i="9"/>
  <c r="G29" i="9"/>
  <c r="H34" i="9"/>
  <c r="E34" i="8"/>
  <c r="E34" i="9"/>
  <c r="F34" i="9"/>
  <c r="E37" i="9"/>
  <c r="F37" i="9"/>
  <c r="G37" i="9"/>
  <c r="E41" i="9"/>
  <c r="F41" i="9"/>
  <c r="G41" i="9"/>
  <c r="E41" i="8"/>
  <c r="E9" i="8"/>
  <c r="G10" i="9"/>
  <c r="H10" i="9"/>
  <c r="E10" i="8"/>
  <c r="E10" i="9"/>
  <c r="F10" i="9"/>
  <c r="E13" i="9"/>
  <c r="F13" i="9"/>
  <c r="G13" i="9"/>
  <c r="F16" i="9"/>
  <c r="G16" i="9"/>
  <c r="H16" i="9"/>
  <c r="E16" i="8"/>
  <c r="H18" i="9"/>
  <c r="E18" i="8"/>
  <c r="E18" i="9"/>
  <c r="F18" i="9"/>
  <c r="H22" i="9"/>
  <c r="E22" i="8"/>
  <c r="E22" i="9"/>
  <c r="F22" i="9"/>
  <c r="F24" i="9"/>
  <c r="G24" i="9"/>
  <c r="H24" i="9"/>
  <c r="E24" i="8"/>
  <c r="H26" i="9"/>
  <c r="E26" i="8"/>
  <c r="E26" i="9"/>
  <c r="F26" i="9"/>
  <c r="H30" i="9"/>
  <c r="E30" i="8"/>
  <c r="E30" i="9"/>
  <c r="F30" i="9"/>
  <c r="G35" i="9"/>
  <c r="H35" i="9"/>
  <c r="E35" i="8"/>
  <c r="E35" i="9"/>
  <c r="H38" i="9"/>
  <c r="E38" i="8"/>
  <c r="E38" i="9"/>
  <c r="F38" i="9"/>
  <c r="G39" i="9"/>
  <c r="H39" i="9"/>
  <c r="E39" i="8"/>
  <c r="E39" i="9"/>
  <c r="E37" i="8"/>
  <c r="G38" i="9"/>
  <c r="G34" i="9"/>
  <c r="G30" i="9"/>
  <c r="G26" i="9"/>
  <c r="E24" i="9"/>
  <c r="G22" i="9"/>
  <c r="E20" i="9"/>
  <c r="G18" i="9"/>
  <c r="E16" i="9"/>
  <c r="E12" i="9"/>
  <c r="E8" i="9"/>
  <c r="F8" i="9"/>
  <c r="G8" i="9"/>
  <c r="H8" i="9"/>
  <c r="E8" i="8"/>
  <c r="F11" i="9"/>
  <c r="G11" i="9"/>
  <c r="H11" i="9"/>
  <c r="E11" i="8"/>
  <c r="E11" i="9"/>
  <c r="H14" i="9"/>
  <c r="E14" i="8"/>
  <c r="E14" i="9"/>
  <c r="F14" i="9"/>
  <c r="E17" i="9"/>
  <c r="F17" i="9"/>
  <c r="G17" i="9"/>
  <c r="E21" i="9"/>
  <c r="F21" i="9"/>
  <c r="G21" i="9"/>
  <c r="E25" i="9"/>
  <c r="F25" i="9"/>
  <c r="G25" i="9"/>
  <c r="F28" i="9"/>
  <c r="G28" i="9"/>
  <c r="H28" i="9"/>
  <c r="E28" i="8"/>
  <c r="G31" i="9"/>
  <c r="H31" i="9"/>
  <c r="E31" i="8"/>
  <c r="E31" i="9"/>
  <c r="F36" i="9"/>
  <c r="G36" i="9"/>
  <c r="H36" i="9"/>
  <c r="E36" i="8"/>
  <c r="F40" i="9"/>
  <c r="G40" i="9"/>
  <c r="H40" i="9"/>
  <c r="E40" i="8"/>
  <c r="E17" i="8"/>
  <c r="E32" i="8"/>
  <c r="G33" i="9"/>
  <c r="H32" i="9"/>
  <c r="F33" i="9"/>
  <c r="G32" i="9"/>
  <c r="BB8" i="13"/>
  <c r="K7" i="9" s="1"/>
  <c r="BB8" i="4"/>
  <c r="G7" i="9" s="1"/>
  <c r="E7" i="8"/>
  <c r="E7" i="9"/>
  <c r="H7" i="9"/>
  <c r="F7" i="9"/>
  <c r="AK9" i="13"/>
  <c r="AK10" i="13"/>
  <c r="AK11" i="13"/>
  <c r="AK12" i="13"/>
  <c r="AK13" i="13"/>
  <c r="AK14" i="13"/>
  <c r="AK15" i="13"/>
  <c r="AK16" i="13"/>
  <c r="AK17" i="13"/>
  <c r="AK18" i="13"/>
  <c r="AK19" i="13"/>
  <c r="AK20" i="13"/>
  <c r="AK21" i="13"/>
  <c r="AK22" i="13"/>
  <c r="AK23" i="13"/>
  <c r="AK24" i="13"/>
  <c r="AK25" i="13"/>
  <c r="AK26" i="13"/>
  <c r="AK27" i="13"/>
  <c r="AK28" i="13"/>
  <c r="AK29" i="13"/>
  <c r="AK30" i="13"/>
  <c r="AK31" i="13"/>
  <c r="AK32" i="13"/>
  <c r="AK33" i="13"/>
  <c r="AK34" i="13"/>
  <c r="AK35" i="13"/>
  <c r="AK36" i="13"/>
  <c r="AK37" i="13"/>
  <c r="AK38" i="13"/>
  <c r="AK39" i="13"/>
  <c r="AK40" i="13"/>
  <c r="AK41" i="13"/>
  <c r="AK42" i="13"/>
  <c r="AG9" i="13"/>
  <c r="AG10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G38" i="13"/>
  <c r="AG39" i="13"/>
  <c r="AG40" i="13"/>
  <c r="AG41" i="13"/>
  <c r="AG42" i="13"/>
  <c r="AC9" i="13"/>
  <c r="AC10" i="13"/>
  <c r="AC11" i="13"/>
  <c r="AC12" i="13"/>
  <c r="AC13" i="13"/>
  <c r="AC14" i="13"/>
  <c r="AC15" i="13"/>
  <c r="AC16" i="13"/>
  <c r="AC17" i="13"/>
  <c r="AC18" i="13"/>
  <c r="AC19" i="13"/>
  <c r="AC20" i="13"/>
  <c r="AC21" i="13"/>
  <c r="AC22" i="13"/>
  <c r="AC23" i="13"/>
  <c r="AC24" i="13"/>
  <c r="AC25" i="13"/>
  <c r="AC26" i="13"/>
  <c r="AC27" i="13"/>
  <c r="AC28" i="13"/>
  <c r="AC29" i="13"/>
  <c r="AC30" i="13"/>
  <c r="AC31" i="13"/>
  <c r="AC32" i="13"/>
  <c r="AC33" i="13"/>
  <c r="AC34" i="13"/>
  <c r="AC35" i="13"/>
  <c r="AC36" i="13"/>
  <c r="AC37" i="13"/>
  <c r="AC38" i="13"/>
  <c r="AC39" i="13"/>
  <c r="AC40" i="13"/>
  <c r="AC41" i="13"/>
  <c r="AC42" i="13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40" i="13"/>
  <c r="T41" i="13"/>
  <c r="T42" i="13"/>
  <c r="P9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H9" i="13"/>
  <c r="BB9" i="13" s="1"/>
  <c r="H10" i="13"/>
  <c r="H11" i="13"/>
  <c r="H12" i="13"/>
  <c r="BB12" i="13" s="1"/>
  <c r="H13" i="13"/>
  <c r="BB13" i="13" s="1"/>
  <c r="H14" i="13"/>
  <c r="H15" i="13"/>
  <c r="H16" i="13"/>
  <c r="BB16" i="13" s="1"/>
  <c r="H17" i="13"/>
  <c r="BB17" i="13" s="1"/>
  <c r="H18" i="13"/>
  <c r="H19" i="13"/>
  <c r="H20" i="13"/>
  <c r="BB20" i="13" s="1"/>
  <c r="H21" i="13"/>
  <c r="BB21" i="13" s="1"/>
  <c r="H22" i="13"/>
  <c r="H23" i="13"/>
  <c r="H24" i="13"/>
  <c r="BB24" i="13" s="1"/>
  <c r="H25" i="13"/>
  <c r="BB25" i="13" s="1"/>
  <c r="H26" i="13"/>
  <c r="H27" i="13"/>
  <c r="H28" i="13"/>
  <c r="BB28" i="13" s="1"/>
  <c r="H29" i="13"/>
  <c r="BB29" i="13" s="1"/>
  <c r="H30" i="13"/>
  <c r="H31" i="13"/>
  <c r="H32" i="13"/>
  <c r="BB32" i="13" s="1"/>
  <c r="H33" i="13"/>
  <c r="BB33" i="13" s="1"/>
  <c r="H34" i="13"/>
  <c r="H35" i="13"/>
  <c r="H36" i="13"/>
  <c r="BB36" i="13" s="1"/>
  <c r="H37" i="13"/>
  <c r="BB37" i="13" s="1"/>
  <c r="H38" i="13"/>
  <c r="H39" i="13"/>
  <c r="H40" i="13"/>
  <c r="BB40" i="13" s="1"/>
  <c r="H41" i="13"/>
  <c r="BB41" i="13" s="1"/>
  <c r="H42" i="13"/>
  <c r="L7" i="9" l="1"/>
  <c r="J7" i="9"/>
  <c r="I7" i="9"/>
  <c r="BB42" i="13"/>
  <c r="BB38" i="13"/>
  <c r="BB30" i="13"/>
  <c r="BB26" i="13"/>
  <c r="K25" i="9" s="1"/>
  <c r="BB22" i="13"/>
  <c r="BB18" i="13"/>
  <c r="BB14" i="13"/>
  <c r="K13" i="9" s="1"/>
  <c r="BB10" i="13"/>
  <c r="J9" i="9" s="1"/>
  <c r="BB39" i="13"/>
  <c r="BB35" i="13"/>
  <c r="BB31" i="13"/>
  <c r="K30" i="9" s="1"/>
  <c r="BB27" i="13"/>
  <c r="J26" i="9" s="1"/>
  <c r="BB23" i="13"/>
  <c r="BB19" i="13"/>
  <c r="BB15" i="13"/>
  <c r="K14" i="9" s="1"/>
  <c r="BB11" i="13"/>
  <c r="L10" i="9" s="1"/>
  <c r="BB34" i="13"/>
  <c r="A16" i="10"/>
  <c r="A14" i="10"/>
  <c r="L12" i="9"/>
  <c r="K15" i="9"/>
  <c r="K18" i="9"/>
  <c r="K19" i="9"/>
  <c r="J20" i="9"/>
  <c r="K22" i="9"/>
  <c r="K23" i="9"/>
  <c r="K24" i="9"/>
  <c r="K27" i="9"/>
  <c r="L28" i="9"/>
  <c r="K31" i="9"/>
  <c r="J32" i="9"/>
  <c r="K34" i="9"/>
  <c r="K35" i="9"/>
  <c r="L36" i="9"/>
  <c r="K38" i="9"/>
  <c r="K39" i="9"/>
  <c r="J41" i="9"/>
  <c r="J15" i="9"/>
  <c r="J17" i="9"/>
  <c r="K17" i="9"/>
  <c r="L17" i="9"/>
  <c r="J18" i="9"/>
  <c r="J19" i="9"/>
  <c r="J21" i="9"/>
  <c r="K21" i="9"/>
  <c r="L21" i="9"/>
  <c r="J22" i="9"/>
  <c r="K28" i="9"/>
  <c r="K29" i="9"/>
  <c r="L29" i="9"/>
  <c r="J33" i="9"/>
  <c r="K33" i="9"/>
  <c r="L33" i="9"/>
  <c r="J34" i="9"/>
  <c r="J37" i="9"/>
  <c r="K37" i="9"/>
  <c r="L37" i="9"/>
  <c r="L41" i="9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A4" i="10"/>
  <c r="A12" i="10"/>
  <c r="B7" i="8"/>
  <c r="B7" i="9"/>
  <c r="J8" i="9"/>
  <c r="L11" i="9"/>
  <c r="A37" i="13"/>
  <c r="C37" i="13"/>
  <c r="D37" i="13"/>
  <c r="A38" i="13"/>
  <c r="C38" i="13"/>
  <c r="D38" i="13"/>
  <c r="A39" i="13"/>
  <c r="C39" i="13"/>
  <c r="D39" i="13"/>
  <c r="A40" i="13"/>
  <c r="C40" i="13"/>
  <c r="D40" i="13"/>
  <c r="A41" i="13"/>
  <c r="C41" i="13"/>
  <c r="D41" i="13"/>
  <c r="A42" i="13"/>
  <c r="C42" i="13"/>
  <c r="D42" i="13"/>
  <c r="A32" i="13"/>
  <c r="C32" i="13"/>
  <c r="D32" i="13"/>
  <c r="A33" i="13"/>
  <c r="C33" i="13"/>
  <c r="D33" i="13"/>
  <c r="A34" i="13"/>
  <c r="C34" i="13"/>
  <c r="D34" i="13"/>
  <c r="A35" i="13"/>
  <c r="C35" i="13"/>
  <c r="D35" i="13"/>
  <c r="A36" i="13"/>
  <c r="C36" i="13"/>
  <c r="D36" i="13"/>
  <c r="B8" i="13"/>
  <c r="C8" i="13"/>
  <c r="J13" i="9" l="1"/>
  <c r="J30" i="9"/>
  <c r="J25" i="9"/>
  <c r="J29" i="9"/>
  <c r="L25" i="9"/>
  <c r="L13" i="9"/>
  <c r="K26" i="9"/>
  <c r="J31" i="9"/>
  <c r="J39" i="9"/>
  <c r="L9" i="9"/>
  <c r="J38" i="9"/>
  <c r="L16" i="9"/>
  <c r="K12" i="9"/>
  <c r="L40" i="9"/>
  <c r="K36" i="9"/>
  <c r="J24" i="9"/>
  <c r="K40" i="9"/>
  <c r="L32" i="9"/>
  <c r="L20" i="9"/>
  <c r="J36" i="9"/>
  <c r="K16" i="9"/>
  <c r="J12" i="9"/>
  <c r="J40" i="9"/>
  <c r="K32" i="9"/>
  <c r="L24" i="9"/>
  <c r="J23" i="9"/>
  <c r="K20" i="9"/>
  <c r="J16" i="9"/>
  <c r="L8" i="9"/>
  <c r="J28" i="9"/>
  <c r="J35" i="9"/>
  <c r="J27" i="9"/>
  <c r="K10" i="9"/>
  <c r="K11" i="9"/>
  <c r="K9" i="9"/>
  <c r="K8" i="9"/>
  <c r="K41" i="9"/>
  <c r="J11" i="9"/>
  <c r="J10" i="9"/>
  <c r="J14" i="9"/>
  <c r="L39" i="9"/>
  <c r="L38" i="9"/>
  <c r="L35" i="9"/>
  <c r="L34" i="9"/>
  <c r="L31" i="9"/>
  <c r="L30" i="9"/>
  <c r="L27" i="9"/>
  <c r="L26" i="9"/>
  <c r="L23" i="9"/>
  <c r="L22" i="9"/>
  <c r="L19" i="9"/>
  <c r="L18" i="9"/>
  <c r="L15" i="9"/>
  <c r="L14" i="9"/>
  <c r="A3" i="10" l="1"/>
  <c r="A31" i="9" l="1"/>
  <c r="C31" i="9"/>
  <c r="D31" i="9"/>
  <c r="A32" i="9"/>
  <c r="C32" i="9"/>
  <c r="D32" i="9"/>
  <c r="A33" i="9"/>
  <c r="C33" i="9"/>
  <c r="D33" i="9"/>
  <c r="A34" i="9"/>
  <c r="C34" i="9"/>
  <c r="D34" i="9"/>
  <c r="A35" i="9"/>
  <c r="C35" i="9"/>
  <c r="D35" i="9"/>
  <c r="A36" i="9"/>
  <c r="C36" i="9"/>
  <c r="D36" i="9"/>
  <c r="A37" i="9"/>
  <c r="C37" i="9"/>
  <c r="D37" i="9"/>
  <c r="A38" i="9"/>
  <c r="C38" i="9"/>
  <c r="D38" i="9"/>
  <c r="A39" i="9"/>
  <c r="C39" i="9"/>
  <c r="D39" i="9"/>
  <c r="A40" i="9"/>
  <c r="C40" i="9"/>
  <c r="D40" i="9"/>
  <c r="A41" i="9"/>
  <c r="C41" i="9"/>
  <c r="D41" i="9"/>
  <c r="A31" i="8"/>
  <c r="C31" i="8"/>
  <c r="D31" i="8"/>
  <c r="F31" i="8"/>
  <c r="A32" i="8"/>
  <c r="C32" i="8"/>
  <c r="D32" i="8"/>
  <c r="F32" i="8"/>
  <c r="A33" i="8"/>
  <c r="C33" i="8"/>
  <c r="D33" i="8"/>
  <c r="F33" i="8"/>
  <c r="A34" i="8"/>
  <c r="C34" i="8"/>
  <c r="D34" i="8"/>
  <c r="F34" i="8"/>
  <c r="A35" i="8"/>
  <c r="C35" i="8"/>
  <c r="D35" i="8"/>
  <c r="F35" i="8"/>
  <c r="A36" i="8"/>
  <c r="C36" i="8"/>
  <c r="D36" i="8"/>
  <c r="F36" i="8"/>
  <c r="A37" i="8"/>
  <c r="C37" i="8"/>
  <c r="D37" i="8"/>
  <c r="F37" i="8"/>
  <c r="A38" i="8"/>
  <c r="C38" i="8"/>
  <c r="D38" i="8"/>
  <c r="F38" i="8"/>
  <c r="A39" i="8"/>
  <c r="C39" i="8"/>
  <c r="D39" i="8"/>
  <c r="F39" i="8"/>
  <c r="A40" i="8"/>
  <c r="C40" i="8"/>
  <c r="D40" i="8"/>
  <c r="F40" i="8"/>
  <c r="A41" i="8"/>
  <c r="C41" i="8"/>
  <c r="D41" i="8"/>
  <c r="F41" i="8"/>
  <c r="E38" i="2"/>
  <c r="G40" i="8" l="1"/>
  <c r="G36" i="8"/>
  <c r="G32" i="8"/>
  <c r="G31" i="8"/>
  <c r="G38" i="8"/>
  <c r="G34" i="8"/>
  <c r="G33" i="8"/>
  <c r="G39" i="8"/>
  <c r="G37" i="8"/>
  <c r="G35" i="8"/>
  <c r="G41" i="8"/>
  <c r="I39" i="8" l="1"/>
  <c r="N39" i="9" s="1"/>
  <c r="J39" i="8"/>
  <c r="O39" i="9" s="1"/>
  <c r="K39" i="8"/>
  <c r="P39" i="9" s="1"/>
  <c r="H39" i="8"/>
  <c r="M39" i="9" s="1"/>
  <c r="I41" i="8"/>
  <c r="N41" i="9" s="1"/>
  <c r="J41" i="8"/>
  <c r="O41" i="9" s="1"/>
  <c r="K41" i="8"/>
  <c r="P41" i="9" s="1"/>
  <c r="H41" i="8"/>
  <c r="M41" i="9" s="1"/>
  <c r="I32" i="8"/>
  <c r="N32" i="9" s="1"/>
  <c r="K32" i="8"/>
  <c r="P32" i="9" s="1"/>
  <c r="J32" i="8"/>
  <c r="O32" i="9" s="1"/>
  <c r="H32" i="8"/>
  <c r="M32" i="9" s="1"/>
  <c r="I34" i="8"/>
  <c r="N34" i="9" s="1"/>
  <c r="K34" i="8"/>
  <c r="P34" i="9" s="1"/>
  <c r="J34" i="8"/>
  <c r="O34" i="9" s="1"/>
  <c r="H34" i="8"/>
  <c r="M34" i="9" s="1"/>
  <c r="I36" i="8"/>
  <c r="N36" i="9" s="1"/>
  <c r="K36" i="8"/>
  <c r="P36" i="9" s="1"/>
  <c r="J36" i="8"/>
  <c r="O36" i="9" s="1"/>
  <c r="H36" i="8"/>
  <c r="M36" i="9" s="1"/>
  <c r="I31" i="8"/>
  <c r="N31" i="9" s="1"/>
  <c r="K31" i="8"/>
  <c r="P31" i="9" s="1"/>
  <c r="J31" i="8"/>
  <c r="O31" i="9" s="1"/>
  <c r="H31" i="8"/>
  <c r="M31" i="9" s="1"/>
  <c r="I33" i="8"/>
  <c r="N33" i="9" s="1"/>
  <c r="J33" i="8"/>
  <c r="O33" i="9" s="1"/>
  <c r="K33" i="8"/>
  <c r="P33" i="9" s="1"/>
  <c r="H33" i="8"/>
  <c r="M33" i="9" s="1"/>
  <c r="I35" i="8"/>
  <c r="N35" i="9" s="1"/>
  <c r="J35" i="8"/>
  <c r="O35" i="9" s="1"/>
  <c r="K35" i="8"/>
  <c r="P35" i="9" s="1"/>
  <c r="H35" i="8"/>
  <c r="M35" i="9" s="1"/>
  <c r="I37" i="8"/>
  <c r="N37" i="9" s="1"/>
  <c r="J37" i="8"/>
  <c r="O37" i="9" s="1"/>
  <c r="K37" i="8"/>
  <c r="P37" i="9" s="1"/>
  <c r="H37" i="8"/>
  <c r="M37" i="9" s="1"/>
  <c r="I38" i="8"/>
  <c r="N38" i="9" s="1"/>
  <c r="J38" i="8"/>
  <c r="O38" i="9" s="1"/>
  <c r="K38" i="8"/>
  <c r="P38" i="9" s="1"/>
  <c r="H38" i="8"/>
  <c r="M38" i="9" s="1"/>
  <c r="I40" i="8"/>
  <c r="N40" i="9" s="1"/>
  <c r="K40" i="8"/>
  <c r="P40" i="9" s="1"/>
  <c r="J40" i="8"/>
  <c r="O40" i="9" s="1"/>
  <c r="H40" i="8"/>
  <c r="M40" i="9" s="1"/>
  <c r="F30" i="8" l="1"/>
  <c r="F26" i="8"/>
  <c r="F27" i="8"/>
  <c r="F9" i="8"/>
  <c r="F16" i="8"/>
  <c r="F18" i="8"/>
  <c r="F21" i="8"/>
  <c r="D31" i="13"/>
  <c r="C31" i="13"/>
  <c r="A31" i="13"/>
  <c r="F29" i="8"/>
  <c r="D30" i="13"/>
  <c r="C30" i="13"/>
  <c r="A30" i="13"/>
  <c r="D29" i="13"/>
  <c r="C29" i="13"/>
  <c r="A29" i="13"/>
  <c r="D28" i="13"/>
  <c r="C28" i="13"/>
  <c r="A28" i="13"/>
  <c r="D27" i="13"/>
  <c r="C27" i="13"/>
  <c r="A27" i="13"/>
  <c r="F25" i="8"/>
  <c r="D26" i="13"/>
  <c r="C26" i="13"/>
  <c r="A26" i="13"/>
  <c r="D25" i="13"/>
  <c r="C25" i="13"/>
  <c r="A25" i="13"/>
  <c r="F23" i="8"/>
  <c r="D24" i="13"/>
  <c r="C24" i="13"/>
  <c r="A24" i="13"/>
  <c r="D23" i="13"/>
  <c r="C23" i="13"/>
  <c r="A23" i="13"/>
  <c r="D22" i="13"/>
  <c r="C22" i="13"/>
  <c r="A22" i="13"/>
  <c r="F20" i="8"/>
  <c r="D21" i="13"/>
  <c r="C21" i="13"/>
  <c r="A21" i="13"/>
  <c r="D20" i="13"/>
  <c r="C20" i="13"/>
  <c r="A20" i="13"/>
  <c r="D19" i="13"/>
  <c r="C19" i="13"/>
  <c r="A19" i="13"/>
  <c r="D18" i="13"/>
  <c r="C18" i="13"/>
  <c r="A18" i="13"/>
  <c r="D17" i="13"/>
  <c r="C17" i="13"/>
  <c r="A17" i="13"/>
  <c r="D16" i="13"/>
  <c r="C16" i="13"/>
  <c r="A16" i="13"/>
  <c r="F14" i="8"/>
  <c r="D15" i="13"/>
  <c r="C15" i="13"/>
  <c r="A15" i="13"/>
  <c r="F13" i="8"/>
  <c r="D14" i="13"/>
  <c r="C14" i="13"/>
  <c r="A14" i="13"/>
  <c r="D13" i="13"/>
  <c r="C13" i="13"/>
  <c r="A13" i="13"/>
  <c r="F11" i="8"/>
  <c r="D12" i="13"/>
  <c r="C12" i="13"/>
  <c r="A12" i="13"/>
  <c r="F10" i="8"/>
  <c r="D11" i="13"/>
  <c r="C11" i="13"/>
  <c r="A11" i="13"/>
  <c r="D10" i="13"/>
  <c r="C10" i="13"/>
  <c r="A10" i="13"/>
  <c r="D9" i="13"/>
  <c r="C9" i="13"/>
  <c r="A9" i="13"/>
  <c r="F7" i="8"/>
  <c r="D8" i="13"/>
  <c r="A8" i="13"/>
  <c r="E42" i="9" l="1"/>
  <c r="F28" i="8"/>
  <c r="F24" i="8"/>
  <c r="F22" i="8"/>
  <c r="F19" i="8"/>
  <c r="F17" i="8"/>
  <c r="F15" i="8"/>
  <c r="F12" i="8"/>
  <c r="F8" i="8"/>
  <c r="G3" i="9"/>
  <c r="D3" i="9"/>
  <c r="F3" i="8" l="1"/>
  <c r="A3" i="8"/>
  <c r="C5" i="10" l="1"/>
  <c r="E5" i="10"/>
  <c r="A9" i="10" l="1"/>
  <c r="D8" i="9" l="1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A30" i="9"/>
  <c r="A27" i="9"/>
  <c r="A28" i="9"/>
  <c r="A29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D7" i="9"/>
  <c r="C7" i="9"/>
  <c r="A7" i="9"/>
  <c r="A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D7" i="8"/>
  <c r="C7" i="8"/>
  <c r="F42" i="9" l="1"/>
  <c r="G29" i="8"/>
  <c r="G25" i="8"/>
  <c r="G21" i="8"/>
  <c r="G9" i="8"/>
  <c r="G28" i="8"/>
  <c r="G27" i="8"/>
  <c r="G23" i="8"/>
  <c r="G30" i="8"/>
  <c r="G26" i="8"/>
  <c r="G15" i="8"/>
  <c r="G42" i="9"/>
  <c r="K42" i="9"/>
  <c r="I42" i="9"/>
  <c r="L42" i="9"/>
  <c r="J42" i="9"/>
  <c r="G22" i="8"/>
  <c r="G24" i="8"/>
  <c r="G19" i="8"/>
  <c r="G13" i="8"/>
  <c r="G11" i="8"/>
  <c r="G10" i="8"/>
  <c r="G14" i="8"/>
  <c r="G18" i="8"/>
  <c r="G20" i="8"/>
  <c r="G16" i="8"/>
  <c r="G7" i="8"/>
  <c r="H7" i="8" s="1"/>
  <c r="G8" i="8"/>
  <c r="I19" i="8" l="1"/>
  <c r="H19" i="8"/>
  <c r="M19" i="9" s="1"/>
  <c r="J19" i="8"/>
  <c r="O19" i="9" s="1"/>
  <c r="K19" i="8"/>
  <c r="P19" i="9" s="1"/>
  <c r="I27" i="8"/>
  <c r="J27" i="8"/>
  <c r="O27" i="9" s="1"/>
  <c r="K27" i="8"/>
  <c r="P27" i="9" s="1"/>
  <c r="H27" i="8"/>
  <c r="M27" i="9" s="1"/>
  <c r="I8" i="8"/>
  <c r="N8" i="9" s="1"/>
  <c r="H8" i="8"/>
  <c r="M8" i="9" s="1"/>
  <c r="J8" i="8"/>
  <c r="O8" i="9" s="1"/>
  <c r="K8" i="8"/>
  <c r="P8" i="9" s="1"/>
  <c r="I20" i="8"/>
  <c r="N20" i="9" s="1"/>
  <c r="K20" i="8"/>
  <c r="J20" i="8"/>
  <c r="O20" i="9" s="1"/>
  <c r="H20" i="8"/>
  <c r="M20" i="9" s="1"/>
  <c r="I10" i="8"/>
  <c r="N10" i="9" s="1"/>
  <c r="K10" i="8"/>
  <c r="P10" i="9" s="1"/>
  <c r="H10" i="8"/>
  <c r="M10" i="9" s="1"/>
  <c r="J10" i="8"/>
  <c r="O10" i="9" s="1"/>
  <c r="I24" i="8"/>
  <c r="N24" i="9" s="1"/>
  <c r="K24" i="8"/>
  <c r="P24" i="9" s="1"/>
  <c r="J24" i="8"/>
  <c r="O24" i="9" s="1"/>
  <c r="H24" i="8"/>
  <c r="M24" i="9" s="1"/>
  <c r="I26" i="8"/>
  <c r="K26" i="8"/>
  <c r="P26" i="9" s="1"/>
  <c r="J26" i="8"/>
  <c r="O26" i="9" s="1"/>
  <c r="H26" i="8"/>
  <c r="M26" i="9" s="1"/>
  <c r="I25" i="8"/>
  <c r="J25" i="8"/>
  <c r="O25" i="9" s="1"/>
  <c r="K25" i="8"/>
  <c r="P25" i="9" s="1"/>
  <c r="H25" i="8"/>
  <c r="M25" i="9" s="1"/>
  <c r="I18" i="8"/>
  <c r="N18" i="9" s="1"/>
  <c r="K18" i="8"/>
  <c r="P18" i="9" s="1"/>
  <c r="J18" i="8"/>
  <c r="O18" i="9" s="1"/>
  <c r="H18" i="8"/>
  <c r="M18" i="9" s="1"/>
  <c r="I11" i="8"/>
  <c r="N11" i="9" s="1"/>
  <c r="H11" i="8"/>
  <c r="M11" i="9" s="1"/>
  <c r="J11" i="8"/>
  <c r="O11" i="9" s="1"/>
  <c r="K11" i="8"/>
  <c r="P11" i="9" s="1"/>
  <c r="I22" i="8"/>
  <c r="N22" i="9" s="1"/>
  <c r="J22" i="8"/>
  <c r="O22" i="9" s="1"/>
  <c r="K22" i="8"/>
  <c r="P22" i="9" s="1"/>
  <c r="H22" i="8"/>
  <c r="M22" i="9" s="1"/>
  <c r="I30" i="8"/>
  <c r="N30" i="9" s="1"/>
  <c r="J30" i="8"/>
  <c r="O30" i="9" s="1"/>
  <c r="K30" i="8"/>
  <c r="P30" i="9" s="1"/>
  <c r="H30" i="8"/>
  <c r="M30" i="9" s="1"/>
  <c r="I28" i="8"/>
  <c r="N28" i="9" s="1"/>
  <c r="K28" i="8"/>
  <c r="P28" i="9" s="1"/>
  <c r="J28" i="8"/>
  <c r="O28" i="9" s="1"/>
  <c r="H28" i="8"/>
  <c r="M28" i="9" s="1"/>
  <c r="I29" i="8"/>
  <c r="N29" i="9" s="1"/>
  <c r="K29" i="8"/>
  <c r="P29" i="9" s="1"/>
  <c r="J29" i="8"/>
  <c r="O29" i="9" s="1"/>
  <c r="H29" i="8"/>
  <c r="M29" i="9" s="1"/>
  <c r="I15" i="8"/>
  <c r="N15" i="9" s="1"/>
  <c r="H15" i="8"/>
  <c r="M15" i="9" s="1"/>
  <c r="J15" i="8"/>
  <c r="O15" i="9" s="1"/>
  <c r="K15" i="8"/>
  <c r="P15" i="9" s="1"/>
  <c r="I21" i="8"/>
  <c r="N21" i="9" s="1"/>
  <c r="J21" i="8"/>
  <c r="O21" i="9" s="1"/>
  <c r="K21" i="8"/>
  <c r="P21" i="9" s="1"/>
  <c r="H21" i="8"/>
  <c r="M21" i="9" s="1"/>
  <c r="I16" i="8"/>
  <c r="N16" i="9" s="1"/>
  <c r="K16" i="8"/>
  <c r="P16" i="9" s="1"/>
  <c r="H16" i="8"/>
  <c r="M16" i="9" s="1"/>
  <c r="J16" i="8"/>
  <c r="O16" i="9" s="1"/>
  <c r="I13" i="8"/>
  <c r="N13" i="9" s="1"/>
  <c r="H13" i="8"/>
  <c r="M13" i="9" s="1"/>
  <c r="J13" i="8"/>
  <c r="O13" i="9" s="1"/>
  <c r="K13" i="8"/>
  <c r="P13" i="9" s="1"/>
  <c r="I23" i="8"/>
  <c r="N23" i="9" s="1"/>
  <c r="K23" i="8"/>
  <c r="P23" i="9" s="1"/>
  <c r="J23" i="8"/>
  <c r="O23" i="9" s="1"/>
  <c r="H23" i="8"/>
  <c r="M23" i="9" s="1"/>
  <c r="I9" i="8"/>
  <c r="N9" i="9" s="1"/>
  <c r="K9" i="8"/>
  <c r="P9" i="9" s="1"/>
  <c r="J9" i="8"/>
  <c r="O9" i="9" s="1"/>
  <c r="H9" i="8"/>
  <c r="M9" i="9" s="1"/>
  <c r="H14" i="8"/>
  <c r="M14" i="9" s="1"/>
  <c r="J14" i="8"/>
  <c r="O14" i="9" s="1"/>
  <c r="K14" i="8"/>
  <c r="P14" i="9" s="1"/>
  <c r="I14" i="8"/>
  <c r="N14" i="9" s="1"/>
  <c r="N25" i="9"/>
  <c r="P20" i="9"/>
  <c r="N27" i="9"/>
  <c r="K7" i="8"/>
  <c r="P7" i="9" s="1"/>
  <c r="J7" i="8"/>
  <c r="O7" i="9" s="1"/>
  <c r="I7" i="8"/>
  <c r="N7" i="9" s="1"/>
  <c r="M7" i="9"/>
  <c r="N26" i="9"/>
  <c r="N19" i="9"/>
  <c r="H42" i="9"/>
  <c r="G17" i="8"/>
  <c r="G12" i="8"/>
  <c r="I17" i="8" l="1"/>
  <c r="N17" i="9" s="1"/>
  <c r="H17" i="8"/>
  <c r="M17" i="9" s="1"/>
  <c r="J17" i="8"/>
  <c r="O17" i="9" s="1"/>
  <c r="K17" i="8"/>
  <c r="P17" i="9" s="1"/>
  <c r="I12" i="8"/>
  <c r="N12" i="9" s="1"/>
  <c r="K12" i="8"/>
  <c r="P12" i="9" s="1"/>
  <c r="H12" i="8"/>
  <c r="M12" i="9" s="1"/>
  <c r="J12" i="8"/>
  <c r="O12" i="9" s="1"/>
  <c r="G42" i="8"/>
  <c r="G43" i="8" s="1"/>
  <c r="K42" i="8" l="1"/>
  <c r="J42" i="8"/>
  <c r="O42" i="9" s="1"/>
  <c r="E9" i="10" s="1"/>
  <c r="I42" i="8"/>
  <c r="P42" i="9"/>
  <c r="F9" i="10" s="1"/>
  <c r="H42" i="8"/>
  <c r="M42" i="9"/>
  <c r="C9" i="10" s="1"/>
  <c r="N42" i="9"/>
  <c r="D9" i="10" s="1"/>
</calcChain>
</file>

<file path=xl/sharedStrings.xml><?xml version="1.0" encoding="utf-8"?>
<sst xmlns="http://schemas.openxmlformats.org/spreadsheetml/2006/main" count="330" uniqueCount="210">
  <si>
    <t>ข้อมูลพื้นฐาน</t>
  </si>
  <si>
    <t>ชั้น</t>
  </si>
  <si>
    <t>โรงเรียน</t>
  </si>
  <si>
    <t>สังกัด</t>
  </si>
  <si>
    <t>ปีการศึกษา</t>
  </si>
  <si>
    <t>ครูประจำชั้น</t>
  </si>
  <si>
    <t>ผู้อำนวยการโรงเรียน</t>
  </si>
  <si>
    <t>ข้อมูลนักเรียน</t>
  </si>
  <si>
    <t>ที่</t>
  </si>
  <si>
    <t xml:space="preserve">ชื่อ </t>
  </si>
  <si>
    <t>นามสกุล</t>
  </si>
  <si>
    <t>สรุปผลการประเมิน</t>
  </si>
  <si>
    <t>จำนวนนักเรียนที่ได้รับระดับผลการประเมิน</t>
  </si>
  <si>
    <t>ดีเยี่ยม</t>
  </si>
  <si>
    <t>ดี</t>
  </si>
  <si>
    <t>ผ่าน</t>
  </si>
  <si>
    <t>ไม่ผ่าน</t>
  </si>
  <si>
    <t>หมายเหตุ</t>
  </si>
  <si>
    <t>การตัดสินผลการประเมิน</t>
  </si>
  <si>
    <t>การอนุมัติผลการประเมิน</t>
  </si>
  <si>
    <t>ไม่อนุมัติ</t>
  </si>
  <si>
    <t xml:space="preserve"> อนุมัติ</t>
  </si>
  <si>
    <t>ภาคเรียนที่ 1</t>
  </si>
  <si>
    <t>รวม</t>
  </si>
  <si>
    <t>ภาคเรียนที่ 2</t>
  </si>
  <si>
    <t>เกณฑ์การประเมิน</t>
  </si>
  <si>
    <t>ร้อยละ</t>
  </si>
  <si>
    <t>สรุปผลปลายปี</t>
  </si>
  <si>
    <t>รวม (คน)</t>
  </si>
  <si>
    <t>ระดับคุณภาพ</t>
  </si>
  <si>
    <t>ค่าเฉลี่ย</t>
  </si>
  <si>
    <t>ค่าเฉลี่ยรวม</t>
  </si>
  <si>
    <t>ดีเยี่ยม (3)</t>
  </si>
  <si>
    <t>ดี (2)</t>
  </si>
  <si>
    <t>ปีการศึกษา 2564</t>
  </si>
  <si>
    <t>โรงเรียนบ้านเนินทอง</t>
  </si>
  <si>
    <t>คุณลักษณะอันพึงประสงค์ด้าน</t>
  </si>
  <si>
    <t>รายการประเมิน</t>
  </si>
  <si>
    <t>ระดับคะแนน</t>
  </si>
  <si>
    <t>2.2 ปฏิบัติในสิ่งที่ถูกต้อง ละอาย และเกรงกลัวที่จะทำความผิด ทำตาม สัญญาที่ตนให้ไว้กับพ่อแม่หรือผู้ปกครอง และครู</t>
  </si>
  <si>
    <t>เกณฑ์การให้คะแนน</t>
  </si>
  <si>
    <t>พฤติกรรมที่ปฏิบัติชัดเจนและสม่ำเสมอ</t>
  </si>
  <si>
    <t>ให้   3   คะแนน</t>
  </si>
  <si>
    <t>พฤติกรรมที่ปฏิบัติชัดเจนและบ่อยครั้ง</t>
  </si>
  <si>
    <t>ให้   2   คะแนน</t>
  </si>
  <si>
    <t>พฤติกรรมที่ปฏิบัติบางครั้ง</t>
  </si>
  <si>
    <t>ให้   1   คะแนน</t>
  </si>
  <si>
    <t>เด็กหญิง</t>
  </si>
  <si>
    <t>ตัวชี้วัด</t>
  </si>
  <si>
    <t>ชื่อ - นามสกุล</t>
  </si>
  <si>
    <t>จำนวนนักเรียนทั้งหมด (คน)</t>
  </si>
  <si>
    <t xml:space="preserve">          ลงชื่อ..................................................... ครูประจำชั้น</t>
  </si>
  <si>
    <t>(นายธรรมทัศน์  เริกประดิษฐ)</t>
  </si>
  <si>
    <t>สำนักงานเขตพื้นที่การศึกษาประถมศึกษาชุมพร เขต 1</t>
  </si>
  <si>
    <t>หัวหน้าฝ่ายวิชาการ</t>
  </si>
  <si>
    <t>(นางสุวรรณา  ชื่นด้วง)</t>
  </si>
  <si>
    <t xml:space="preserve">                  ลงชื่อ..................................................... หัวหน้าฝ่ายวิชาการ</t>
  </si>
  <si>
    <t>1. กรอกข้อมูลพื้นฐาน</t>
  </si>
  <si>
    <t>2. กรอกข้อมูลนักเรียน</t>
  </si>
  <si>
    <t>คำอธิบายการกรอกข้อมูล</t>
  </si>
  <si>
    <t xml:space="preserve">01หน้าปก </t>
  </si>
  <si>
    <t xml:space="preserve">02สรุปผลปลายปี </t>
  </si>
  <si>
    <t xml:space="preserve">03สรุปผลเกณฑ์การประเมิน </t>
  </si>
  <si>
    <t xml:space="preserve">04 ภาคเรียนที่ 1(กรอกข้อมูล </t>
  </si>
  <si>
    <t>05ภาคเรียนที่2(กรอกข้อมูล)</t>
  </si>
  <si>
    <t>3. กรอกข้อมูล 04ภาคเรียนที่1 (กรอกข้อมูล)</t>
  </si>
  <si>
    <t>4. กรอกข้อมูล 05ภาคเรียนที่2 (กรอกข้อมูล)</t>
  </si>
  <si>
    <t xml:space="preserve">5. การปริ้นเอกสารปริ้น </t>
  </si>
  <si>
    <t>เฉลี่ย</t>
  </si>
  <si>
    <t>เด็กชาย</t>
  </si>
  <si>
    <t>ผ่าน (1)</t>
  </si>
  <si>
    <t>ไม่ผ่าน (0)</t>
  </si>
  <si>
    <t>ดีเยี่ยม ระดับ 3</t>
  </si>
  <si>
    <t>ดี ระดับ 2</t>
  </si>
  <si>
    <t>ผ่าน ระดับ 1</t>
  </si>
  <si>
    <t>ไม่ผ่าน ระดับ 0</t>
  </si>
  <si>
    <t xml:space="preserve">     06 เกณฑ์การให้คะแนน</t>
  </si>
  <si>
    <r>
      <t>หมายเหตุ</t>
    </r>
    <r>
      <rPr>
        <sz val="16"/>
        <color theme="1"/>
        <rFont val="TH SarabunPSK"/>
        <family val="2"/>
      </rPr>
      <t xml:space="preserve">    </t>
    </r>
  </si>
  <si>
    <t>การประเมินคุณลักษณะของผู้เรียนตามค่านิยมหลัก  12  ประการ  โรงเรียนอาจใช้วิธีการประเมินโดยใช้วิธีสังเกตพฤติกรรมหลาย ๆ ครั้ง  จำแนกเป็นรายข้อหรือรวมหลาย ๆ ข้อ  หรือทั้งหมดในคราวเดียวกัน  แล้วเทียบกับเกณฑ์ตัดสิน  ดังนี้</t>
  </si>
  <si>
    <t xml:space="preserve">     ระดับ  3   หมายถึง   ดีเยี่ยม </t>
  </si>
  <si>
    <t>มีผลการปฏิบัติหรือมีพฤติกรรมที่พึงประสงค์ทุกตัวชี้วัด</t>
  </si>
  <si>
    <t xml:space="preserve">     ระดับ  2   หมายถึง   ดี</t>
  </si>
  <si>
    <t xml:space="preserve">     ระดับ  1   หมายถึง   ผ่าน</t>
  </si>
  <si>
    <t xml:space="preserve">     ระดับ  0   หมายถึง   ไม่ผ่าน      </t>
  </si>
  <si>
    <t>มีผลการปฏิบัติหรือมีพฤติกรรมที่พึงประสงค์บางตัวชี้วัดค่อนข้างมาก</t>
  </si>
  <si>
    <t xml:space="preserve">มีผลการปฏิบัติหรือมีพฤติกรรมที่พึงประสงค์บางตัวชี้วัดค่อนข้างน้อย  </t>
  </si>
  <si>
    <t>ค่านิยมหลักของคนไทย 12 ประการ</t>
  </si>
  <si>
    <t>1. ความรักชาติ ศาสนา พระมหากษัตริย์</t>
  </si>
  <si>
    <t>2.ซื่อสัตย์ เสียสละ อดทน มีอุดมการณ์ในสิ่งที่ดีงามเพื่อส่วนรวม</t>
  </si>
  <si>
    <t>3. กตัญญูต่อพ่อแม่ ผู้ปกครอง ครูบาอาจารย์</t>
  </si>
  <si>
    <t xml:space="preserve">4. ใฝ่หาความรู้ หมั่นศึกษาเล่าเรียนทั้งทางตรง และทางอ้อม </t>
  </si>
  <si>
    <t xml:space="preserve">5. รักษาวัฒนธรรมประเพณีไทยอันงดงาม </t>
  </si>
  <si>
    <t>6. มีศีลธรรม รักษาความสัตย์ หวังดีต่อผู้อื่น เผื่อแผ่และแบ่งปัน</t>
  </si>
  <si>
    <t xml:space="preserve">7. เข้าใจเรียนรู้การเป็นประชาธิปไตย อันมีพระมหากษัตริย์ทรงเป็นประมุขที่ถูกต้อง </t>
  </si>
  <si>
    <t xml:space="preserve">8. มีระเบียบวินัย เคารพกฎหมาย ผู้น้อยรู้จักการเคารพผู้ใหญ่ </t>
  </si>
  <si>
    <t xml:space="preserve">9. มีสติรู้ตัว รู้คิด รู้ทำ รู้ปฏิบัติตามพระราชดำรัสของพระบาทสมเด็จพระเจ้าอยู่หัว  </t>
  </si>
  <si>
    <t xml:space="preserve">10. รู้จักดำรงตนอยู่โดยใช้หลักปรัชญาเศรษฐกิจพอเพียงตามพระราชดำรัสของพระบาทสมเด็จพระเจ้าอยู่หัว รู้จักอดออมไว้ใช้เมื่อยามจำเป็น มีไว้พอกินพอใช้ ถ้าเหลือก็แจกจ่ายจำหน่าย และพร้อมที่จะขยายกิจการเมื่อมีความพร้อม เมื่อมีภูมิคุ้มกันที่ดี </t>
  </si>
  <si>
    <t xml:space="preserve">11. มีความเข้มแข็งทั้งร่างกาย และจิตใจ ไม่ยอมแพ้ต่ออำนาจฝ่ายต่ำ หรือกิเลส มีความละอายเกรงกลัวต่อบาปตามหลักของศาสนา </t>
  </si>
  <si>
    <t>12. คำนึงถึงผลประโยชน์ของส่วนรวม และของชาติมากกว่าผลประโยชน์ของตนเอง</t>
  </si>
  <si>
    <t>แบบบันทึกค่านิยมหลักของคนไทย 12 ประการ</t>
  </si>
  <si>
    <t>สรุปผลการประเมินค่านิยมหลักของคนไทย 12 ประการ</t>
  </si>
  <si>
    <t>แบบบันทึกการประเมินค่านิยมหลักของคนไทย 12 ประการ</t>
  </si>
  <si>
    <t>เกณฑ์การให้คะแนน แบบบันทึกค่านิยมหลักของคนไทย 12 ประการ</t>
  </si>
  <si>
    <t>1.1 ร่วมกิจกรรมเข้าแถว ยืนตรง เคารพธงชาติ ร้องเพลงชาติ</t>
  </si>
  <si>
    <t>1.2 ร่วมกิจกรรมวันสำคัญทางศาสนาที่ตนนับถือ</t>
  </si>
  <si>
    <t>1.3 ร่วมกิจกรรมวันสำคัญที่เกี่ยวกับการเทิดทูนสถาบันพระมหากษัตริย์</t>
  </si>
  <si>
    <t>2.1 ประพฤติปฏิบัติตามความเป็นจริงที่แสดงถึงการยึดมั่น</t>
  </si>
  <si>
    <t>2.3 ควบคุมตนเองเมื่อประสบความยากลำบากและไม่ก่อให้เกิดความเสียหาย</t>
  </si>
  <si>
    <t>3.1 รู้จักบุญคุณพ่อแม่ผู้ปกครอง ครูบาอาจารย์และผู้มีพระคุณ</t>
  </si>
  <si>
    <t>3.2 เอาใจใส่ ดูแลช่วยเหลือภารกิจการงาน ปฏิบัติตนตามคำสั่งสอน</t>
  </si>
  <si>
    <t>3.3 ตอบแทนบุญคุณพ่อแม่ ผู้ปกครอง ครูบาอาจารย์</t>
  </si>
  <si>
    <t>4.1 แสวงหาความรู้ทั้งทางตรงและทางอ้อม</t>
  </si>
  <si>
    <t>4.2 มุ่งมั่น ตั้งใจ เพียรพยายามในการศึกษาและปฏิบัติงาน</t>
  </si>
  <si>
    <t>4.3 แก้ปัญหาและพัฒนาสิ่งใหม่ ๆ จนบรรลุผลสำเร็จ</t>
  </si>
  <si>
    <t>5.1 เข้าร่วมโครงการหรือกิจกรรมที่เป็นไทย</t>
  </si>
  <si>
    <t>5.2 ภาคภูมิใจในความเป็นไทย</t>
  </si>
  <si>
    <t>5.3 อนุรักษ์ สืบทอดวัฒนธรรมไทย</t>
  </si>
  <si>
    <t>6.1 ประพฤติตนตามหลักศีลธรรมอันดีงาม</t>
  </si>
  <si>
    <t>6.2 ปฏิบัติโดยยึดมั่นกติกา ข้อตกลง/กฎ/ระเบียบสถานศึกษา</t>
  </si>
  <si>
    <t>6.3 หวังดี โอบอ้อมอารี ช่วยเหลือผู้อื่นตามโอกาส</t>
  </si>
  <si>
    <t>6.4 ให้ แบ่งปัน เอื้อเฟื้อและช่วยเหลือผู้อื่น</t>
  </si>
  <si>
    <t>7.1 เข้าร่วมกิจกรรมเกี่ยวกับประชาธิปไตยและพระมหากษัตริย์</t>
  </si>
  <si>
    <t>7.2 เคารพสิทธิของผู้อื่น</t>
  </si>
  <si>
    <t>7.3 ปฏิบัติตนตามระบอบประชาธิปไตยอันมีพระมหากษัตริย์ทรงเป็นประมุข</t>
  </si>
  <si>
    <t>8.1 ประพฤติตนตรงต่อเวลา</t>
  </si>
  <si>
    <t>8.2 ประพฤติตนตามคำสั่งหรือข้อบังคับของสถานศึกษา</t>
  </si>
  <si>
    <t>8.3 มีความเคารพและนอบน้อมต่อผู้ใหญ่</t>
  </si>
  <si>
    <t>9.1 คิดดี พูดดี ทำดี</t>
  </si>
  <si>
    <t>9.2 ประพฤติตนสุภาพ เรียบร้อย อ่อนน้อมถ่อมตน</t>
  </si>
  <si>
    <t>9.3 ประพฤติตนรอบคอบ</t>
  </si>
  <si>
    <t>10.1 ใช้วัสดุถูกต้องพอเพียง</t>
  </si>
  <si>
    <t>10.2 เก็บออมถนอมใช้ทรัพย์สิน</t>
  </si>
  <si>
    <t>10.3 ปฏิบัติงานตามที่ได้รับมอบหมาย</t>
  </si>
  <si>
    <t>11.1 ดูแลรักษาสุขภาพร่างกายตามสุขอนามัย</t>
  </si>
  <si>
    <t>11.2 ไม่เกี่ยวข้องกับอบายมุข</t>
  </si>
  <si>
    <t>11.3 ไม่นำทรัพย์สินผู้อื่นเป็นของตน</t>
  </si>
  <si>
    <t>11.4 หลีกเลี่ยงการเข้าไปอยู่ในแหล่งมั่วสุม</t>
  </si>
  <si>
    <t>12.1 มีจิตอาสา อุทิศตน เพื่อประโยชน์ต่อสังคมและส่วนรวม</t>
  </si>
  <si>
    <t>12.2 เสียสละความสุขส่วนตน เพื่อทำประโยชน์ต่อผู้อื่น ๆ</t>
  </si>
  <si>
    <t>ข้อ</t>
  </si>
  <si>
    <t xml:space="preserve">                     ลงชื่อ.......................................................... ผู้อำนวยการโรงเรียน</t>
  </si>
  <si>
    <t xml:space="preserve"> วันที่............เดือน....................... พ.ศ. ..................</t>
  </si>
  <si>
    <t>(…………………...……………….)</t>
  </si>
  <si>
    <t>ธัญสินี</t>
  </si>
  <si>
    <t>สว่างทั่ว</t>
  </si>
  <si>
    <t>ชัยวัฒน์</t>
  </si>
  <si>
    <t>สินธนามราพันธ์</t>
  </si>
  <si>
    <t>อภิชาติ</t>
  </si>
  <si>
    <t>คำพร</t>
  </si>
  <si>
    <t>พชรพร</t>
  </si>
  <si>
    <t>จิตใส</t>
  </si>
  <si>
    <t>จิรายุ</t>
  </si>
  <si>
    <t>บุตะเขียว</t>
  </si>
  <si>
    <t>ยุทธนา</t>
  </si>
  <si>
    <t>หนูแก้ว</t>
  </si>
  <si>
    <t>ประวิทย์</t>
  </si>
  <si>
    <t>ศรีแป้น</t>
  </si>
  <si>
    <t>ปาริฉัตร</t>
  </si>
  <si>
    <t>พรหมทัศ</t>
  </si>
  <si>
    <t>เกรียงศักดิ์</t>
  </si>
  <si>
    <t>นิลบดี</t>
  </si>
  <si>
    <t>ณัทพัฒน์</t>
  </si>
  <si>
    <t>คงพูน</t>
  </si>
  <si>
    <t>อนุพงศ์</t>
  </si>
  <si>
    <t>เมธาสิทธิ์</t>
  </si>
  <si>
    <t>สงวนศิลป์</t>
  </si>
  <si>
    <t>เปมิกา</t>
  </si>
  <si>
    <t>อุทก</t>
  </si>
  <si>
    <t>จีรวรรณ</t>
  </si>
  <si>
    <t>เกตุย้อย</t>
  </si>
  <si>
    <t>พนิตพร</t>
  </si>
  <si>
    <t>สุขเกษม</t>
  </si>
  <si>
    <t>ชญาพร</t>
  </si>
  <si>
    <t>พวงงาม</t>
  </si>
  <si>
    <t>ชุติกาญจน์</t>
  </si>
  <si>
    <t>มณีแดง</t>
  </si>
  <si>
    <t>ฐิดาภา</t>
  </si>
  <si>
    <t>เผือกนอง</t>
  </si>
  <si>
    <t>อภิวิชญ์</t>
  </si>
  <si>
    <t>จิตประสงค์</t>
  </si>
  <si>
    <t>กวิสรา</t>
  </si>
  <si>
    <t>หวังผล</t>
  </si>
  <si>
    <t>ดวงกมล</t>
  </si>
  <si>
    <t>ชุมวรฐายี</t>
  </si>
  <si>
    <t>ณัฐพัฒน์</t>
  </si>
  <si>
    <t>ชะนะฮวด</t>
  </si>
  <si>
    <t>ธนชิต</t>
  </si>
  <si>
    <t>จันทร์ทอง</t>
  </si>
  <si>
    <t>วรัญญา</t>
  </si>
  <si>
    <t>ศุภะผ่องศรี</t>
  </si>
  <si>
    <t>เชื้อในเขา</t>
  </si>
  <si>
    <t>อำพร</t>
  </si>
  <si>
    <t>ณิชานันท์</t>
  </si>
  <si>
    <t>จารีมุข</t>
  </si>
  <si>
    <t>ผกามาส</t>
  </si>
  <si>
    <t>จินตวรณ์</t>
  </si>
  <si>
    <t>พัสกร</t>
  </si>
  <si>
    <t>บุญทอง</t>
  </si>
  <si>
    <t>จิตรานุช</t>
  </si>
  <si>
    <t>รักษาราช</t>
  </si>
  <si>
    <t>กัญญพัชร</t>
  </si>
  <si>
    <t>เกตุรัตน์</t>
  </si>
  <si>
    <t>วรากร</t>
  </si>
  <si>
    <t>ขาวน้อย</t>
  </si>
  <si>
    <t>สุเมธ</t>
  </si>
  <si>
    <t>ขุนทอง</t>
  </si>
  <si>
    <t>สุภเดช</t>
  </si>
  <si>
    <t>หนูชนะภัย</t>
  </si>
  <si>
    <t>ชั้นประถมศึกษาปีที่…6..</t>
  </si>
  <si>
    <t>(นางสาวพัสวีร์  นาคมุข)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</si>
</sst>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>
    <font>
      <sz val="12"/>
      <color theme="1"/>
      <name val="Calibri"/>
      <family val="2"/>
      <charset val="222"/>
      <scheme val="minor"/>
    </font>
    <font>
      <sz val="12"/>
      <color theme="1"/>
      <name val="TH SarabunPSK"/>
      <family val="2"/>
    </font>
    <font>
      <sz val="16"/>
      <color theme="1"/>
      <name val="TH SarabunPSK"/>
      <family val="2"/>
    </font>
    <font>
      <sz val="8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22"/>
      <color theme="1"/>
      <name val="TH SarabunPSK"/>
      <family val="2"/>
    </font>
    <font>
      <sz val="22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sz val="26"/>
      <color theme="1"/>
      <name val="EucrosiaUPC"/>
      <family val="1"/>
    </font>
    <font>
      <b/>
      <sz val="26"/>
      <color theme="1"/>
      <name val="EucrosiaUPC"/>
      <family val="1"/>
    </font>
    <font>
      <sz val="14"/>
      <name val="TH SarabunPSK"/>
      <family val="2"/>
    </font>
    <font>
      <b/>
      <sz val="22"/>
      <name val="TH SarabunPSK"/>
      <family val="2"/>
    </font>
    <font>
      <sz val="15.5"/>
      <name val="TH SarabunPSK"/>
      <family val="2"/>
    </font>
    <font>
      <sz val="16"/>
      <name val="TH SarabunPSK"/>
      <family val="2"/>
    </font>
    <font>
      <sz val="12"/>
      <name val="Calibri"/>
      <family val="2"/>
      <charset val="222"/>
      <scheme val="minor"/>
    </font>
    <font>
      <b/>
      <sz val="20"/>
      <name val="TH SarabunPSK"/>
      <family val="2"/>
    </font>
    <font>
      <b/>
      <sz val="18"/>
      <name val="TH SarabunPSK"/>
      <family val="2"/>
    </font>
    <font>
      <sz val="12"/>
      <name val="TH SarabunPSK"/>
      <family val="2"/>
    </font>
    <font>
      <sz val="2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rgb="FFB3FFDA"/>
        <bgColor indexed="64"/>
      </patternFill>
    </fill>
    <fill>
      <patternFill patternType="solid">
        <fgColor rgb="FFFFD6DC"/>
        <bgColor indexed="64"/>
      </patternFill>
    </fill>
    <fill>
      <patternFill patternType="solid">
        <fgColor rgb="FFFFFDAD"/>
        <bgColor indexed="64"/>
      </patternFill>
    </fill>
    <fill>
      <patternFill patternType="solid">
        <fgColor rgb="FFC6F4FF"/>
        <bgColor indexed="64"/>
      </patternFill>
    </fill>
    <fill>
      <patternFill patternType="solid">
        <fgColor rgb="FFC8FFBD"/>
        <bgColor indexed="64"/>
      </patternFill>
    </fill>
    <fill>
      <patternFill patternType="solid">
        <fgColor rgb="FFF6FFD2"/>
        <bgColor indexed="64"/>
      </patternFill>
    </fill>
    <fill>
      <patternFill patternType="solid">
        <fgColor rgb="FFFFF3E2"/>
        <bgColor indexed="64"/>
      </patternFill>
    </fill>
    <fill>
      <patternFill patternType="solid">
        <fgColor rgb="FFE1F5FF"/>
        <bgColor indexed="64"/>
      </patternFill>
    </fill>
    <fill>
      <patternFill patternType="solid">
        <fgColor rgb="FFF0FDE5"/>
        <bgColor indexed="64"/>
      </patternFill>
    </fill>
    <fill>
      <patternFill patternType="solid">
        <fgColor rgb="FFE8E5FF"/>
        <bgColor indexed="64"/>
      </patternFill>
    </fill>
    <fill>
      <patternFill patternType="solid">
        <fgColor rgb="FFBCFF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9">
    <xf numFmtId="0" fontId="0" fillId="0" borderId="0" xfId="0"/>
    <xf numFmtId="0" fontId="1" fillId="0" borderId="0" xfId="0" applyFont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8" fillId="0" borderId="0" xfId="0" applyFont="1"/>
    <xf numFmtId="0" fontId="2" fillId="0" borderId="0" xfId="0" applyFont="1" applyAlignment="1">
      <alignment vertical="center"/>
    </xf>
    <xf numFmtId="0" fontId="9" fillId="5" borderId="3" xfId="0" applyFont="1" applyFill="1" applyBorder="1" applyAlignment="1">
      <alignment horizontal="center" textRotation="90"/>
    </xf>
    <xf numFmtId="0" fontId="11" fillId="3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Border="1"/>
    <xf numFmtId="0" fontId="0" fillId="3" borderId="11" xfId="0" applyFill="1" applyBorder="1"/>
    <xf numFmtId="0" fontId="0" fillId="3" borderId="10" xfId="0" applyFill="1" applyBorder="1" applyAlignment="1">
      <alignment horizontal="left"/>
    </xf>
    <xf numFmtId="0" fontId="0" fillId="3" borderId="14" xfId="0" applyFill="1" applyBorder="1"/>
    <xf numFmtId="0" fontId="0" fillId="3" borderId="13" xfId="0" applyFill="1" applyBorder="1"/>
    <xf numFmtId="0" fontId="11" fillId="3" borderId="14" xfId="0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3" borderId="10" xfId="0" applyFont="1" applyFill="1" applyBorder="1" applyAlignment="1">
      <alignment horizontal="left"/>
    </xf>
    <xf numFmtId="0" fontId="11" fillId="3" borderId="12" xfId="0" applyFont="1" applyFill="1" applyBorder="1" applyAlignment="1">
      <alignment horizontal="left"/>
    </xf>
    <xf numFmtId="0" fontId="4" fillId="0" borderId="0" xfId="0" applyFont="1" applyAlignment="1">
      <alignment vertical="center" wrapText="1"/>
    </xf>
    <xf numFmtId="0" fontId="2" fillId="3" borderId="1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0" fillId="3" borderId="16" xfId="0" applyFill="1" applyBorder="1"/>
    <xf numFmtId="0" fontId="0" fillId="3" borderId="17" xfId="0" applyFill="1" applyBorder="1"/>
    <xf numFmtId="0" fontId="0" fillId="0" borderId="0" xfId="0" applyAlignment="1">
      <alignment horizontal="left" vertical="top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textRotation="90"/>
    </xf>
    <xf numFmtId="0" fontId="9" fillId="4" borderId="1" xfId="0" applyFont="1" applyFill="1" applyBorder="1" applyAlignment="1">
      <alignment horizontal="center" textRotation="90"/>
    </xf>
    <xf numFmtId="0" fontId="9" fillId="9" borderId="1" xfId="0" applyFont="1" applyFill="1" applyBorder="1" applyAlignment="1">
      <alignment horizontal="center" textRotation="90"/>
    </xf>
    <xf numFmtId="0" fontId="9" fillId="10" borderId="1" xfId="0" applyFont="1" applyFill="1" applyBorder="1" applyAlignment="1">
      <alignment horizontal="center" textRotation="90"/>
    </xf>
    <xf numFmtId="0" fontId="9" fillId="14" borderId="1" xfId="0" applyFont="1" applyFill="1" applyBorder="1" applyAlignment="1">
      <alignment horizontal="center" textRotation="90"/>
    </xf>
    <xf numFmtId="0" fontId="9" fillId="8" borderId="1" xfId="0" applyFont="1" applyFill="1" applyBorder="1" applyAlignment="1">
      <alignment horizontal="center" textRotation="90"/>
    </xf>
    <xf numFmtId="0" fontId="9" fillId="5" borderId="1" xfId="0" applyFont="1" applyFill="1" applyBorder="1" applyAlignment="1">
      <alignment horizontal="center" textRotation="90"/>
    </xf>
    <xf numFmtId="0" fontId="9" fillId="6" borderId="1" xfId="0" applyFont="1" applyFill="1" applyBorder="1" applyAlignment="1">
      <alignment horizontal="center" textRotation="90"/>
    </xf>
    <xf numFmtId="0" fontId="9" fillId="7" borderId="20" xfId="0" applyFont="1" applyFill="1" applyBorder="1" applyAlignment="1">
      <alignment horizontal="center" textRotation="90"/>
    </xf>
    <xf numFmtId="0" fontId="9" fillId="7" borderId="1" xfId="0" applyFont="1" applyFill="1" applyBorder="1" applyAlignment="1">
      <alignment horizontal="center" textRotation="90"/>
    </xf>
    <xf numFmtId="164" fontId="9" fillId="8" borderId="20" xfId="0" applyNumberFormat="1" applyFont="1" applyFill="1" applyBorder="1" applyAlignment="1">
      <alignment horizontal="center" textRotation="90"/>
    </xf>
    <xf numFmtId="164" fontId="9" fillId="10" borderId="20" xfId="0" applyNumberFormat="1" applyFont="1" applyFill="1" applyBorder="1" applyAlignment="1">
      <alignment horizontal="center" textRotation="90"/>
    </xf>
    <xf numFmtId="164" fontId="9" fillId="11" borderId="20" xfId="0" applyNumberFormat="1" applyFont="1" applyFill="1" applyBorder="1" applyAlignment="1">
      <alignment horizontal="center" textRotation="90"/>
    </xf>
    <xf numFmtId="0" fontId="9" fillId="11" borderId="1" xfId="0" applyFont="1" applyFill="1" applyBorder="1" applyAlignment="1">
      <alignment horizontal="center" textRotation="90"/>
    </xf>
    <xf numFmtId="0" fontId="14" fillId="3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6" fillId="0" borderId="0" xfId="0" applyFont="1"/>
    <xf numFmtId="0" fontId="16" fillId="0" borderId="20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21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18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9" fillId="11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20" fillId="0" borderId="0" xfId="0" applyFont="1"/>
    <xf numFmtId="0" fontId="19" fillId="0" borderId="0" xfId="0" applyFont="1" applyBorder="1" applyAlignment="1"/>
    <xf numFmtId="0" fontId="19" fillId="0" borderId="0" xfId="0" applyFont="1"/>
    <xf numFmtId="0" fontId="19" fillId="0" borderId="28" xfId="0" applyFont="1" applyBorder="1" applyAlignment="1"/>
    <xf numFmtId="0" fontId="13" fillId="11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1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0" xfId="0" applyFont="1"/>
    <xf numFmtId="0" fontId="15" fillId="11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15" fillId="10" borderId="1" xfId="0" applyFont="1" applyFill="1" applyBorder="1" applyAlignment="1">
      <alignment horizontal="center"/>
    </xf>
    <xf numFmtId="0" fontId="15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/>
    <xf numFmtId="0" fontId="14" fillId="0" borderId="0" xfId="0" applyFont="1" applyBorder="1" applyAlignment="1"/>
    <xf numFmtId="0" fontId="14" fillId="11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21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2" fontId="21" fillId="0" borderId="1" xfId="0" applyNumberFormat="1" applyFont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Border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3" fillId="7" borderId="25" xfId="0" applyFont="1" applyFill="1" applyBorder="1" applyAlignment="1">
      <alignment horizontal="center"/>
    </xf>
    <xf numFmtId="0" fontId="13" fillId="7" borderId="28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textRotation="90"/>
    </xf>
    <xf numFmtId="0" fontId="9" fillId="4" borderId="3" xfId="0" applyFont="1" applyFill="1" applyBorder="1" applyAlignment="1">
      <alignment horizontal="center" textRotation="90"/>
    </xf>
    <xf numFmtId="0" fontId="9" fillId="9" borderId="3" xfId="0" applyFont="1" applyFill="1" applyBorder="1" applyAlignment="1">
      <alignment horizontal="center" textRotation="90"/>
    </xf>
    <xf numFmtId="0" fontId="9" fillId="10" borderId="3" xfId="0" applyFont="1" applyFill="1" applyBorder="1" applyAlignment="1">
      <alignment horizontal="center" textRotation="90"/>
    </xf>
    <xf numFmtId="0" fontId="9" fillId="11" borderId="3" xfId="0" applyFont="1" applyFill="1" applyBorder="1" applyAlignment="1">
      <alignment horizontal="center" textRotation="90"/>
    </xf>
    <xf numFmtId="0" fontId="9" fillId="8" borderId="3" xfId="0" applyFont="1" applyFill="1" applyBorder="1" applyAlignment="1">
      <alignment horizontal="center" textRotation="90"/>
    </xf>
    <xf numFmtId="0" fontId="9" fillId="6" borderId="3" xfId="0" applyFont="1" applyFill="1" applyBorder="1" applyAlignment="1">
      <alignment horizontal="center" textRotation="90"/>
    </xf>
    <xf numFmtId="0" fontId="22" fillId="0" borderId="0" xfId="0" applyFont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0" fontId="13" fillId="10" borderId="3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" fontId="13" fillId="7" borderId="1" xfId="0" applyNumberFormat="1" applyFont="1" applyFill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6" fillId="0" borderId="0" xfId="0" applyFont="1" applyBorder="1"/>
    <xf numFmtId="0" fontId="10" fillId="10" borderId="1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textRotation="90"/>
    </xf>
    <xf numFmtId="0" fontId="16" fillId="0" borderId="1" xfId="0" applyFont="1" applyBorder="1"/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26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7" fillId="12" borderId="15" xfId="0" applyFont="1" applyFill="1" applyBorder="1" applyAlignment="1">
      <alignment horizontal="center"/>
    </xf>
    <xf numFmtId="0" fontId="7" fillId="12" borderId="17" xfId="0" applyFont="1" applyFill="1" applyBorder="1" applyAlignment="1">
      <alignment horizontal="center"/>
    </xf>
    <xf numFmtId="0" fontId="8" fillId="0" borderId="0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10" fillId="0" borderId="0" xfId="0" applyFont="1" applyAlignment="1">
      <alignment horizontal="left" vertical="center"/>
    </xf>
    <xf numFmtId="0" fontId="10" fillId="0" borderId="2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19" fillId="0" borderId="28" xfId="0" applyFont="1" applyBorder="1" applyAlignment="1">
      <alignment horizontal="right"/>
    </xf>
    <xf numFmtId="0" fontId="19" fillId="0" borderId="0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6" fillId="10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4" fillId="11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/>
    </xf>
    <xf numFmtId="0" fontId="14" fillId="10" borderId="4" xfId="0" applyFont="1" applyFill="1" applyBorder="1" applyAlignment="1">
      <alignment horizontal="center" vertical="center"/>
    </xf>
    <xf numFmtId="0" fontId="14" fillId="10" borderId="25" xfId="0" applyFont="1" applyFill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0" fontId="14" fillId="10" borderId="28" xfId="0" applyFont="1" applyFill="1" applyBorder="1" applyAlignment="1">
      <alignment horizontal="center" vertical="center"/>
    </xf>
    <xf numFmtId="0" fontId="14" fillId="10" borderId="7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wrapText="1"/>
    </xf>
    <xf numFmtId="0" fontId="14" fillId="10" borderId="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/>
    </xf>
    <xf numFmtId="0" fontId="13" fillId="5" borderId="25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3" fillId="5" borderId="28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3" fillId="6" borderId="25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6" borderId="28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7" borderId="25" xfId="0" applyFont="1" applyFill="1" applyBorder="1" applyAlignment="1">
      <alignment horizontal="center"/>
    </xf>
    <xf numFmtId="0" fontId="13" fillId="7" borderId="6" xfId="0" applyFont="1" applyFill="1" applyBorder="1" applyAlignment="1">
      <alignment horizontal="center"/>
    </xf>
    <xf numFmtId="0" fontId="13" fillId="7" borderId="28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  <xf numFmtId="0" fontId="13" fillId="8" borderId="25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13" fillId="8" borderId="6" xfId="0" applyFont="1" applyFill="1" applyBorder="1" applyAlignment="1">
      <alignment horizontal="center"/>
    </xf>
    <xf numFmtId="0" fontId="13" fillId="8" borderId="28" xfId="0" applyFont="1" applyFill="1" applyBorder="1" applyAlignment="1">
      <alignment horizontal="center"/>
    </xf>
    <xf numFmtId="0" fontId="13" fillId="8" borderId="7" xfId="0" applyFont="1" applyFill="1" applyBorder="1" applyAlignment="1">
      <alignment horizontal="center"/>
    </xf>
    <xf numFmtId="0" fontId="20" fillId="10" borderId="2" xfId="0" applyFont="1" applyFill="1" applyBorder="1" applyAlignment="1">
      <alignment horizontal="center" vertical="center"/>
    </xf>
    <xf numFmtId="0" fontId="20" fillId="10" borderId="21" xfId="0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0" fontId="16" fillId="10" borderId="2" xfId="0" applyFont="1" applyFill="1" applyBorder="1" applyAlignment="1">
      <alignment horizontal="center" vertical="center"/>
    </xf>
    <xf numFmtId="0" fontId="16" fillId="10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25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28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2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28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3" fillId="9" borderId="4" xfId="0" applyFont="1" applyFill="1" applyBorder="1" applyAlignment="1">
      <alignment horizontal="center"/>
    </xf>
    <xf numFmtId="0" fontId="13" fillId="9" borderId="25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6" xfId="0" applyFont="1" applyFill="1" applyBorder="1" applyAlignment="1">
      <alignment horizontal="center"/>
    </xf>
    <xf numFmtId="0" fontId="13" fillId="9" borderId="28" xfId="0" applyFont="1" applyFill="1" applyBorder="1" applyAlignment="1">
      <alignment horizontal="center"/>
    </xf>
    <xf numFmtId="0" fontId="13" fillId="9" borderId="7" xfId="0" applyFont="1" applyFill="1" applyBorder="1" applyAlignment="1">
      <alignment horizontal="center"/>
    </xf>
    <xf numFmtId="0" fontId="16" fillId="10" borderId="4" xfId="0" applyFont="1" applyFill="1" applyBorder="1" applyAlignment="1">
      <alignment horizontal="center" vertical="center"/>
    </xf>
    <xf numFmtId="0" fontId="16" fillId="10" borderId="25" xfId="0" applyFont="1" applyFill="1" applyBorder="1" applyAlignment="1">
      <alignment horizontal="center" vertical="center"/>
    </xf>
    <xf numFmtId="0" fontId="16" fillId="10" borderId="5" xfId="0" applyFont="1" applyFill="1" applyBorder="1" applyAlignment="1">
      <alignment horizontal="center" vertical="center"/>
    </xf>
    <xf numFmtId="0" fontId="16" fillId="10" borderId="23" xfId="0" applyFont="1" applyFill="1" applyBorder="1" applyAlignment="1">
      <alignment horizontal="center" vertical="center"/>
    </xf>
    <xf numFmtId="0" fontId="16" fillId="10" borderId="0" xfId="0" applyFont="1" applyFill="1" applyBorder="1" applyAlignment="1">
      <alignment horizontal="center" vertical="center"/>
    </xf>
    <xf numFmtId="0" fontId="16" fillId="10" borderId="22" xfId="0" applyFont="1" applyFill="1" applyBorder="1" applyAlignment="1">
      <alignment horizontal="center" vertical="center"/>
    </xf>
    <xf numFmtId="0" fontId="16" fillId="10" borderId="6" xfId="0" applyFont="1" applyFill="1" applyBorder="1" applyAlignment="1">
      <alignment horizontal="center" vertical="center"/>
    </xf>
    <xf numFmtId="0" fontId="16" fillId="10" borderId="28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horizontal="center" vertical="center"/>
    </xf>
    <xf numFmtId="0" fontId="13" fillId="11" borderId="4" xfId="0" applyFont="1" applyFill="1" applyBorder="1" applyAlignment="1">
      <alignment horizontal="center"/>
    </xf>
    <xf numFmtId="0" fontId="13" fillId="11" borderId="25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13" fillId="11" borderId="6" xfId="0" applyFont="1" applyFill="1" applyBorder="1" applyAlignment="1">
      <alignment horizontal="center"/>
    </xf>
    <xf numFmtId="0" fontId="13" fillId="11" borderId="28" xfId="0" applyFont="1" applyFill="1" applyBorder="1" applyAlignment="1">
      <alignment horizontal="center"/>
    </xf>
    <xf numFmtId="0" fontId="13" fillId="11" borderId="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textRotation="90"/>
    </xf>
    <xf numFmtId="0" fontId="9" fillId="3" borderId="19" xfId="0" applyFont="1" applyFill="1" applyBorder="1" applyAlignment="1">
      <alignment horizontal="center" textRotation="90"/>
    </xf>
    <xf numFmtId="0" fontId="9" fillId="3" borderId="20" xfId="0" applyFont="1" applyFill="1" applyBorder="1" applyAlignment="1">
      <alignment horizontal="center" textRotation="90"/>
    </xf>
    <xf numFmtId="0" fontId="13" fillId="10" borderId="4" xfId="0" applyFont="1" applyFill="1" applyBorder="1" applyAlignment="1">
      <alignment horizontal="center"/>
    </xf>
    <xf numFmtId="0" fontId="13" fillId="10" borderId="25" xfId="0" applyFont="1" applyFill="1" applyBorder="1" applyAlignment="1">
      <alignment horizontal="center"/>
    </xf>
    <xf numFmtId="0" fontId="13" fillId="10" borderId="5" xfId="0" applyFont="1" applyFill="1" applyBorder="1" applyAlignment="1">
      <alignment horizontal="center"/>
    </xf>
    <xf numFmtId="0" fontId="13" fillId="10" borderId="6" xfId="0" applyFont="1" applyFill="1" applyBorder="1" applyAlignment="1">
      <alignment horizontal="center"/>
    </xf>
    <xf numFmtId="0" fontId="13" fillId="10" borderId="28" xfId="0" applyFont="1" applyFill="1" applyBorder="1" applyAlignment="1">
      <alignment horizontal="center"/>
    </xf>
    <xf numFmtId="0" fontId="13" fillId="10" borderId="7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13" borderId="1" xfId="0" applyFont="1" applyFill="1" applyBorder="1" applyAlignment="1">
      <alignment horizontal="left" vertical="top" wrapText="1"/>
    </xf>
    <xf numFmtId="0" fontId="10" fillId="13" borderId="18" xfId="0" applyFont="1" applyFill="1" applyBorder="1" applyAlignment="1">
      <alignment horizontal="left" vertical="top" wrapText="1"/>
    </xf>
    <xf numFmtId="0" fontId="10" fillId="13" borderId="20" xfId="0" applyFont="1" applyFill="1" applyBorder="1" applyAlignment="1">
      <alignment horizontal="left" vertical="top" wrapText="1"/>
    </xf>
    <xf numFmtId="0" fontId="10" fillId="13" borderId="19" xfId="0" applyFont="1" applyFill="1" applyBorder="1" applyAlignment="1">
      <alignment horizontal="left" vertical="top" wrapText="1"/>
    </xf>
    <xf numFmtId="0" fontId="10" fillId="10" borderId="1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0FDE5"/>
      <color rgb="FFE1F5FF"/>
      <color rgb="FFC6F4FF"/>
      <color rgb="FFFFF3E2"/>
      <color rgb="FFE8E5FF"/>
      <color rgb="FFC8FFBD"/>
      <color rgb="FFB3FFDA"/>
      <color rgb="FFF6FFD2"/>
      <color rgb="FFFFFDAD"/>
      <color rgb="FFFFD6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104775</xdr:rowOff>
    </xdr:from>
    <xdr:to>
      <xdr:col>2</xdr:col>
      <xdr:colOff>2247900</xdr:colOff>
      <xdr:row>0</xdr:row>
      <xdr:rowOff>1748700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4775"/>
          <a:ext cx="2105025" cy="1643925"/>
        </a:xfrm>
        <a:prstGeom prst="rect">
          <a:avLst/>
        </a:prstGeom>
      </xdr:spPr>
    </xdr:pic>
    <xdr:clientData/>
  </xdr:twoCellAnchor>
  <xdr:twoCellAnchor>
    <xdr:from>
      <xdr:col>3</xdr:col>
      <xdr:colOff>590550</xdr:colOff>
      <xdr:row>1</xdr:row>
      <xdr:rowOff>0</xdr:rowOff>
    </xdr:from>
    <xdr:to>
      <xdr:col>8</xdr:col>
      <xdr:colOff>66675</xdr:colOff>
      <xdr:row>4</xdr:row>
      <xdr:rowOff>142875</xdr:rowOff>
    </xdr:to>
    <xdr:sp macro="" textlink="">
      <xdr:nvSpPr>
        <xdr:cNvPr id="4" name="กล่องข้อความ 3"/>
        <xdr:cNvSpPr txBox="1"/>
      </xdr:nvSpPr>
      <xdr:spPr>
        <a:xfrm>
          <a:off x="7222331" y="1964531"/>
          <a:ext cx="3583782" cy="1214438"/>
        </a:xfrm>
        <a:prstGeom prst="rect">
          <a:avLst/>
        </a:prstGeom>
        <a:solidFill>
          <a:srgbClr val="FFD6D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 b="1">
              <a:latin typeface="TH Chakra Petch" panose="02000506000000020004" pitchFamily="2" charset="-34"/>
              <a:cs typeface="TH Chakra Petch" panose="02000506000000020004" pitchFamily="2" charset="-34"/>
            </a:rPr>
            <a:t>คุณครูกรอกข้อมูลพื้นฐาน เพื่อให้สูตรรันไปยังชีสหน้าอื่น ๆ</a:t>
          </a:r>
          <a:r>
            <a:rPr lang="th-TH" sz="2400" b="1" baseline="0">
              <a:latin typeface="TH Chakra Petch" panose="02000506000000020004" pitchFamily="2" charset="-34"/>
              <a:cs typeface="TH Chakra Petch" panose="02000506000000020004" pitchFamily="2" charset="-34"/>
            </a:rPr>
            <a:t> ค่ะ</a:t>
          </a:r>
        </a:p>
        <a:p>
          <a:r>
            <a:rPr lang="th-TH" sz="2400" b="1" baseline="0">
              <a:solidFill>
                <a:srgbClr val="FF0000"/>
              </a:solidFill>
              <a:latin typeface="TH Chakra Petch" panose="02000506000000020004" pitchFamily="2" charset="-34"/>
              <a:cs typeface="TH Chakra Petch" panose="02000506000000020004" pitchFamily="2" charset="-34"/>
            </a:rPr>
            <a:t>(ไม่ต้องปริ้นหน้านี้นะคะ)</a:t>
          </a:r>
          <a:endParaRPr lang="en-US" sz="2400" b="1">
            <a:solidFill>
              <a:srgbClr val="FF0000"/>
            </a:solidFill>
            <a:latin typeface="TH Chakra Petch" panose="02000506000000020004" pitchFamily="2" charset="-34"/>
            <a:cs typeface="TH Chakra Petch" panose="02000506000000020004" pitchFamily="2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579438</xdr:colOff>
      <xdr:row>1</xdr:row>
      <xdr:rowOff>15875</xdr:rowOff>
    </xdr:from>
    <xdr:to>
      <xdr:col>9</xdr:col>
      <xdr:colOff>797720</xdr:colOff>
      <xdr:row>5</xdr:row>
      <xdr:rowOff>150813</xdr:rowOff>
    </xdr:to>
    <xdr:sp macro="" textlink="">
      <xdr:nvSpPr>
        <xdr:cNvPr id="2" name="กล่องข้อความ 1"/>
        <xdr:cNvSpPr txBox="1"/>
      </xdr:nvSpPr>
      <xdr:spPr>
        <a:xfrm>
          <a:off x="4143376" y="674688"/>
          <a:ext cx="3583782" cy="1214438"/>
        </a:xfrm>
        <a:prstGeom prst="rect">
          <a:avLst/>
        </a:prstGeom>
        <a:solidFill>
          <a:srgbClr val="FFD6D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 b="1">
              <a:latin typeface="TH Chakra Petch" panose="02000506000000020004" pitchFamily="2" charset="-34"/>
              <a:cs typeface="TH Chakra Petch" panose="02000506000000020004" pitchFamily="2" charset="-34"/>
            </a:rPr>
            <a:t>คุณครูกรอกข้อมูลพื้นฐาน เพื่อให้สูตรรันไปยังชีสหน้าอื่น ๆ</a:t>
          </a:r>
          <a:r>
            <a:rPr lang="th-TH" sz="2400" b="1" baseline="0">
              <a:latin typeface="TH Chakra Petch" panose="02000506000000020004" pitchFamily="2" charset="-34"/>
              <a:cs typeface="TH Chakra Petch" panose="02000506000000020004" pitchFamily="2" charset="-34"/>
            </a:rPr>
            <a:t> ค่ะ</a:t>
          </a:r>
        </a:p>
        <a:p>
          <a:r>
            <a:rPr lang="th-TH" sz="2400" b="1" baseline="0">
              <a:solidFill>
                <a:srgbClr val="FF0000"/>
              </a:solidFill>
              <a:latin typeface="TH Chakra Petch" panose="02000506000000020004" pitchFamily="2" charset="-34"/>
              <a:cs typeface="TH Chakra Petch" panose="02000506000000020004" pitchFamily="2" charset="-34"/>
            </a:rPr>
            <a:t>(ไม่ต้องปริ้นหน้านี้นะคะ)</a:t>
          </a:r>
          <a:endParaRPr lang="en-US" sz="2400" b="1">
            <a:solidFill>
              <a:srgbClr val="FF0000"/>
            </a:solidFill>
            <a:latin typeface="TH Chakra Petch" panose="02000506000000020004" pitchFamily="2" charset="-34"/>
            <a:cs typeface="TH Chakra Petch" panose="02000506000000020004" pitchFamily="2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8</xdr:col>
      <xdr:colOff>466725</xdr:colOff>
      <xdr:row>5</xdr:row>
      <xdr:rowOff>257175</xdr:rowOff>
    </xdr:to>
    <xdr:sp macro="" textlink="">
      <xdr:nvSpPr>
        <xdr:cNvPr id="2" name="กล่องข้อความ 1"/>
        <xdr:cNvSpPr txBox="1"/>
      </xdr:nvSpPr>
      <xdr:spPr>
        <a:xfrm>
          <a:off x="3933825" y="495300"/>
          <a:ext cx="2981325" cy="1143000"/>
        </a:xfrm>
        <a:prstGeom prst="rect">
          <a:avLst/>
        </a:prstGeom>
        <a:solidFill>
          <a:srgbClr val="FFD6D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baseline="0">
              <a:solidFill>
                <a:srgbClr val="FF0000"/>
              </a:solidFill>
              <a:latin typeface="TH Chakra Petch" panose="02000506000000020004" pitchFamily="2" charset="-34"/>
              <a:cs typeface="TH Chakra Petch" panose="02000506000000020004" pitchFamily="2" charset="-34"/>
            </a:rPr>
            <a:t>ไม่ต้องแก้ไขข้อมูล เนื่องจากเป็นข้อมูลสำหรับการลิงค์ในสูตรค่ะ</a:t>
          </a:r>
        </a:p>
        <a:p>
          <a:pPr algn="ctr"/>
          <a:r>
            <a:rPr lang="th-TH" sz="2400" b="1" baseline="0">
              <a:solidFill>
                <a:srgbClr val="FF0000"/>
              </a:solidFill>
              <a:latin typeface="TH Chakra Petch" panose="02000506000000020004" pitchFamily="2" charset="-34"/>
              <a:cs typeface="TH Chakra Petch" panose="02000506000000020004" pitchFamily="2" charset="-34"/>
            </a:rPr>
            <a:t>(ไม่ต้องปริ้นหน้านี้นะคะ)</a:t>
          </a:r>
          <a:endParaRPr lang="en-US" sz="2400" b="1">
            <a:solidFill>
              <a:srgbClr val="FF0000"/>
            </a:solidFill>
            <a:latin typeface="TH Chakra Petch" panose="02000506000000020004" pitchFamily="2" charset="-34"/>
            <a:cs typeface="TH Chakra Petch" panose="02000506000000020004" pitchFamily="2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878417</xdr:colOff>
      <xdr:row>17</xdr:row>
      <xdr:rowOff>31750</xdr:rowOff>
    </xdr:from>
    <xdr:to>
      <xdr:col>2</xdr:col>
      <xdr:colOff>1164166</xdr:colOff>
      <xdr:row>18</xdr:row>
      <xdr:rowOff>1058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32639A3F-EBA6-A844-A778-9182492CFA45}"/>
            </a:ext>
          </a:extLst>
        </xdr:cNvPr>
        <xdr:cNvSpPr/>
      </xdr:nvSpPr>
      <xdr:spPr>
        <a:xfrm>
          <a:off x="3431117" y="5803900"/>
          <a:ext cx="285749" cy="23600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1173693</xdr:colOff>
      <xdr:row>17</xdr:row>
      <xdr:rowOff>4233</xdr:rowOff>
    </xdr:from>
    <xdr:to>
      <xdr:col>4</xdr:col>
      <xdr:colOff>273050</xdr:colOff>
      <xdr:row>18</xdr:row>
      <xdr:rowOff>3175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758A200A-C802-2A49-8287-47CA90C07368}"/>
            </a:ext>
          </a:extLst>
        </xdr:cNvPr>
        <xdr:cNvSpPr/>
      </xdr:nvSpPr>
      <xdr:spPr>
        <a:xfrm>
          <a:off x="4917018" y="5776383"/>
          <a:ext cx="289982" cy="26564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3</xdr:col>
      <xdr:colOff>95251</xdr:colOff>
      <xdr:row>0</xdr:row>
      <xdr:rowOff>1</xdr:rowOff>
    </xdr:from>
    <xdr:to>
      <xdr:col>4</xdr:col>
      <xdr:colOff>161926</xdr:colOff>
      <xdr:row>1</xdr:row>
      <xdr:rowOff>57968</xdr:rowOff>
    </xdr:to>
    <xdr:pic>
      <xdr:nvPicPr>
        <xdr:cNvPr id="5" name="รูปภาพ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1" y="1"/>
          <a:ext cx="1257300" cy="981892"/>
        </a:xfrm>
        <a:prstGeom prst="rect">
          <a:avLst/>
        </a:prstGeom>
      </xdr:spPr>
    </xdr:pic>
    <xdr:clientData/>
  </xdr:twoCellAnchor>
  <xdr:twoCellAnchor>
    <xdr:from>
      <xdr:col>7</xdr:col>
      <xdr:colOff>133350</xdr:colOff>
      <xdr:row>0</xdr:row>
      <xdr:rowOff>409575</xdr:rowOff>
    </xdr:from>
    <xdr:to>
      <xdr:col>9</xdr:col>
      <xdr:colOff>418355</xdr:colOff>
      <xdr:row>1</xdr:row>
      <xdr:rowOff>414650</xdr:rowOff>
    </xdr:to>
    <xdr:sp macro="" textlink="">
      <xdr:nvSpPr>
        <xdr:cNvPr id="7" name="กล่องข้อความ 6"/>
        <xdr:cNvSpPr txBox="1"/>
      </xdr:nvSpPr>
      <xdr:spPr>
        <a:xfrm>
          <a:off x="9163050" y="409575"/>
          <a:ext cx="1961405" cy="929000"/>
        </a:xfrm>
        <a:prstGeom prst="rect">
          <a:avLst/>
        </a:prstGeom>
        <a:solidFill>
          <a:srgbClr val="FFD6D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baseline="0">
              <a:solidFill>
                <a:srgbClr val="FF0000"/>
              </a:solidFill>
              <a:latin typeface="TH Chakra Petch" panose="02000506000000020004" pitchFamily="2" charset="-34"/>
              <a:cs typeface="TH Chakra Petch" panose="02000506000000020004" pitchFamily="2" charset="-34"/>
            </a:rPr>
            <a:t>(ไม่ต้องกรอกข้อมูล สูตรจะลิงค์เองค่ะ)</a:t>
          </a:r>
          <a:endParaRPr lang="en-US" sz="2400" b="1">
            <a:solidFill>
              <a:srgbClr val="FF0000"/>
            </a:solidFill>
            <a:latin typeface="TH Chakra Petch" panose="02000506000000020004" pitchFamily="2" charset="-34"/>
            <a:cs typeface="TH Chakra Petch" panose="02000506000000020004" pitchFamily="2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314325</xdr:colOff>
      <xdr:row>0</xdr:row>
      <xdr:rowOff>257175</xdr:rowOff>
    </xdr:from>
    <xdr:to>
      <xdr:col>18</xdr:col>
      <xdr:colOff>552451</xdr:colOff>
      <xdr:row>2</xdr:row>
      <xdr:rowOff>1732</xdr:rowOff>
    </xdr:to>
    <xdr:sp macro="" textlink="">
      <xdr:nvSpPr>
        <xdr:cNvPr id="5" name="กล่องข้อความ 4"/>
        <xdr:cNvSpPr txBox="1"/>
      </xdr:nvSpPr>
      <xdr:spPr>
        <a:xfrm>
          <a:off x="9439275" y="257175"/>
          <a:ext cx="1876426" cy="935182"/>
        </a:xfrm>
        <a:prstGeom prst="rect">
          <a:avLst/>
        </a:prstGeom>
        <a:solidFill>
          <a:srgbClr val="FFD6D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baseline="0">
              <a:solidFill>
                <a:srgbClr val="FF0000"/>
              </a:solidFill>
              <a:latin typeface="TH Chakra Petch" panose="02000506000000020004" pitchFamily="2" charset="-34"/>
              <a:cs typeface="TH Chakra Petch" panose="02000506000000020004" pitchFamily="2" charset="-34"/>
            </a:rPr>
            <a:t>(ไม่ต้องกรอกข้อมูล สูตรจะลิงค์เองค่ะ)</a:t>
          </a:r>
          <a:endParaRPr lang="en-US" sz="2400" b="1">
            <a:solidFill>
              <a:srgbClr val="FF0000"/>
            </a:solidFill>
            <a:latin typeface="TH Chakra Petch" panose="02000506000000020004" pitchFamily="2" charset="-34"/>
            <a:cs typeface="TH Chakra Petch" panose="02000506000000020004" pitchFamily="2" charset="-34"/>
          </a:endParaRPr>
        </a:p>
      </xdr:txBody>
    </xdr:sp>
    <xdr:clientData/>
  </xdr:twoCellAnchor>
  <xdr:twoCellAnchor editAs="oneCell">
    <xdr:from>
      <xdr:col>5</xdr:col>
      <xdr:colOff>69273</xdr:colOff>
      <xdr:row>0</xdr:row>
      <xdr:rowOff>138546</xdr:rowOff>
    </xdr:from>
    <xdr:to>
      <xdr:col>6</xdr:col>
      <xdr:colOff>435842</xdr:colOff>
      <xdr:row>0</xdr:row>
      <xdr:rowOff>801465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9773" y="138546"/>
          <a:ext cx="834160" cy="6629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87674</xdr:colOff>
      <xdr:row>0</xdr:row>
      <xdr:rowOff>109200</xdr:rowOff>
    </xdr:from>
    <xdr:to>
      <xdr:col>15</xdr:col>
      <xdr:colOff>406017</xdr:colOff>
      <xdr:row>2</xdr:row>
      <xdr:rowOff>73794</xdr:rowOff>
    </xdr:to>
    <xdr:sp macro="" textlink="">
      <xdr:nvSpPr>
        <xdr:cNvPr id="5" name="กล่องข้อความ 4"/>
        <xdr:cNvSpPr txBox="1"/>
      </xdr:nvSpPr>
      <xdr:spPr>
        <a:xfrm>
          <a:off x="12601143" y="109200"/>
          <a:ext cx="1961405" cy="929000"/>
        </a:xfrm>
        <a:prstGeom prst="rect">
          <a:avLst/>
        </a:prstGeom>
        <a:solidFill>
          <a:srgbClr val="FFD6D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baseline="0">
              <a:solidFill>
                <a:srgbClr val="FF0000"/>
              </a:solidFill>
              <a:latin typeface="TH Chakra Petch" panose="02000506000000020004" pitchFamily="2" charset="-34"/>
              <a:cs typeface="TH Chakra Petch" panose="02000506000000020004" pitchFamily="2" charset="-34"/>
            </a:rPr>
            <a:t>(ไม่ต้องกรอกข้อมูล สูตรจะลิงค์เองค่ะ)</a:t>
          </a:r>
          <a:endParaRPr lang="en-US" sz="2400" b="1">
            <a:solidFill>
              <a:srgbClr val="FF0000"/>
            </a:solidFill>
            <a:latin typeface="TH Chakra Petch" panose="02000506000000020004" pitchFamily="2" charset="-34"/>
            <a:cs typeface="TH Chakra Petch" panose="02000506000000020004" pitchFamily="2" charset="-34"/>
          </a:endParaRPr>
        </a:p>
      </xdr:txBody>
    </xdr:sp>
    <xdr:clientData/>
  </xdr:twoCellAnchor>
  <xdr:twoCellAnchor editAs="oneCell">
    <xdr:from>
      <xdr:col>5</xdr:col>
      <xdr:colOff>105833</xdr:colOff>
      <xdr:row>0</xdr:row>
      <xdr:rowOff>42333</xdr:rowOff>
    </xdr:from>
    <xdr:to>
      <xdr:col>5</xdr:col>
      <xdr:colOff>939993</xdr:colOff>
      <xdr:row>1</xdr:row>
      <xdr:rowOff>49085</xdr:rowOff>
    </xdr:to>
    <xdr:pic>
      <xdr:nvPicPr>
        <xdr:cNvPr id="7" name="รูปภาพ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1750" y="42333"/>
          <a:ext cx="834160" cy="662919"/>
        </a:xfrm>
        <a:prstGeom prst="rect">
          <a:avLst/>
        </a:prstGeom>
      </xdr:spPr>
    </xdr:pic>
    <xdr:clientData/>
  </xdr:twoCellAnchor>
  <xdr:twoCellAnchor>
    <xdr:from>
      <xdr:col>11</xdr:col>
      <xdr:colOff>523875</xdr:colOff>
      <xdr:row>0</xdr:row>
      <xdr:rowOff>600075</xdr:rowOff>
    </xdr:from>
    <xdr:to>
      <xdr:col>13</xdr:col>
      <xdr:colOff>762001</xdr:colOff>
      <xdr:row>3</xdr:row>
      <xdr:rowOff>249382</xdr:rowOff>
    </xdr:to>
    <xdr:sp macro="" textlink="">
      <xdr:nvSpPr>
        <xdr:cNvPr id="4" name="กล่องข้อความ 3"/>
        <xdr:cNvSpPr txBox="1"/>
      </xdr:nvSpPr>
      <xdr:spPr>
        <a:xfrm>
          <a:off x="11877675" y="600075"/>
          <a:ext cx="1876426" cy="935182"/>
        </a:xfrm>
        <a:prstGeom prst="rect">
          <a:avLst/>
        </a:prstGeom>
        <a:solidFill>
          <a:srgbClr val="FFD6D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baseline="0">
              <a:solidFill>
                <a:srgbClr val="FF0000"/>
              </a:solidFill>
              <a:latin typeface="TH Chakra Petch" panose="02000506000000020004" pitchFamily="2" charset="-34"/>
              <a:cs typeface="TH Chakra Petch" panose="02000506000000020004" pitchFamily="2" charset="-34"/>
            </a:rPr>
            <a:t>(ไม่ต้องกรอกข้อมูล สูตรจะลิงค์เองค่ะ)</a:t>
          </a:r>
          <a:endParaRPr lang="en-US" sz="2400" b="1">
            <a:solidFill>
              <a:srgbClr val="FF0000"/>
            </a:solidFill>
            <a:latin typeface="TH Chakra Petch" panose="02000506000000020004" pitchFamily="2" charset="-34"/>
            <a:cs typeface="TH Chakra Petch" panose="02000506000000020004" pitchFamily="2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577273</xdr:colOff>
      <xdr:row>0</xdr:row>
      <xdr:rowOff>302346</xdr:rowOff>
    </xdr:from>
    <xdr:to>
      <xdr:col>56</xdr:col>
      <xdr:colOff>363682</xdr:colOff>
      <xdr:row>1</xdr:row>
      <xdr:rowOff>140421</xdr:rowOff>
    </xdr:to>
    <xdr:sp macro="" textlink="">
      <xdr:nvSpPr>
        <xdr:cNvPr id="9" name="กล่องข้อความ 8"/>
        <xdr:cNvSpPr txBox="1"/>
      </xdr:nvSpPr>
      <xdr:spPr>
        <a:xfrm>
          <a:off x="10136909" y="302346"/>
          <a:ext cx="1431637" cy="842530"/>
        </a:xfrm>
        <a:prstGeom prst="rect">
          <a:avLst/>
        </a:prstGeom>
        <a:solidFill>
          <a:srgbClr val="FFD6D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baseline="0">
              <a:solidFill>
                <a:srgbClr val="FF0000"/>
              </a:solidFill>
              <a:latin typeface="TH Chakra Petch" panose="02000506000000020004" pitchFamily="2" charset="-34"/>
              <a:cs typeface="TH Chakra Petch" panose="02000506000000020004" pitchFamily="2" charset="-34"/>
            </a:rPr>
            <a:t>(กรอกข้อมูลภาคเรียนที่ </a:t>
          </a:r>
          <a:r>
            <a:rPr lang="en-US" sz="2400" b="1" baseline="0">
              <a:solidFill>
                <a:srgbClr val="FF0000"/>
              </a:solidFill>
              <a:latin typeface="TH Chakra Petch" panose="02000506000000020004" pitchFamily="2" charset="-34"/>
              <a:cs typeface="TH Chakra Petch" panose="02000506000000020004" pitchFamily="2" charset="-34"/>
            </a:rPr>
            <a:t>1</a:t>
          </a:r>
          <a:r>
            <a:rPr lang="th-TH" sz="2400" b="1" baseline="0">
              <a:solidFill>
                <a:srgbClr val="FF0000"/>
              </a:solidFill>
              <a:latin typeface="TH Chakra Petch" panose="02000506000000020004" pitchFamily="2" charset="-34"/>
              <a:cs typeface="TH Chakra Petch" panose="02000506000000020004" pitchFamily="2" charset="-34"/>
            </a:rPr>
            <a:t>)</a:t>
          </a:r>
          <a:endParaRPr lang="en-US" sz="2400" b="1">
            <a:solidFill>
              <a:srgbClr val="FF0000"/>
            </a:solidFill>
            <a:latin typeface="TH Chakra Petch" panose="02000506000000020004" pitchFamily="2" charset="-34"/>
            <a:cs typeface="TH Chakra Petch" panose="02000506000000020004" pitchFamily="2" charset="-34"/>
          </a:endParaRPr>
        </a:p>
      </xdr:txBody>
    </xdr:sp>
    <xdr:clientData/>
  </xdr:twoCellAnchor>
  <xdr:twoCellAnchor editAs="oneCell">
    <xdr:from>
      <xdr:col>19</xdr:col>
      <xdr:colOff>103908</xdr:colOff>
      <xdr:row>0</xdr:row>
      <xdr:rowOff>95250</xdr:rowOff>
    </xdr:from>
    <xdr:to>
      <xdr:col>25</xdr:col>
      <xdr:colOff>54841</xdr:colOff>
      <xdr:row>0</xdr:row>
      <xdr:rowOff>758169</xdr:rowOff>
    </xdr:to>
    <xdr:pic>
      <xdr:nvPicPr>
        <xdr:cNvPr id="10" name="รูปภาพ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499" y="95250"/>
          <a:ext cx="834160" cy="66291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126999</xdr:colOff>
      <xdr:row>0</xdr:row>
      <xdr:rowOff>104198</xdr:rowOff>
    </xdr:from>
    <xdr:to>
      <xdr:col>25</xdr:col>
      <xdr:colOff>77932</xdr:colOff>
      <xdr:row>0</xdr:row>
      <xdr:rowOff>767117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4590" y="104198"/>
          <a:ext cx="834160" cy="662919"/>
        </a:xfrm>
        <a:prstGeom prst="rect">
          <a:avLst/>
        </a:prstGeom>
      </xdr:spPr>
    </xdr:pic>
    <xdr:clientData/>
  </xdr:twoCellAnchor>
  <xdr:twoCellAnchor>
    <xdr:from>
      <xdr:col>54</xdr:col>
      <xdr:colOff>248228</xdr:colOff>
      <xdr:row>0</xdr:row>
      <xdr:rowOff>189778</xdr:rowOff>
    </xdr:from>
    <xdr:to>
      <xdr:col>56</xdr:col>
      <xdr:colOff>95250</xdr:colOff>
      <xdr:row>1</xdr:row>
      <xdr:rowOff>27853</xdr:rowOff>
    </xdr:to>
    <xdr:sp macro="" textlink="">
      <xdr:nvSpPr>
        <xdr:cNvPr id="4" name="กล่องข้อความ 3"/>
        <xdr:cNvSpPr txBox="1"/>
      </xdr:nvSpPr>
      <xdr:spPr>
        <a:xfrm>
          <a:off x="9807864" y="189778"/>
          <a:ext cx="1492250" cy="842530"/>
        </a:xfrm>
        <a:prstGeom prst="rect">
          <a:avLst/>
        </a:prstGeom>
        <a:solidFill>
          <a:srgbClr val="FFD6D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baseline="0">
              <a:solidFill>
                <a:srgbClr val="FF0000"/>
              </a:solidFill>
              <a:latin typeface="TH Chakra Petch" panose="02000506000000020004" pitchFamily="2" charset="-34"/>
              <a:cs typeface="TH Chakra Petch" panose="02000506000000020004" pitchFamily="2" charset="-34"/>
            </a:rPr>
            <a:t>(กรอกข้อมูลภาคเรียนที่ 2)</a:t>
          </a:r>
          <a:endParaRPr lang="en-US" sz="2400" b="1">
            <a:solidFill>
              <a:srgbClr val="FF0000"/>
            </a:solidFill>
            <a:latin typeface="TH Chakra Petch" panose="02000506000000020004" pitchFamily="2" charset="-34"/>
            <a:cs typeface="TH Chakra Petch" panose="02000506000000020004" pitchFamily="2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727076</xdr:colOff>
      <xdr:row>0</xdr:row>
      <xdr:rowOff>0</xdr:rowOff>
    </xdr:from>
    <xdr:to>
      <xdr:col>1</xdr:col>
      <xdr:colOff>1607344</xdr:colOff>
      <xdr:row>1</xdr:row>
      <xdr:rowOff>63403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0826" y="0"/>
          <a:ext cx="880268" cy="694434"/>
        </a:xfrm>
        <a:prstGeom prst="rect">
          <a:avLst/>
        </a:prstGeom>
      </xdr:spPr>
    </xdr:pic>
    <xdr:clientData/>
  </xdr:twoCellAnchor>
  <xdr:twoCellAnchor>
    <xdr:from>
      <xdr:col>6</xdr:col>
      <xdr:colOff>3175</xdr:colOff>
      <xdr:row>2</xdr:row>
      <xdr:rowOff>28575</xdr:rowOff>
    </xdr:from>
    <xdr:to>
      <xdr:col>9</xdr:col>
      <xdr:colOff>466725</xdr:colOff>
      <xdr:row>4</xdr:row>
      <xdr:rowOff>295275</xdr:rowOff>
    </xdr:to>
    <xdr:sp macro="" textlink="">
      <xdr:nvSpPr>
        <xdr:cNvPr id="4" name="กล่องข้อความ 3"/>
        <xdr:cNvSpPr txBox="1"/>
      </xdr:nvSpPr>
      <xdr:spPr>
        <a:xfrm>
          <a:off x="7099300" y="933450"/>
          <a:ext cx="2511425" cy="869950"/>
        </a:xfrm>
        <a:prstGeom prst="rect">
          <a:avLst/>
        </a:prstGeom>
        <a:solidFill>
          <a:srgbClr val="FFD6D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baseline="0">
              <a:solidFill>
                <a:srgbClr val="FF0000"/>
              </a:solidFill>
              <a:latin typeface="TH Chakra Petch" panose="02000506000000020004" pitchFamily="2" charset="-34"/>
              <a:cs typeface="TH Chakra Petch" panose="02000506000000020004" pitchFamily="2" charset="-34"/>
            </a:rPr>
            <a:t>(ปริ้นหน้านี้ อ้างอิงไว้หน้าสุดท้ายของเล่มนะคะ)</a:t>
          </a:r>
          <a:endParaRPr lang="en-US" sz="2400" b="1">
            <a:solidFill>
              <a:srgbClr val="FF0000"/>
            </a:solidFill>
            <a:latin typeface="TH Chakra Petch" panose="02000506000000020004" pitchFamily="2" charset="-34"/>
            <a:cs typeface="TH Chakra Petch" panose="02000506000000020004" pitchFamily="2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H12"/>
  <sheetViews>
    <sheetView topLeftCell="A10" zoomScale="70" zoomScaleNormal="70" workbookViewId="0">
      <selection activeCell="F4" sqref="F4"/>
    </sheetView>
  </sheetViews>
  <sheetFormatPr defaultRowHeight="15.75"/>
  <cols>
    <col min="1" max="1" width="15.125" customWidth="1"/>
    <col min="2" max="2" width="4.375" style="10" customWidth="1"/>
  </cols>
  <sheetData>
    <row r="1" spans="2:8" ht="48" customHeight="1" thickBot="1">
      <c r="B1" s="139" t="s">
        <v>59</v>
      </c>
      <c r="C1" s="140"/>
      <c r="D1" s="140"/>
      <c r="E1" s="140"/>
      <c r="F1" s="140"/>
      <c r="G1" s="140"/>
      <c r="H1" s="141"/>
    </row>
    <row r="2" spans="2:8" ht="36.75">
      <c r="B2" s="19" t="s">
        <v>57</v>
      </c>
      <c r="C2" s="11"/>
      <c r="D2" s="11"/>
      <c r="E2" s="11"/>
      <c r="F2" s="11"/>
      <c r="G2" s="11"/>
      <c r="H2" s="12"/>
    </row>
    <row r="3" spans="2:8" ht="36.75">
      <c r="B3" s="19" t="s">
        <v>58</v>
      </c>
      <c r="C3" s="11"/>
      <c r="D3" s="11"/>
      <c r="E3" s="11"/>
      <c r="F3" s="11"/>
      <c r="G3" s="11"/>
      <c r="H3" s="12"/>
    </row>
    <row r="4" spans="2:8" ht="36.75">
      <c r="B4" s="19" t="s">
        <v>65</v>
      </c>
      <c r="C4" s="11"/>
      <c r="D4" s="11"/>
      <c r="E4" s="11"/>
      <c r="F4" s="11"/>
      <c r="G4" s="11"/>
      <c r="H4" s="12"/>
    </row>
    <row r="5" spans="2:8" ht="36.75">
      <c r="B5" s="19" t="s">
        <v>66</v>
      </c>
      <c r="C5" s="11"/>
      <c r="D5" s="11"/>
      <c r="E5" s="11"/>
      <c r="F5" s="11"/>
      <c r="G5" s="11"/>
      <c r="H5" s="12"/>
    </row>
    <row r="6" spans="2:8" ht="36.75">
      <c r="B6" s="19" t="s">
        <v>67</v>
      </c>
      <c r="C6" s="11"/>
      <c r="D6" s="11"/>
      <c r="E6" s="11"/>
      <c r="F6" s="11"/>
      <c r="G6" s="11"/>
      <c r="H6" s="12"/>
    </row>
    <row r="7" spans="2:8" ht="36.75">
      <c r="B7" s="13"/>
      <c r="C7" s="9" t="s">
        <v>60</v>
      </c>
      <c r="D7" s="11"/>
      <c r="E7" s="11"/>
      <c r="F7" s="11"/>
      <c r="G7" s="11"/>
      <c r="H7" s="12"/>
    </row>
    <row r="8" spans="2:8" ht="36.75">
      <c r="B8" s="13"/>
      <c r="C8" s="9" t="s">
        <v>61</v>
      </c>
      <c r="D8" s="11"/>
      <c r="E8" s="11"/>
      <c r="F8" s="11"/>
      <c r="G8" s="11"/>
      <c r="H8" s="12"/>
    </row>
    <row r="9" spans="2:8" ht="36.75">
      <c r="B9" s="13"/>
      <c r="C9" s="9" t="s">
        <v>62</v>
      </c>
      <c r="D9" s="11"/>
      <c r="E9" s="11"/>
      <c r="F9" s="11"/>
      <c r="G9" s="11"/>
      <c r="H9" s="12"/>
    </row>
    <row r="10" spans="2:8" ht="36.75">
      <c r="B10" s="13"/>
      <c r="C10" s="9" t="s">
        <v>63</v>
      </c>
      <c r="D10" s="11"/>
      <c r="E10" s="11"/>
      <c r="F10" s="11"/>
      <c r="G10" s="11"/>
      <c r="H10" s="12"/>
    </row>
    <row r="11" spans="2:8" ht="36.75">
      <c r="B11" s="13"/>
      <c r="C11" s="9" t="s">
        <v>64</v>
      </c>
      <c r="D11" s="11"/>
      <c r="E11" s="11"/>
      <c r="F11" s="11"/>
      <c r="G11" s="11"/>
      <c r="H11" s="12"/>
    </row>
    <row r="12" spans="2:8" ht="37.5" thickBot="1">
      <c r="B12" s="20" t="s">
        <v>76</v>
      </c>
      <c r="C12" s="16"/>
      <c r="D12" s="14"/>
      <c r="E12" s="14"/>
      <c r="F12" s="14"/>
      <c r="G12" s="14"/>
      <c r="H12" s="15"/>
    </row>
  </sheetData>
  <mergeCells count="1">
    <mergeCell ref="B1:H1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FBD"/>
  </sheetPr>
  <dimension ref="A1:I45"/>
  <sheetViews>
    <sheetView zoomScale="80" zoomScaleNormal="80" workbookViewId="0">
      <selection sqref="A1:XFD1048576"/>
    </sheetView>
  </sheetViews>
  <sheetFormatPr defaultRowHeight="21"/>
  <cols>
    <col min="1" max="1" width="43.75" style="69" customWidth="1"/>
    <col min="2" max="2" width="56.5" style="52" customWidth="1"/>
    <col min="3" max="5" width="7.625" style="52" customWidth="1"/>
    <col min="6" max="9" width="9" style="131"/>
    <col min="10" max="16384" width="9" style="52"/>
  </cols>
  <sheetData>
    <row r="1" spans="1:9" ht="49.5" customHeight="1">
      <c r="A1" s="168"/>
      <c r="B1" s="168"/>
      <c r="C1" s="168"/>
      <c r="D1" s="168"/>
      <c r="E1" s="168"/>
    </row>
    <row r="2" spans="1:9" ht="24" customHeight="1">
      <c r="A2" s="272" t="s">
        <v>102</v>
      </c>
      <c r="B2" s="272"/>
      <c r="C2" s="272"/>
      <c r="D2" s="272"/>
      <c r="E2" s="272"/>
    </row>
    <row r="3" spans="1:9" ht="23.25" customHeight="1">
      <c r="A3" s="277" t="s">
        <v>36</v>
      </c>
      <c r="B3" s="277" t="s">
        <v>37</v>
      </c>
      <c r="C3" s="277" t="s">
        <v>38</v>
      </c>
      <c r="D3" s="277"/>
      <c r="E3" s="277"/>
    </row>
    <row r="4" spans="1:9">
      <c r="A4" s="277"/>
      <c r="B4" s="277"/>
      <c r="C4" s="132">
        <v>3</v>
      </c>
      <c r="D4" s="132">
        <v>2</v>
      </c>
      <c r="E4" s="132">
        <v>1</v>
      </c>
    </row>
    <row r="5" spans="1:9" ht="24" customHeight="1">
      <c r="A5" s="273" t="s">
        <v>87</v>
      </c>
      <c r="B5" s="133" t="s">
        <v>103</v>
      </c>
      <c r="C5" s="134"/>
      <c r="D5" s="134"/>
      <c r="E5" s="134"/>
      <c r="F5" s="135"/>
      <c r="G5" s="135"/>
      <c r="H5" s="135"/>
      <c r="I5" s="135"/>
    </row>
    <row r="6" spans="1:9" ht="24" customHeight="1">
      <c r="A6" s="273"/>
      <c r="B6" s="133" t="s">
        <v>104</v>
      </c>
      <c r="C6" s="134"/>
      <c r="D6" s="134"/>
      <c r="E6" s="134"/>
    </row>
    <row r="7" spans="1:9" ht="24" customHeight="1">
      <c r="A7" s="273"/>
      <c r="B7" s="133" t="s">
        <v>105</v>
      </c>
      <c r="C7" s="134"/>
      <c r="D7" s="134"/>
      <c r="E7" s="134"/>
    </row>
    <row r="8" spans="1:9" ht="24" customHeight="1">
      <c r="A8" s="273" t="s">
        <v>88</v>
      </c>
      <c r="B8" s="133" t="s">
        <v>106</v>
      </c>
      <c r="C8" s="134"/>
      <c r="D8" s="134"/>
      <c r="E8" s="134"/>
    </row>
    <row r="9" spans="1:9" ht="42" customHeight="1">
      <c r="A9" s="273"/>
      <c r="B9" s="133" t="s">
        <v>39</v>
      </c>
      <c r="C9" s="134"/>
      <c r="D9" s="134"/>
      <c r="E9" s="134"/>
    </row>
    <row r="10" spans="1:9" ht="24" customHeight="1">
      <c r="A10" s="273"/>
      <c r="B10" s="133" t="s">
        <v>107</v>
      </c>
      <c r="C10" s="134"/>
      <c r="D10" s="134"/>
      <c r="E10" s="134"/>
    </row>
    <row r="11" spans="1:9" ht="24" customHeight="1">
      <c r="A11" s="273" t="s">
        <v>89</v>
      </c>
      <c r="B11" s="133" t="s">
        <v>108</v>
      </c>
      <c r="C11" s="134"/>
      <c r="D11" s="134"/>
      <c r="E11" s="134"/>
    </row>
    <row r="12" spans="1:9" ht="24" customHeight="1">
      <c r="A12" s="273"/>
      <c r="B12" s="133" t="s">
        <v>109</v>
      </c>
      <c r="C12" s="134"/>
      <c r="D12" s="134"/>
      <c r="E12" s="134"/>
    </row>
    <row r="13" spans="1:9" ht="24" customHeight="1">
      <c r="A13" s="273"/>
      <c r="B13" s="133" t="s">
        <v>110</v>
      </c>
      <c r="C13" s="134"/>
      <c r="D13" s="134"/>
      <c r="E13" s="134"/>
    </row>
    <row r="14" spans="1:9" ht="24" customHeight="1">
      <c r="A14" s="273" t="s">
        <v>90</v>
      </c>
      <c r="B14" s="133" t="s">
        <v>111</v>
      </c>
      <c r="C14" s="134"/>
      <c r="D14" s="134"/>
      <c r="E14" s="134"/>
    </row>
    <row r="15" spans="1:9" ht="24" customHeight="1">
      <c r="A15" s="273"/>
      <c r="B15" s="133" t="s">
        <v>112</v>
      </c>
      <c r="C15" s="134"/>
      <c r="D15" s="134"/>
      <c r="E15" s="134"/>
    </row>
    <row r="16" spans="1:9" ht="24" customHeight="1">
      <c r="A16" s="273"/>
      <c r="B16" s="133" t="s">
        <v>113</v>
      </c>
      <c r="C16" s="134"/>
      <c r="D16" s="134"/>
      <c r="E16" s="134"/>
    </row>
    <row r="17" spans="1:5" ht="24" customHeight="1">
      <c r="A17" s="273" t="s">
        <v>91</v>
      </c>
      <c r="B17" s="133" t="s">
        <v>114</v>
      </c>
      <c r="C17" s="134"/>
      <c r="D17" s="134"/>
      <c r="E17" s="134"/>
    </row>
    <row r="18" spans="1:5" ht="24" customHeight="1">
      <c r="A18" s="273"/>
      <c r="B18" s="133" t="s">
        <v>115</v>
      </c>
      <c r="C18" s="134"/>
      <c r="D18" s="134"/>
      <c r="E18" s="134"/>
    </row>
    <row r="19" spans="1:5" ht="24" customHeight="1">
      <c r="A19" s="273"/>
      <c r="B19" s="133" t="s">
        <v>116</v>
      </c>
      <c r="C19" s="134"/>
      <c r="D19" s="134"/>
      <c r="E19" s="134"/>
    </row>
    <row r="20" spans="1:5" ht="24" customHeight="1">
      <c r="A20" s="273" t="s">
        <v>92</v>
      </c>
      <c r="B20" s="133" t="s">
        <v>117</v>
      </c>
      <c r="C20" s="134"/>
      <c r="D20" s="134"/>
      <c r="E20" s="134"/>
    </row>
    <row r="21" spans="1:5">
      <c r="A21" s="273"/>
      <c r="B21" s="133" t="s">
        <v>118</v>
      </c>
      <c r="C21" s="134"/>
      <c r="D21" s="134"/>
      <c r="E21" s="134"/>
    </row>
    <row r="22" spans="1:5" ht="24" customHeight="1">
      <c r="A22" s="273"/>
      <c r="B22" s="133" t="s">
        <v>119</v>
      </c>
      <c r="C22" s="134"/>
      <c r="D22" s="134"/>
      <c r="E22" s="134"/>
    </row>
    <row r="23" spans="1:5" ht="24" customHeight="1">
      <c r="A23" s="273"/>
      <c r="B23" s="133" t="s">
        <v>120</v>
      </c>
      <c r="C23" s="134"/>
      <c r="D23" s="134"/>
      <c r="E23" s="134"/>
    </row>
    <row r="24" spans="1:5" ht="44.25" customHeight="1">
      <c r="A24" s="273" t="s">
        <v>93</v>
      </c>
      <c r="B24" s="133" t="s">
        <v>121</v>
      </c>
      <c r="C24" s="134"/>
      <c r="D24" s="134"/>
      <c r="E24" s="134"/>
    </row>
    <row r="25" spans="1:5" ht="24" customHeight="1">
      <c r="A25" s="273"/>
      <c r="B25" s="136" t="s">
        <v>122</v>
      </c>
      <c r="C25" s="134"/>
      <c r="D25" s="134"/>
      <c r="E25" s="134"/>
    </row>
    <row r="26" spans="1:5" ht="44.25" customHeight="1">
      <c r="A26" s="273"/>
      <c r="B26" s="133" t="s">
        <v>123</v>
      </c>
      <c r="C26" s="134"/>
      <c r="D26" s="134"/>
      <c r="E26" s="134"/>
    </row>
    <row r="27" spans="1:5" ht="24" customHeight="1">
      <c r="A27" s="273" t="s">
        <v>94</v>
      </c>
      <c r="B27" s="133" t="s">
        <v>124</v>
      </c>
      <c r="C27" s="134"/>
      <c r="D27" s="134"/>
      <c r="E27" s="134"/>
    </row>
    <row r="28" spans="1:5" ht="24" customHeight="1">
      <c r="A28" s="273"/>
      <c r="B28" s="133" t="s">
        <v>125</v>
      </c>
      <c r="C28" s="134"/>
      <c r="D28" s="134"/>
      <c r="E28" s="134"/>
    </row>
    <row r="29" spans="1:5" ht="24" customHeight="1">
      <c r="A29" s="273"/>
      <c r="B29" s="133" t="s">
        <v>126</v>
      </c>
      <c r="C29" s="134"/>
      <c r="D29" s="134"/>
      <c r="E29" s="134"/>
    </row>
    <row r="30" spans="1:5" ht="24" customHeight="1">
      <c r="A30" s="274" t="s">
        <v>95</v>
      </c>
      <c r="B30" s="133" t="s">
        <v>127</v>
      </c>
      <c r="C30" s="134"/>
      <c r="D30" s="134"/>
      <c r="E30" s="134"/>
    </row>
    <row r="31" spans="1:5" ht="24" customHeight="1">
      <c r="A31" s="276"/>
      <c r="B31" s="133" t="s">
        <v>128</v>
      </c>
      <c r="C31" s="134"/>
      <c r="D31" s="134"/>
      <c r="E31" s="134"/>
    </row>
    <row r="32" spans="1:5" ht="24" customHeight="1">
      <c r="A32" s="275"/>
      <c r="B32" s="133" t="s">
        <v>129</v>
      </c>
      <c r="C32" s="134"/>
      <c r="D32" s="134"/>
      <c r="E32" s="134"/>
    </row>
    <row r="33" spans="1:5" ht="35.1" customHeight="1">
      <c r="A33" s="273" t="s">
        <v>96</v>
      </c>
      <c r="B33" s="133" t="s">
        <v>130</v>
      </c>
      <c r="C33" s="134"/>
      <c r="D33" s="134"/>
      <c r="E33" s="134"/>
    </row>
    <row r="34" spans="1:5" ht="35.1" customHeight="1">
      <c r="A34" s="273"/>
      <c r="B34" s="133" t="s">
        <v>131</v>
      </c>
      <c r="C34" s="134"/>
      <c r="D34" s="134"/>
      <c r="E34" s="134"/>
    </row>
    <row r="35" spans="1:5" ht="35.1" customHeight="1">
      <c r="A35" s="273"/>
      <c r="B35" s="133" t="s">
        <v>132</v>
      </c>
      <c r="C35" s="134"/>
      <c r="D35" s="134"/>
      <c r="E35" s="134"/>
    </row>
    <row r="36" spans="1:5" ht="24" customHeight="1">
      <c r="A36" s="273" t="s">
        <v>97</v>
      </c>
      <c r="B36" s="133" t="s">
        <v>133</v>
      </c>
      <c r="C36" s="134"/>
      <c r="D36" s="134"/>
      <c r="E36" s="134"/>
    </row>
    <row r="37" spans="1:5" ht="24" customHeight="1">
      <c r="A37" s="273"/>
      <c r="B37" s="133" t="s">
        <v>134</v>
      </c>
      <c r="C37" s="134"/>
      <c r="D37" s="134"/>
      <c r="E37" s="134"/>
    </row>
    <row r="38" spans="1:5" ht="24" customHeight="1">
      <c r="A38" s="273"/>
      <c r="B38" s="133" t="s">
        <v>135</v>
      </c>
      <c r="C38" s="134"/>
      <c r="D38" s="134"/>
      <c r="E38" s="134"/>
    </row>
    <row r="39" spans="1:5" ht="24" customHeight="1">
      <c r="A39" s="273"/>
      <c r="B39" s="133" t="s">
        <v>136</v>
      </c>
      <c r="C39" s="134"/>
      <c r="D39" s="134"/>
      <c r="E39" s="134"/>
    </row>
    <row r="40" spans="1:5" ht="24" customHeight="1">
      <c r="A40" s="274" t="s">
        <v>98</v>
      </c>
      <c r="B40" s="133" t="s">
        <v>137</v>
      </c>
      <c r="C40" s="134"/>
      <c r="D40" s="134"/>
      <c r="E40" s="134"/>
    </row>
    <row r="41" spans="1:5" ht="24" customHeight="1">
      <c r="A41" s="275"/>
      <c r="B41" s="133" t="s">
        <v>138</v>
      </c>
      <c r="C41" s="134"/>
      <c r="D41" s="134"/>
      <c r="E41" s="134"/>
    </row>
    <row r="43" spans="1:5">
      <c r="A43" s="137" t="s">
        <v>40</v>
      </c>
      <c r="B43" s="138" t="s">
        <v>41</v>
      </c>
      <c r="C43" s="138" t="s">
        <v>42</v>
      </c>
    </row>
    <row r="44" spans="1:5">
      <c r="B44" s="138" t="s">
        <v>43</v>
      </c>
      <c r="C44" s="138" t="s">
        <v>44</v>
      </c>
    </row>
    <row r="45" spans="1:5">
      <c r="B45" s="138" t="s">
        <v>45</v>
      </c>
      <c r="C45" s="138" t="s">
        <v>46</v>
      </c>
    </row>
  </sheetData>
  <mergeCells count="17">
    <mergeCell ref="A5:A7"/>
    <mergeCell ref="A14:A16"/>
    <mergeCell ref="A17:A19"/>
    <mergeCell ref="A24:A26"/>
    <mergeCell ref="A8:A10"/>
    <mergeCell ref="A11:A13"/>
    <mergeCell ref="A20:A23"/>
    <mergeCell ref="A1:E1"/>
    <mergeCell ref="A2:E2"/>
    <mergeCell ref="A3:A4"/>
    <mergeCell ref="B3:B4"/>
    <mergeCell ref="C3:E3"/>
    <mergeCell ref="A33:A35"/>
    <mergeCell ref="A40:A41"/>
    <mergeCell ref="A36:A39"/>
    <mergeCell ref="A30:A32"/>
    <mergeCell ref="A27:A29"/>
  </mergeCells>
  <pageMargins left="1.2" right="0" top="0.75" bottom="1" header="0.3" footer="0.3"/>
  <pageSetup paperSize="274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C10"/>
  <sheetViews>
    <sheetView zoomScaleNormal="100" workbookViewId="0">
      <selection activeCell="C10" sqref="C10"/>
    </sheetView>
  </sheetViews>
  <sheetFormatPr defaultColWidth="10.75" defaultRowHeight="15.75"/>
  <cols>
    <col min="1" max="1" width="10.75" style="1"/>
    <col min="2" max="2" width="23.25" style="1" customWidth="1"/>
    <col min="3" max="3" width="53" style="1" customWidth="1"/>
    <col min="4" max="16384" width="10.75" style="1"/>
  </cols>
  <sheetData>
    <row r="1" spans="2:3" ht="155.1" customHeight="1" thickBot="1">
      <c r="B1" s="144"/>
      <c r="C1" s="144"/>
    </row>
    <row r="2" spans="2:3" ht="28.5">
      <c r="B2" s="142" t="s">
        <v>0</v>
      </c>
      <c r="C2" s="143"/>
    </row>
    <row r="3" spans="2:3" ht="28.5">
      <c r="B3" s="2" t="s">
        <v>1</v>
      </c>
      <c r="C3" s="3" t="s">
        <v>208</v>
      </c>
    </row>
    <row r="4" spans="2:3" ht="28.5">
      <c r="B4" s="2" t="s">
        <v>2</v>
      </c>
      <c r="C4" s="3" t="s">
        <v>35</v>
      </c>
    </row>
    <row r="5" spans="2:3" ht="28.5">
      <c r="B5" s="2" t="s">
        <v>3</v>
      </c>
      <c r="C5" s="3" t="s">
        <v>53</v>
      </c>
    </row>
    <row r="6" spans="2:3" ht="28.5">
      <c r="B6" s="2" t="s">
        <v>4</v>
      </c>
      <c r="C6" s="3" t="s">
        <v>34</v>
      </c>
    </row>
    <row r="7" spans="2:3" ht="28.5">
      <c r="B7" s="2" t="s">
        <v>5</v>
      </c>
      <c r="C7" s="3" t="s">
        <v>209</v>
      </c>
    </row>
    <row r="8" spans="2:3" ht="28.5">
      <c r="B8" s="2" t="s">
        <v>5</v>
      </c>
      <c r="C8" s="3" t="s">
        <v>142</v>
      </c>
    </row>
    <row r="9" spans="2:3" ht="28.5">
      <c r="B9" s="2" t="s">
        <v>54</v>
      </c>
      <c r="C9" s="3" t="s">
        <v>55</v>
      </c>
    </row>
    <row r="10" spans="2:3" ht="29.25" thickBot="1">
      <c r="B10" s="4" t="s">
        <v>6</v>
      </c>
      <c r="C10" s="5" t="s">
        <v>52</v>
      </c>
    </row>
  </sheetData>
  <mergeCells count="2">
    <mergeCell ref="B2:C2"/>
    <mergeCell ref="B1:C1"/>
  </mergeCells>
  <phoneticPr fontId="3" type="noConversion"/>
  <pageMargins left="0.7" right="0.7" top="0.75" bottom="0.75" header="0.3" footer="0.3"/>
  <pageSetup paperSize="9" scale="96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E38"/>
  <sheetViews>
    <sheetView topLeftCell="A28" zoomScale="120" zoomScaleNormal="120" workbookViewId="0">
      <selection activeCell="A37" sqref="A37:XFD37"/>
    </sheetView>
  </sheetViews>
  <sheetFormatPr defaultColWidth="11" defaultRowHeight="15.75"/>
  <cols>
    <col min="1" max="1" width="19.625" style="61" customWidth="1"/>
    <col min="2" max="2" width="4.125" style="62" customWidth="1"/>
    <col min="3" max="3" width="7.75" style="62" customWidth="1"/>
    <col min="4" max="4" width="12" style="61" customWidth="1"/>
    <col min="5" max="16384" width="11" style="61"/>
  </cols>
  <sheetData>
    <row r="1" spans="2:5" s="52" customFormat="1" ht="51.95" customHeight="1" thickBot="1">
      <c r="B1" s="145" t="s">
        <v>7</v>
      </c>
      <c r="C1" s="146"/>
      <c r="D1" s="146"/>
      <c r="E1" s="147"/>
    </row>
    <row r="2" spans="2:5" s="52" customFormat="1" ht="21">
      <c r="B2" s="53" t="s">
        <v>8</v>
      </c>
      <c r="C2" s="150" t="s">
        <v>9</v>
      </c>
      <c r="D2" s="151"/>
      <c r="E2" s="54" t="s">
        <v>10</v>
      </c>
    </row>
    <row r="3" spans="2:5" s="52" customFormat="1" ht="21">
      <c r="B3" s="55">
        <v>1</v>
      </c>
      <c r="C3" s="56" t="s">
        <v>47</v>
      </c>
      <c r="D3" s="57" t="s">
        <v>143</v>
      </c>
      <c r="E3" s="58" t="s">
        <v>144</v>
      </c>
    </row>
    <row r="4" spans="2:5" s="52" customFormat="1" ht="21">
      <c r="B4" s="55">
        <v>2</v>
      </c>
      <c r="C4" s="56" t="s">
        <v>69</v>
      </c>
      <c r="D4" s="57" t="s">
        <v>145</v>
      </c>
      <c r="E4" s="58" t="s">
        <v>146</v>
      </c>
    </row>
    <row r="5" spans="2:5" s="52" customFormat="1" ht="21">
      <c r="B5" s="55">
        <v>3</v>
      </c>
      <c r="C5" s="56" t="s">
        <v>69</v>
      </c>
      <c r="D5" s="57" t="s">
        <v>147</v>
      </c>
      <c r="E5" s="58" t="s">
        <v>148</v>
      </c>
    </row>
    <row r="6" spans="2:5" s="52" customFormat="1" ht="21">
      <c r="B6" s="55">
        <v>4</v>
      </c>
      <c r="C6" s="56" t="s">
        <v>69</v>
      </c>
      <c r="D6" s="57" t="s">
        <v>149</v>
      </c>
      <c r="E6" s="58" t="s">
        <v>150</v>
      </c>
    </row>
    <row r="7" spans="2:5" s="52" customFormat="1" ht="21">
      <c r="B7" s="55">
        <v>5</v>
      </c>
      <c r="C7" s="56" t="s">
        <v>69</v>
      </c>
      <c r="D7" s="57" t="s">
        <v>151</v>
      </c>
      <c r="E7" s="58" t="s">
        <v>152</v>
      </c>
    </row>
    <row r="8" spans="2:5" s="52" customFormat="1" ht="21">
      <c r="B8" s="55">
        <v>6</v>
      </c>
      <c r="C8" s="56" t="s">
        <v>69</v>
      </c>
      <c r="D8" s="57" t="s">
        <v>153</v>
      </c>
      <c r="E8" s="58" t="s">
        <v>154</v>
      </c>
    </row>
    <row r="9" spans="2:5" s="52" customFormat="1" ht="21">
      <c r="B9" s="55">
        <v>7</v>
      </c>
      <c r="C9" s="56" t="s">
        <v>69</v>
      </c>
      <c r="D9" s="57" t="s">
        <v>155</v>
      </c>
      <c r="E9" s="58" t="s">
        <v>156</v>
      </c>
    </row>
    <row r="10" spans="2:5" s="52" customFormat="1" ht="21">
      <c r="B10" s="55">
        <v>8</v>
      </c>
      <c r="C10" s="56" t="s">
        <v>47</v>
      </c>
      <c r="D10" s="57" t="s">
        <v>157</v>
      </c>
      <c r="E10" s="58" t="s">
        <v>158</v>
      </c>
    </row>
    <row r="11" spans="2:5" s="52" customFormat="1" ht="21">
      <c r="B11" s="55">
        <v>9</v>
      </c>
      <c r="C11" s="56" t="s">
        <v>69</v>
      </c>
      <c r="D11" s="57" t="s">
        <v>159</v>
      </c>
      <c r="E11" s="58" t="s">
        <v>160</v>
      </c>
    </row>
    <row r="12" spans="2:5" s="52" customFormat="1" ht="21">
      <c r="B12" s="55">
        <v>10</v>
      </c>
      <c r="C12" s="56" t="s">
        <v>69</v>
      </c>
      <c r="D12" s="57" t="s">
        <v>161</v>
      </c>
      <c r="E12" s="58" t="s">
        <v>162</v>
      </c>
    </row>
    <row r="13" spans="2:5" s="52" customFormat="1" ht="21">
      <c r="B13" s="55">
        <v>11</v>
      </c>
      <c r="C13" s="56" t="s">
        <v>69</v>
      </c>
      <c r="D13" s="57" t="s">
        <v>163</v>
      </c>
      <c r="E13" s="58" t="s">
        <v>154</v>
      </c>
    </row>
    <row r="14" spans="2:5" s="52" customFormat="1" ht="21">
      <c r="B14" s="55">
        <v>12</v>
      </c>
      <c r="C14" s="56" t="s">
        <v>69</v>
      </c>
      <c r="D14" s="57" t="s">
        <v>164</v>
      </c>
      <c r="E14" s="58" t="s">
        <v>165</v>
      </c>
    </row>
    <row r="15" spans="2:5" s="52" customFormat="1" ht="21">
      <c r="B15" s="55">
        <v>13</v>
      </c>
      <c r="C15" s="56" t="s">
        <v>47</v>
      </c>
      <c r="D15" s="57" t="s">
        <v>166</v>
      </c>
      <c r="E15" s="58" t="s">
        <v>167</v>
      </c>
    </row>
    <row r="16" spans="2:5" s="52" customFormat="1" ht="21">
      <c r="B16" s="55">
        <v>14</v>
      </c>
      <c r="C16" s="56" t="s">
        <v>47</v>
      </c>
      <c r="D16" s="57" t="s">
        <v>168</v>
      </c>
      <c r="E16" s="58" t="s">
        <v>169</v>
      </c>
    </row>
    <row r="17" spans="2:5" s="52" customFormat="1" ht="21">
      <c r="B17" s="55">
        <v>15</v>
      </c>
      <c r="C17" s="56" t="s">
        <v>47</v>
      </c>
      <c r="D17" s="57" t="s">
        <v>170</v>
      </c>
      <c r="E17" s="58" t="s">
        <v>171</v>
      </c>
    </row>
    <row r="18" spans="2:5" s="52" customFormat="1" ht="21">
      <c r="B18" s="55">
        <v>16</v>
      </c>
      <c r="C18" s="56" t="s">
        <v>47</v>
      </c>
      <c r="D18" s="57" t="s">
        <v>172</v>
      </c>
      <c r="E18" s="58" t="s">
        <v>173</v>
      </c>
    </row>
    <row r="19" spans="2:5" s="52" customFormat="1" ht="21">
      <c r="B19" s="55">
        <v>17</v>
      </c>
      <c r="C19" s="56" t="s">
        <v>47</v>
      </c>
      <c r="D19" s="57" t="s">
        <v>174</v>
      </c>
      <c r="E19" s="58" t="s">
        <v>175</v>
      </c>
    </row>
    <row r="20" spans="2:5" s="52" customFormat="1" ht="21">
      <c r="B20" s="55">
        <v>18</v>
      </c>
      <c r="C20" s="56" t="s">
        <v>47</v>
      </c>
      <c r="D20" s="57" t="s">
        <v>176</v>
      </c>
      <c r="E20" s="58" t="s">
        <v>177</v>
      </c>
    </row>
    <row r="21" spans="2:5" s="52" customFormat="1" ht="21">
      <c r="B21" s="55">
        <v>19</v>
      </c>
      <c r="C21" s="56" t="s">
        <v>69</v>
      </c>
      <c r="D21" s="57" t="s">
        <v>178</v>
      </c>
      <c r="E21" s="58" t="s">
        <v>179</v>
      </c>
    </row>
    <row r="22" spans="2:5" s="52" customFormat="1" ht="21">
      <c r="B22" s="55">
        <v>20</v>
      </c>
      <c r="C22" s="56" t="s">
        <v>47</v>
      </c>
      <c r="D22" s="57" t="s">
        <v>180</v>
      </c>
      <c r="E22" s="58" t="s">
        <v>181</v>
      </c>
    </row>
    <row r="23" spans="2:5" s="52" customFormat="1" ht="21">
      <c r="B23" s="55">
        <v>21</v>
      </c>
      <c r="C23" s="56" t="s">
        <v>47</v>
      </c>
      <c r="D23" s="57" t="s">
        <v>182</v>
      </c>
      <c r="E23" s="58" t="s">
        <v>183</v>
      </c>
    </row>
    <row r="24" spans="2:5" s="52" customFormat="1" ht="21">
      <c r="B24" s="55">
        <v>22</v>
      </c>
      <c r="C24" s="56" t="s">
        <v>69</v>
      </c>
      <c r="D24" s="57" t="s">
        <v>184</v>
      </c>
      <c r="E24" s="58" t="s">
        <v>185</v>
      </c>
    </row>
    <row r="25" spans="2:5" s="52" customFormat="1" ht="21">
      <c r="B25" s="55">
        <v>23</v>
      </c>
      <c r="C25" s="56" t="s">
        <v>69</v>
      </c>
      <c r="D25" s="57" t="s">
        <v>186</v>
      </c>
      <c r="E25" s="58" t="s">
        <v>187</v>
      </c>
    </row>
    <row r="26" spans="2:5" s="52" customFormat="1" ht="21">
      <c r="B26" s="55">
        <v>24</v>
      </c>
      <c r="C26" s="56" t="s">
        <v>47</v>
      </c>
      <c r="D26" s="57" t="s">
        <v>188</v>
      </c>
      <c r="E26" s="58" t="s">
        <v>189</v>
      </c>
    </row>
    <row r="27" spans="2:5" s="52" customFormat="1" ht="21">
      <c r="B27" s="55">
        <v>25</v>
      </c>
      <c r="C27" s="56" t="s">
        <v>69</v>
      </c>
      <c r="D27" s="57" t="s">
        <v>147</v>
      </c>
      <c r="E27" s="58" t="s">
        <v>190</v>
      </c>
    </row>
    <row r="28" spans="2:5" s="52" customFormat="1" ht="21">
      <c r="B28" s="55">
        <v>26</v>
      </c>
      <c r="C28" s="56" t="s">
        <v>47</v>
      </c>
      <c r="D28" s="57" t="s">
        <v>191</v>
      </c>
      <c r="E28" s="58" t="s">
        <v>148</v>
      </c>
    </row>
    <row r="29" spans="2:5" s="52" customFormat="1" ht="21">
      <c r="B29" s="55">
        <v>27</v>
      </c>
      <c r="C29" s="56" t="s">
        <v>47</v>
      </c>
      <c r="D29" s="57" t="s">
        <v>192</v>
      </c>
      <c r="E29" s="58" t="s">
        <v>193</v>
      </c>
    </row>
    <row r="30" spans="2:5" s="52" customFormat="1" ht="21">
      <c r="B30" s="55">
        <v>28</v>
      </c>
      <c r="C30" s="56" t="s">
        <v>47</v>
      </c>
      <c r="D30" s="57" t="s">
        <v>194</v>
      </c>
      <c r="E30" s="58" t="s">
        <v>195</v>
      </c>
    </row>
    <row r="31" spans="2:5" s="52" customFormat="1" ht="21">
      <c r="B31" s="55">
        <v>29</v>
      </c>
      <c r="C31" s="56" t="s">
        <v>69</v>
      </c>
      <c r="D31" s="57" t="s">
        <v>196</v>
      </c>
      <c r="E31" s="58" t="s">
        <v>197</v>
      </c>
    </row>
    <row r="32" spans="2:5" s="52" customFormat="1" ht="21">
      <c r="B32" s="55">
        <v>30</v>
      </c>
      <c r="C32" s="56" t="s">
        <v>47</v>
      </c>
      <c r="D32" s="57" t="s">
        <v>198</v>
      </c>
      <c r="E32" s="58" t="s">
        <v>199</v>
      </c>
    </row>
    <row r="33" spans="2:5" s="52" customFormat="1" ht="21">
      <c r="B33" s="55">
        <v>31</v>
      </c>
      <c r="C33" s="56" t="s">
        <v>47</v>
      </c>
      <c r="D33" s="57" t="s">
        <v>200</v>
      </c>
      <c r="E33" s="58" t="s">
        <v>201</v>
      </c>
    </row>
    <row r="34" spans="2:5" s="52" customFormat="1" ht="21">
      <c r="B34" s="55">
        <v>32</v>
      </c>
      <c r="C34" s="56" t="s">
        <v>69</v>
      </c>
      <c r="D34" s="57" t="s">
        <v>202</v>
      </c>
      <c r="E34" s="58" t="s">
        <v>203</v>
      </c>
    </row>
    <row r="35" spans="2:5" s="52" customFormat="1" ht="21">
      <c r="B35" s="55">
        <v>33</v>
      </c>
      <c r="C35" s="56" t="s">
        <v>69</v>
      </c>
      <c r="D35" s="57" t="s">
        <v>204</v>
      </c>
      <c r="E35" s="58" t="s">
        <v>205</v>
      </c>
    </row>
    <row r="36" spans="2:5" s="52" customFormat="1" ht="21">
      <c r="B36" s="55">
        <v>34</v>
      </c>
      <c r="C36" s="56" t="s">
        <v>69</v>
      </c>
      <c r="D36" s="57" t="s">
        <v>206</v>
      </c>
      <c r="E36" s="58" t="s">
        <v>207</v>
      </c>
    </row>
    <row r="37" spans="2:5" s="52" customFormat="1" ht="21.75" thickBot="1">
      <c r="B37" s="59"/>
      <c r="C37" s="56"/>
      <c r="D37" s="57"/>
      <c r="E37" s="58"/>
    </row>
    <row r="38" spans="2:5" ht="30.95" customHeight="1" thickBot="1">
      <c r="B38" s="148" t="s">
        <v>28</v>
      </c>
      <c r="C38" s="149"/>
      <c r="D38" s="149"/>
      <c r="E38" s="60">
        <f>COUNTA(B3:B37)</f>
        <v>34</v>
      </c>
    </row>
  </sheetData>
  <mergeCells count="3">
    <mergeCell ref="B1:E1"/>
    <mergeCell ref="B38:D38"/>
    <mergeCell ref="C2:D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8"/>
  <sheetViews>
    <sheetView tabSelected="1" zoomScaleNormal="100" workbookViewId="0">
      <selection activeCell="G16" sqref="G16"/>
    </sheetView>
  </sheetViews>
  <sheetFormatPr defaultColWidth="11" defaultRowHeight="21"/>
  <cols>
    <col min="1" max="1" width="6.375" customWidth="1"/>
    <col min="2" max="2" width="7.25" style="18" customWidth="1"/>
    <col min="3" max="3" width="10.5" customWidth="1"/>
    <col min="4" max="4" width="45.5" customWidth="1"/>
    <col min="9" max="9" width="6" customWidth="1"/>
    <col min="10" max="10" width="1.75" customWidth="1"/>
  </cols>
  <sheetData>
    <row r="1" spans="2:4" ht="21.75" thickBot="1"/>
    <row r="2" spans="2:4" ht="41.25" customHeight="1" thickBot="1">
      <c r="B2" s="35" t="s">
        <v>139</v>
      </c>
      <c r="C2" s="152" t="s">
        <v>86</v>
      </c>
      <c r="D2" s="153"/>
    </row>
    <row r="3" spans="2:4" ht="23.25">
      <c r="B3" s="34">
        <v>1</v>
      </c>
      <c r="C3" s="163" t="s">
        <v>87</v>
      </c>
      <c r="D3" s="164"/>
    </row>
    <row r="4" spans="2:4" ht="23.25">
      <c r="B4" s="34">
        <v>2</v>
      </c>
      <c r="C4" s="163" t="s">
        <v>88</v>
      </c>
      <c r="D4" s="164"/>
    </row>
    <row r="5" spans="2:4" ht="23.25" customHeight="1">
      <c r="B5" s="34">
        <v>3</v>
      </c>
      <c r="C5" s="163" t="s">
        <v>89</v>
      </c>
      <c r="D5" s="164"/>
    </row>
    <row r="6" spans="2:4" ht="23.25" customHeight="1">
      <c r="B6" s="34">
        <v>4</v>
      </c>
      <c r="C6" s="163" t="s">
        <v>90</v>
      </c>
      <c r="D6" s="164"/>
    </row>
    <row r="7" spans="2:4" ht="23.25" customHeight="1">
      <c r="B7" s="34">
        <v>5</v>
      </c>
      <c r="C7" s="163" t="s">
        <v>91</v>
      </c>
      <c r="D7" s="164"/>
    </row>
    <row r="8" spans="2:4" ht="23.25" customHeight="1">
      <c r="B8" s="34">
        <v>6</v>
      </c>
      <c r="C8" s="163" t="s">
        <v>92</v>
      </c>
      <c r="D8" s="164"/>
    </row>
    <row r="9" spans="2:4" ht="23.25" customHeight="1">
      <c r="B9" s="34">
        <v>7</v>
      </c>
      <c r="C9" s="163" t="s">
        <v>93</v>
      </c>
      <c r="D9" s="164"/>
    </row>
    <row r="10" spans="2:4" ht="23.25" customHeight="1">
      <c r="B10" s="34">
        <v>8</v>
      </c>
      <c r="C10" s="163" t="s">
        <v>94</v>
      </c>
      <c r="D10" s="164"/>
    </row>
    <row r="11" spans="2:4" ht="49.5" customHeight="1">
      <c r="B11" s="34">
        <v>9</v>
      </c>
      <c r="C11" s="157" t="s">
        <v>95</v>
      </c>
      <c r="D11" s="158"/>
    </row>
    <row r="12" spans="2:4" s="28" customFormat="1" ht="96.75" customHeight="1">
      <c r="B12" s="34">
        <v>10</v>
      </c>
      <c r="C12" s="157" t="s">
        <v>96</v>
      </c>
      <c r="D12" s="158"/>
    </row>
    <row r="13" spans="2:4" ht="51" customHeight="1">
      <c r="B13" s="34">
        <v>11</v>
      </c>
      <c r="C13" s="157" t="s">
        <v>97</v>
      </c>
      <c r="D13" s="158"/>
    </row>
    <row r="14" spans="2:4" ht="48" customHeight="1" thickBot="1">
      <c r="B14" s="34">
        <v>12</v>
      </c>
      <c r="C14" s="159" t="s">
        <v>98</v>
      </c>
      <c r="D14" s="160"/>
    </row>
    <row r="15" spans="2:4" ht="24" thickBot="1">
      <c r="C15" s="6"/>
      <c r="D15" s="6"/>
    </row>
    <row r="16" spans="2:4" ht="24" thickBot="1">
      <c r="C16" s="161" t="s">
        <v>29</v>
      </c>
      <c r="D16" s="162"/>
    </row>
    <row r="17" spans="1:10" ht="23.25">
      <c r="C17" s="29" t="s">
        <v>13</v>
      </c>
      <c r="D17" s="30">
        <v>3</v>
      </c>
    </row>
    <row r="18" spans="1:10" ht="23.25">
      <c r="C18" s="29" t="s">
        <v>14</v>
      </c>
      <c r="D18" s="30">
        <v>2</v>
      </c>
    </row>
    <row r="19" spans="1:10" ht="23.25">
      <c r="C19" s="29" t="s">
        <v>15</v>
      </c>
      <c r="D19" s="30">
        <v>1</v>
      </c>
    </row>
    <row r="20" spans="1:10" ht="24" thickBot="1">
      <c r="C20" s="31" t="s">
        <v>16</v>
      </c>
      <c r="D20" s="32">
        <v>0</v>
      </c>
    </row>
    <row r="21" spans="1:10" ht="21.75" thickBot="1"/>
    <row r="22" spans="1:10" ht="21.75" thickBot="1">
      <c r="C22" s="25" t="s">
        <v>77</v>
      </c>
      <c r="D22" s="26"/>
      <c r="E22" s="26"/>
      <c r="F22" s="26"/>
      <c r="G22" s="26"/>
      <c r="H22" s="26"/>
      <c r="I22" s="26"/>
      <c r="J22" s="27"/>
    </row>
    <row r="23" spans="1:10" ht="47.25" customHeight="1">
      <c r="A23" s="21"/>
      <c r="B23" s="33"/>
      <c r="C23" s="154" t="s">
        <v>78</v>
      </c>
      <c r="D23" s="155"/>
      <c r="E23" s="155"/>
      <c r="F23" s="155"/>
      <c r="G23" s="155"/>
      <c r="H23" s="155"/>
      <c r="I23" s="155"/>
      <c r="J23" s="156"/>
    </row>
    <row r="24" spans="1:10">
      <c r="C24" s="22" t="s">
        <v>79</v>
      </c>
      <c r="D24" s="11"/>
      <c r="E24" s="23" t="s">
        <v>80</v>
      </c>
      <c r="F24" s="11"/>
      <c r="G24" s="11"/>
      <c r="H24" s="11"/>
      <c r="I24" s="11"/>
      <c r="J24" s="12"/>
    </row>
    <row r="25" spans="1:10">
      <c r="C25" s="22" t="s">
        <v>81</v>
      </c>
      <c r="D25" s="11"/>
      <c r="E25" s="23" t="s">
        <v>84</v>
      </c>
      <c r="F25" s="11"/>
      <c r="G25" s="11"/>
      <c r="H25" s="11"/>
      <c r="I25" s="11"/>
      <c r="J25" s="12"/>
    </row>
    <row r="26" spans="1:10">
      <c r="C26" s="22" t="s">
        <v>82</v>
      </c>
      <c r="D26" s="11"/>
      <c r="E26" s="23" t="s">
        <v>85</v>
      </c>
      <c r="F26" s="11"/>
      <c r="G26" s="11"/>
      <c r="H26" s="11"/>
      <c r="I26" s="11"/>
      <c r="J26" s="12"/>
    </row>
    <row r="27" spans="1:10" ht="21.75" thickBot="1">
      <c r="C27" s="24" t="s">
        <v>83</v>
      </c>
      <c r="D27" s="14"/>
      <c r="E27" s="14"/>
      <c r="F27" s="14"/>
      <c r="G27" s="14"/>
      <c r="H27" s="14"/>
      <c r="I27" s="14"/>
      <c r="J27" s="15"/>
    </row>
    <row r="28" spans="1:10">
      <c r="A28" s="7"/>
      <c r="B28" s="17"/>
    </row>
  </sheetData>
  <mergeCells count="15">
    <mergeCell ref="C2:D2"/>
    <mergeCell ref="C23:J23"/>
    <mergeCell ref="C11:D11"/>
    <mergeCell ref="C12:D12"/>
    <mergeCell ref="C13:D13"/>
    <mergeCell ref="C14:D14"/>
    <mergeCell ref="C16:D16"/>
    <mergeCell ref="C3:D3"/>
    <mergeCell ref="C4:D4"/>
    <mergeCell ref="C5:D5"/>
    <mergeCell ref="C6:D6"/>
    <mergeCell ref="C7:D7"/>
    <mergeCell ref="C8:D8"/>
    <mergeCell ref="C9:D9"/>
    <mergeCell ref="C10:D10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DAD"/>
  </sheetPr>
  <dimension ref="A1:G22"/>
  <sheetViews>
    <sheetView topLeftCell="A4" workbookViewId="0">
      <selection sqref="A1:XFD1048576"/>
    </sheetView>
  </sheetViews>
  <sheetFormatPr defaultColWidth="11" defaultRowHeight="21"/>
  <cols>
    <col min="1" max="1" width="20.375" style="52" customWidth="1"/>
    <col min="2" max="2" width="19.25" style="52" customWidth="1"/>
    <col min="3" max="6" width="15.625" style="52" customWidth="1"/>
    <col min="7" max="7" width="18.5" style="52" customWidth="1"/>
    <col min="8" max="16384" width="11" style="52"/>
  </cols>
  <sheetData>
    <row r="1" spans="1:7" ht="72.75" customHeight="1">
      <c r="A1" s="168"/>
      <c r="B1" s="168"/>
      <c r="C1" s="168"/>
      <c r="D1" s="168"/>
      <c r="E1" s="168"/>
      <c r="F1" s="168"/>
      <c r="G1" s="168"/>
    </row>
    <row r="2" spans="1:7" ht="33.75" customHeight="1">
      <c r="A2" s="169" t="s">
        <v>99</v>
      </c>
      <c r="B2" s="169"/>
      <c r="C2" s="169"/>
      <c r="D2" s="169"/>
      <c r="E2" s="169"/>
      <c r="F2" s="169"/>
      <c r="G2" s="169"/>
    </row>
    <row r="3" spans="1:7" ht="18" customHeight="1">
      <c r="A3" s="173" t="str">
        <f>ข้อมูลพื้นฐาน!C4</f>
        <v>โรงเรียนบ้านเนินทอง</v>
      </c>
      <c r="B3" s="173"/>
      <c r="C3" s="173"/>
      <c r="D3" s="173"/>
      <c r="E3" s="173"/>
      <c r="F3" s="173"/>
      <c r="G3" s="173"/>
    </row>
    <row r="4" spans="1:7" ht="23.25">
      <c r="A4" s="174" t="str">
        <f>ข้อมูลพื้นฐาน!C5</f>
        <v>สำนักงานเขตพื้นที่การศึกษาประถมศึกษาชุมพร เขต 1</v>
      </c>
      <c r="B4" s="174"/>
      <c r="C4" s="174"/>
      <c r="D4" s="174"/>
      <c r="E4" s="174"/>
      <c r="F4" s="174"/>
      <c r="G4" s="174"/>
    </row>
    <row r="5" spans="1:7">
      <c r="C5" s="166" t="str">
        <f>ข้อมูลพื้นฐาน!C3</f>
        <v>ชั้นประถมศึกษาปีที่…6..</v>
      </c>
      <c r="D5" s="166"/>
      <c r="E5" s="165" t="str">
        <f>ข้อมูลพื้นฐาน!C6</f>
        <v>ปีการศึกษา 2564</v>
      </c>
      <c r="F5" s="165"/>
      <c r="G5" s="63"/>
    </row>
    <row r="6" spans="1:7" ht="30" customHeight="1">
      <c r="A6" s="170" t="s">
        <v>50</v>
      </c>
      <c r="B6" s="170" t="s">
        <v>86</v>
      </c>
      <c r="C6" s="171" t="s">
        <v>11</v>
      </c>
      <c r="D6" s="171"/>
      <c r="E6" s="171"/>
      <c r="F6" s="171"/>
      <c r="G6" s="170" t="s">
        <v>17</v>
      </c>
    </row>
    <row r="7" spans="1:7" ht="27.95" customHeight="1">
      <c r="A7" s="170"/>
      <c r="B7" s="170"/>
      <c r="C7" s="172" t="s">
        <v>12</v>
      </c>
      <c r="D7" s="172"/>
      <c r="E7" s="172"/>
      <c r="F7" s="172"/>
      <c r="G7" s="170"/>
    </row>
    <row r="8" spans="1:7" ht="24" customHeight="1">
      <c r="A8" s="170"/>
      <c r="B8" s="170"/>
      <c r="C8" s="64" t="s">
        <v>13</v>
      </c>
      <c r="D8" s="65" t="s">
        <v>14</v>
      </c>
      <c r="E8" s="66" t="s">
        <v>15</v>
      </c>
      <c r="F8" s="67" t="s">
        <v>16</v>
      </c>
      <c r="G8" s="170"/>
    </row>
    <row r="9" spans="1:7" ht="26.25" customHeight="1">
      <c r="A9" s="68">
        <f>ข้อมูลนักเรียน!E38</f>
        <v>34</v>
      </c>
      <c r="B9" s="170"/>
      <c r="C9" s="55">
        <f>'03สรุปผลเกณฑ์การประเมิน'!M42</f>
        <v>1</v>
      </c>
      <c r="D9" s="55">
        <f>'03สรุปผลเกณฑ์การประเมิน'!N42</f>
        <v>22</v>
      </c>
      <c r="E9" s="55">
        <f>'03สรุปผลเกณฑ์การประเมิน'!O42</f>
        <v>1</v>
      </c>
      <c r="F9" s="55">
        <f>'03สรุปผลเกณฑ์การประเมิน'!P42</f>
        <v>0</v>
      </c>
      <c r="G9" s="55"/>
    </row>
    <row r="10" spans="1:7" ht="29.25" customHeight="1">
      <c r="B10" s="167" t="s">
        <v>18</v>
      </c>
      <c r="C10" s="167"/>
    </row>
    <row r="11" spans="1:7" ht="16.5" customHeight="1">
      <c r="A11" s="168" t="s">
        <v>51</v>
      </c>
      <c r="B11" s="168"/>
      <c r="C11" s="168"/>
      <c r="D11" s="168"/>
      <c r="E11" s="168"/>
      <c r="F11" s="168"/>
      <c r="G11" s="168"/>
    </row>
    <row r="12" spans="1:7">
      <c r="A12" s="168" t="str">
        <f>ข้อมูลพื้นฐาน!C7</f>
        <v>(นางสาวพัสวีร์  นาคมุข)</v>
      </c>
      <c r="B12" s="168"/>
      <c r="C12" s="168"/>
      <c r="D12" s="168"/>
      <c r="E12" s="168"/>
      <c r="F12" s="168"/>
      <c r="G12" s="168"/>
    </row>
    <row r="13" spans="1:7" ht="24" customHeight="1">
      <c r="A13" s="168" t="s">
        <v>51</v>
      </c>
      <c r="B13" s="168"/>
      <c r="C13" s="168"/>
      <c r="D13" s="168"/>
      <c r="E13" s="168"/>
      <c r="F13" s="168"/>
      <c r="G13" s="168"/>
    </row>
    <row r="14" spans="1:7">
      <c r="A14" s="168" t="str">
        <f>ข้อมูลพื้นฐาน!C8</f>
        <v>(…………………...……………….)</v>
      </c>
      <c r="B14" s="168"/>
      <c r="C14" s="168"/>
      <c r="D14" s="168"/>
      <c r="E14" s="168"/>
      <c r="F14" s="168"/>
      <c r="G14" s="168"/>
    </row>
    <row r="15" spans="1:7" ht="22.5" customHeight="1">
      <c r="A15" s="168" t="s">
        <v>56</v>
      </c>
      <c r="B15" s="168"/>
      <c r="C15" s="168"/>
      <c r="D15" s="168"/>
      <c r="E15" s="168"/>
      <c r="F15" s="168"/>
      <c r="G15" s="168"/>
    </row>
    <row r="16" spans="1:7">
      <c r="A16" s="168" t="str">
        <f>ข้อมูลพื้นฐาน!C9</f>
        <v>(นางสุวรรณา  ชื่นด้วง)</v>
      </c>
      <c r="B16" s="168"/>
      <c r="C16" s="168"/>
      <c r="D16" s="168"/>
      <c r="E16" s="168"/>
      <c r="F16" s="168"/>
      <c r="G16" s="168"/>
    </row>
    <row r="17" spans="1:7">
      <c r="B17" s="168" t="s">
        <v>19</v>
      </c>
      <c r="C17" s="168"/>
    </row>
    <row r="18" spans="1:7">
      <c r="D18" s="69" t="s">
        <v>21</v>
      </c>
      <c r="E18" s="70" t="s">
        <v>20</v>
      </c>
      <c r="F18" s="71"/>
    </row>
    <row r="19" spans="1:7" ht="12" customHeight="1"/>
    <row r="20" spans="1:7">
      <c r="A20" s="168" t="s">
        <v>140</v>
      </c>
      <c r="B20" s="168"/>
      <c r="C20" s="168"/>
      <c r="D20" s="168"/>
      <c r="E20" s="168"/>
      <c r="F20" s="168"/>
      <c r="G20" s="168"/>
    </row>
    <row r="21" spans="1:7">
      <c r="A21" s="168" t="str">
        <f>ข้อมูลพื้นฐาน!C10</f>
        <v>(นายธรรมทัศน์  เริกประดิษฐ)</v>
      </c>
      <c r="B21" s="168"/>
      <c r="C21" s="168"/>
      <c r="D21" s="168"/>
      <c r="E21" s="168"/>
      <c r="F21" s="168"/>
      <c r="G21" s="168"/>
    </row>
    <row r="22" spans="1:7">
      <c r="A22" s="168" t="s">
        <v>141</v>
      </c>
      <c r="B22" s="168"/>
      <c r="C22" s="168"/>
      <c r="D22" s="168"/>
      <c r="E22" s="168"/>
      <c r="F22" s="168"/>
      <c r="G22" s="168"/>
    </row>
  </sheetData>
  <mergeCells count="22">
    <mergeCell ref="A22:G22"/>
    <mergeCell ref="A1:G1"/>
    <mergeCell ref="A2:G2"/>
    <mergeCell ref="A6:A8"/>
    <mergeCell ref="B6:B9"/>
    <mergeCell ref="C6:F6"/>
    <mergeCell ref="G6:G8"/>
    <mergeCell ref="C7:F7"/>
    <mergeCell ref="A3:G3"/>
    <mergeCell ref="A4:G4"/>
    <mergeCell ref="A20:G20"/>
    <mergeCell ref="A13:G13"/>
    <mergeCell ref="A14:G14"/>
    <mergeCell ref="A15:G15"/>
    <mergeCell ref="A16:G16"/>
    <mergeCell ref="A11:G11"/>
    <mergeCell ref="E5:F5"/>
    <mergeCell ref="C5:D5"/>
    <mergeCell ref="B10:C10"/>
    <mergeCell ref="B17:C17"/>
    <mergeCell ref="A21:G21"/>
    <mergeCell ref="A12:G12"/>
  </mergeCells>
  <pageMargins left="0.8" right="0" top="0.20833299999999999" bottom="0.1157407" header="0.22" footer="0.22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6DC"/>
  </sheetPr>
  <dimension ref="A1:S42"/>
  <sheetViews>
    <sheetView zoomScaleNormal="100" workbookViewId="0">
      <selection activeCell="C31" sqref="C31"/>
    </sheetView>
  </sheetViews>
  <sheetFormatPr defaultColWidth="10.75" defaultRowHeight="15.75"/>
  <cols>
    <col min="1" max="1" width="5.5" style="90" customWidth="1"/>
    <col min="2" max="2" width="9.5" style="90" customWidth="1"/>
    <col min="3" max="4" width="15.625" style="91" customWidth="1"/>
    <col min="5" max="16" width="6.125" style="90" customWidth="1"/>
    <col min="17" max="16384" width="10.75" style="72"/>
  </cols>
  <sheetData>
    <row r="1" spans="1:19" ht="69" customHeight="1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</row>
    <row r="2" spans="1:19" s="74" customFormat="1" ht="24.95" customHeight="1">
      <c r="A2" s="177" t="s">
        <v>100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73"/>
      <c r="R2" s="73"/>
      <c r="S2" s="73"/>
    </row>
    <row r="3" spans="1:19" s="74" customFormat="1" ht="24" customHeight="1">
      <c r="B3" s="73"/>
      <c r="C3" s="73"/>
      <c r="D3" s="176" t="str">
        <f>ข้อมูลพื้นฐาน!C3</f>
        <v>ชั้นประถมศึกษาปีที่…6..</v>
      </c>
      <c r="E3" s="176"/>
      <c r="F3" s="176"/>
      <c r="G3" s="75" t="str">
        <f>ข้อมูลพื้นฐาน!C6</f>
        <v>ปีการศึกษา 2564</v>
      </c>
      <c r="M3" s="75"/>
      <c r="N3" s="75"/>
      <c r="O3" s="73"/>
      <c r="P3" s="73"/>
    </row>
    <row r="4" spans="1:19" s="52" customFormat="1" ht="23.1" customHeight="1">
      <c r="A4" s="179" t="s">
        <v>8</v>
      </c>
      <c r="B4" s="179" t="s">
        <v>49</v>
      </c>
      <c r="C4" s="179"/>
      <c r="D4" s="179"/>
      <c r="E4" s="180" t="s">
        <v>25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</row>
    <row r="5" spans="1:19" s="52" customFormat="1" ht="21">
      <c r="A5" s="179"/>
      <c r="B5" s="179"/>
      <c r="C5" s="179"/>
      <c r="D5" s="179"/>
      <c r="E5" s="181" t="s">
        <v>22</v>
      </c>
      <c r="F5" s="181"/>
      <c r="G5" s="181"/>
      <c r="H5" s="181"/>
      <c r="I5" s="182" t="s">
        <v>24</v>
      </c>
      <c r="J5" s="182"/>
      <c r="K5" s="182"/>
      <c r="L5" s="182"/>
      <c r="M5" s="183" t="s">
        <v>27</v>
      </c>
      <c r="N5" s="183"/>
      <c r="O5" s="183"/>
      <c r="P5" s="183"/>
    </row>
    <row r="6" spans="1:19" s="52" customFormat="1" ht="21.95" customHeight="1">
      <c r="A6" s="179"/>
      <c r="B6" s="179"/>
      <c r="C6" s="179"/>
      <c r="D6" s="179"/>
      <c r="E6" s="76" t="s">
        <v>13</v>
      </c>
      <c r="F6" s="77" t="s">
        <v>14</v>
      </c>
      <c r="G6" s="78" t="s">
        <v>15</v>
      </c>
      <c r="H6" s="79" t="s">
        <v>16</v>
      </c>
      <c r="I6" s="76" t="s">
        <v>13</v>
      </c>
      <c r="J6" s="77" t="s">
        <v>14</v>
      </c>
      <c r="K6" s="78" t="s">
        <v>15</v>
      </c>
      <c r="L6" s="79" t="s">
        <v>16</v>
      </c>
      <c r="M6" s="76" t="s">
        <v>13</v>
      </c>
      <c r="N6" s="77" t="s">
        <v>14</v>
      </c>
      <c r="O6" s="78" t="s">
        <v>15</v>
      </c>
      <c r="P6" s="79" t="s">
        <v>16</v>
      </c>
    </row>
    <row r="7" spans="1:19" s="84" customFormat="1" ht="18.75">
      <c r="A7" s="80">
        <f>ข้อมูลนักเรียน!B3</f>
        <v>1</v>
      </c>
      <c r="B7" s="81" t="str">
        <f>ข้อมูลนักเรียน!C3</f>
        <v>เด็กหญิง</v>
      </c>
      <c r="C7" s="82" t="str">
        <f>ข้อมูลนักเรียน!D3</f>
        <v>ธัญสินี</v>
      </c>
      <c r="D7" s="83" t="str">
        <f>ข้อมูลนักเรียน!E3</f>
        <v>สว่างทั่ว</v>
      </c>
      <c r="E7" s="80" t="str">
        <f>IF('04ภาคเรียนที่1(กรอกข้อมูล)'!BB8&gt;=3,"/"," ")</f>
        <v>/</v>
      </c>
      <c r="F7" s="80" t="str">
        <f>IF('04ภาคเรียนที่1(กรอกข้อมูล)'!BB8&gt;=2.99," ",IF('04ภาคเรียนที่1(กรอกข้อมูล)'!BB8&gt;=2,"/",IF('04ภาคเรียนที่1(กรอกข้อมูล)'!BB8&lt;2,"")))</f>
        <v xml:space="preserve"> </v>
      </c>
      <c r="G7" s="80" t="str">
        <f>IF('04ภาคเรียนที่1(กรอกข้อมูล)'!BB8&gt;=1.99," ",IF('04ภาคเรียนที่1(กรอกข้อมูล)'!BB8&gt;=1,"/",IF('04ภาคเรียนที่1(กรอกข้อมูล)'!BB8&lt;1,"")))</f>
        <v xml:space="preserve"> </v>
      </c>
      <c r="H7" s="80" t="str">
        <f>IF('04ภาคเรียนที่1(กรอกข้อมูล)'!BB8&lt;0.9,"/","")</f>
        <v/>
      </c>
      <c r="I7" s="80" t="str">
        <f>IF('05ภาคเรียนที่2(กรอกข้อมูล)'!BB8&gt;=3,"/"," ")</f>
        <v xml:space="preserve"> </v>
      </c>
      <c r="J7" s="80" t="str">
        <f>IF('05ภาคเรียนที่2(กรอกข้อมูล)'!BB8&gt;=2.99," ",IF('05ภาคเรียนที่2(กรอกข้อมูล)'!BB8&gt;=2,"/",IF('05ภาคเรียนที่2(กรอกข้อมูล)'!BB8&lt;2,"")))</f>
        <v>/</v>
      </c>
      <c r="K7" s="80" t="str">
        <f>IF('05ภาคเรียนที่2(กรอกข้อมูล)'!BB8&gt;=1.99," ",IF('05ภาคเรียนที่2(กรอกข้อมูล)'!BB8&gt;=1,"/",IF('05ภาคเรียนที่2(กรอกข้อมูล)'!BB8&lt;1,"")))</f>
        <v xml:space="preserve"> </v>
      </c>
      <c r="L7" s="80" t="str">
        <f>IF('05ภาคเรียนที่2(กรอกข้อมูล)'!BB8&lt;0.9,"/","")</f>
        <v/>
      </c>
      <c r="M7" s="80" t="str">
        <f>'02สรุปผลปลายปี'!H7</f>
        <v xml:space="preserve"> </v>
      </c>
      <c r="N7" s="80" t="str">
        <f>'02สรุปผลปลายปี'!I7</f>
        <v>/</v>
      </c>
      <c r="O7" s="80" t="str">
        <f>'02สรุปผลปลายปี'!J7</f>
        <v xml:space="preserve"> </v>
      </c>
      <c r="P7" s="80" t="str">
        <f>'02สรุปผลปลายปี'!K7</f>
        <v xml:space="preserve"> </v>
      </c>
    </row>
    <row r="8" spans="1:19" s="84" customFormat="1" ht="18.75">
      <c r="A8" s="80">
        <f>ข้อมูลนักเรียน!B4</f>
        <v>2</v>
      </c>
      <c r="B8" s="81" t="str">
        <f>ข้อมูลนักเรียน!C4</f>
        <v>เด็กชาย</v>
      </c>
      <c r="C8" s="82" t="str">
        <f>ข้อมูลนักเรียน!D4</f>
        <v>ชัยวัฒน์</v>
      </c>
      <c r="D8" s="83" t="str">
        <f>ข้อมูลนักเรียน!E4</f>
        <v>สินธนามราพันธ์</v>
      </c>
      <c r="E8" s="80" t="str">
        <f>IF('04ภาคเรียนที่1(กรอกข้อมูล)'!BB9&gt;=3,"/"," ")</f>
        <v xml:space="preserve"> </v>
      </c>
      <c r="F8" s="80" t="str">
        <f>IF('04ภาคเรียนที่1(กรอกข้อมูล)'!BB9&gt;=2.99," ",IF('04ภาคเรียนที่1(กรอกข้อมูล)'!BB9&gt;=2,"/",IF('04ภาคเรียนที่1(กรอกข้อมูล)'!BB9&lt;2,"")))</f>
        <v>/</v>
      </c>
      <c r="G8" s="80" t="str">
        <f>IF('04ภาคเรียนที่1(กรอกข้อมูล)'!BB9&gt;=1.99," ",IF('04ภาคเรียนที่1(กรอกข้อมูล)'!BB9&gt;=1,"/",IF('04ภาคเรียนที่1(กรอกข้อมูล)'!BB9&lt;1,"")))</f>
        <v xml:space="preserve"> </v>
      </c>
      <c r="H8" s="80" t="str">
        <f>IF('04ภาคเรียนที่1(กรอกข้อมูล)'!BB9&lt;0.9,"/","")</f>
        <v/>
      </c>
      <c r="I8" s="80" t="str">
        <f>IF('05ภาคเรียนที่2(กรอกข้อมูล)'!BB9&gt;=3,"/"," ")</f>
        <v xml:space="preserve"> </v>
      </c>
      <c r="J8" s="80" t="str">
        <f>IF('05ภาคเรียนที่2(กรอกข้อมูล)'!BB9&gt;=2.99," ",IF('05ภาคเรียนที่2(กรอกข้อมูล)'!BB9&gt;=2,"/",IF('05ภาคเรียนที่2(กรอกข้อมูล)'!BB9&lt;2,"")))</f>
        <v>/</v>
      </c>
      <c r="K8" s="80" t="str">
        <f>IF('05ภาคเรียนที่2(กรอกข้อมูล)'!BB9&gt;=1.99," ",IF('05ภาคเรียนที่2(กรอกข้อมูล)'!BB9&gt;=1,"/",IF('05ภาคเรียนที่2(กรอกข้อมูล)'!BB9&lt;1,"")))</f>
        <v xml:space="preserve"> </v>
      </c>
      <c r="L8" s="80" t="str">
        <f>IF('05ภาคเรียนที่2(กรอกข้อมูล)'!BB9&lt;0.9,"/","")</f>
        <v/>
      </c>
      <c r="M8" s="80" t="str">
        <f>'02สรุปผลปลายปี'!H8</f>
        <v xml:space="preserve"> </v>
      </c>
      <c r="N8" s="80" t="str">
        <f>'02สรุปผลปลายปี'!I8</f>
        <v>/</v>
      </c>
      <c r="O8" s="80" t="str">
        <f>'02สรุปผลปลายปี'!J8</f>
        <v xml:space="preserve"> </v>
      </c>
      <c r="P8" s="80" t="str">
        <f>'02สรุปผลปลายปี'!K8</f>
        <v xml:space="preserve"> </v>
      </c>
    </row>
    <row r="9" spans="1:19" s="84" customFormat="1" ht="18.75">
      <c r="A9" s="80">
        <f>ข้อมูลนักเรียน!B5</f>
        <v>3</v>
      </c>
      <c r="B9" s="81" t="str">
        <f>ข้อมูลนักเรียน!C5</f>
        <v>เด็กชาย</v>
      </c>
      <c r="C9" s="82" t="str">
        <f>ข้อมูลนักเรียน!D5</f>
        <v>อภิชาติ</v>
      </c>
      <c r="D9" s="83" t="str">
        <f>ข้อมูลนักเรียน!E5</f>
        <v>คำพร</v>
      </c>
      <c r="E9" s="80" t="str">
        <f>IF('04ภาคเรียนที่1(กรอกข้อมูล)'!BB10&gt;=3,"/"," ")</f>
        <v xml:space="preserve"> </v>
      </c>
      <c r="F9" s="80" t="str">
        <f>IF('04ภาคเรียนที่1(กรอกข้อมูล)'!BB10&gt;=2.99," ",IF('04ภาคเรียนที่1(กรอกข้อมูล)'!BB10&gt;=2,"/",IF('04ภาคเรียนที่1(กรอกข้อมูล)'!BB10&lt;2,"")))</f>
        <v/>
      </c>
      <c r="G9" s="80" t="str">
        <f>IF('04ภาคเรียนที่1(กรอกข้อมูล)'!BB10&gt;=1.99," ",IF('04ภาคเรียนที่1(กรอกข้อมูล)'!BB10&gt;=1,"/",IF('04ภาคเรียนที่1(กรอกข้อมูล)'!BB10&lt;1,"")))</f>
        <v>/</v>
      </c>
      <c r="H9" s="80" t="str">
        <f>IF('04ภาคเรียนที่1(กรอกข้อมูล)'!BB10&lt;0.9,"/","")</f>
        <v/>
      </c>
      <c r="I9" s="80" t="str">
        <f>IF('05ภาคเรียนที่2(กรอกข้อมูล)'!BB10&gt;=3,"/"," ")</f>
        <v xml:space="preserve"> </v>
      </c>
      <c r="J9" s="80" t="str">
        <f>IF('05ภาคเรียนที่2(กรอกข้อมูล)'!BB10&gt;=2.99," ",IF('05ภาคเรียนที่2(กรอกข้อมูล)'!BB10&gt;=2,"/",IF('05ภาคเรียนที่2(กรอกข้อมูล)'!BB10&lt;2,"")))</f>
        <v/>
      </c>
      <c r="K9" s="80" t="str">
        <f>IF('05ภาคเรียนที่2(กรอกข้อมูล)'!BB10&gt;=1.99," ",IF('05ภาคเรียนที่2(กรอกข้อมูล)'!BB10&gt;=1,"/",IF('05ภาคเรียนที่2(กรอกข้อมูล)'!BB10&lt;1,"")))</f>
        <v>/</v>
      </c>
      <c r="L9" s="80" t="str">
        <f>IF('05ภาคเรียนที่2(กรอกข้อมูล)'!BB10&lt;0.9,"/","")</f>
        <v/>
      </c>
      <c r="M9" s="80" t="str">
        <f>'02สรุปผลปลายปี'!H9</f>
        <v xml:space="preserve"> </v>
      </c>
      <c r="N9" s="80" t="str">
        <f>'02สรุปผลปลายปี'!I9</f>
        <v xml:space="preserve"> </v>
      </c>
      <c r="O9" s="80" t="str">
        <f>'02สรุปผลปลายปี'!J9</f>
        <v>/</v>
      </c>
      <c r="P9" s="80" t="str">
        <f>'02สรุปผลปลายปี'!K9</f>
        <v xml:space="preserve"> </v>
      </c>
    </row>
    <row r="10" spans="1:19" s="84" customFormat="1" ht="18.75">
      <c r="A10" s="80">
        <f>ข้อมูลนักเรียน!B6</f>
        <v>4</v>
      </c>
      <c r="B10" s="81" t="str">
        <f>ข้อมูลนักเรียน!C6</f>
        <v>เด็กชาย</v>
      </c>
      <c r="C10" s="82" t="str">
        <f>ข้อมูลนักเรียน!D6</f>
        <v>พชรพร</v>
      </c>
      <c r="D10" s="83" t="str">
        <f>ข้อมูลนักเรียน!E6</f>
        <v>จิตใส</v>
      </c>
      <c r="E10" s="80" t="str">
        <f>IF('04ภาคเรียนที่1(กรอกข้อมูล)'!BB11&gt;=3,"/"," ")</f>
        <v xml:space="preserve"> </v>
      </c>
      <c r="F10" s="80" t="str">
        <f>IF('04ภาคเรียนที่1(กรอกข้อมูล)'!BB11&gt;=2.99," ",IF('04ภาคเรียนที่1(กรอกข้อมูล)'!BB11&gt;=2,"/",IF('04ภาคเรียนที่1(กรอกข้อมูล)'!BB11&lt;2,"")))</f>
        <v>/</v>
      </c>
      <c r="G10" s="80" t="str">
        <f>IF('04ภาคเรียนที่1(กรอกข้อมูล)'!BB11&gt;=1.99," ",IF('04ภาคเรียนที่1(กรอกข้อมูล)'!BB11&gt;=1,"/",IF('04ภาคเรียนที่1(กรอกข้อมูล)'!BB11&lt;1,"")))</f>
        <v xml:space="preserve"> </v>
      </c>
      <c r="H10" s="80" t="str">
        <f>IF('04ภาคเรียนที่1(กรอกข้อมูล)'!BB11&lt;0.9,"/","")</f>
        <v/>
      </c>
      <c r="I10" s="80" t="str">
        <f>IF('05ภาคเรียนที่2(กรอกข้อมูล)'!BB11&gt;=3,"/"," ")</f>
        <v xml:space="preserve"> </v>
      </c>
      <c r="J10" s="80" t="str">
        <f>IF('05ภาคเรียนที่2(กรอกข้อมูล)'!BB11&gt;=2.99," ",IF('05ภาคเรียนที่2(กรอกข้อมูล)'!BB11&gt;=2,"/",IF('05ภาคเรียนที่2(กรอกข้อมูล)'!BB11&lt;2,"")))</f>
        <v>/</v>
      </c>
      <c r="K10" s="80" t="str">
        <f>IF('05ภาคเรียนที่2(กรอกข้อมูล)'!BB11&gt;=1.99," ",IF('05ภาคเรียนที่2(กรอกข้อมูล)'!BB11&gt;=1,"/",IF('05ภาคเรียนที่2(กรอกข้อมูล)'!BB11&lt;1,"")))</f>
        <v xml:space="preserve"> </v>
      </c>
      <c r="L10" s="80" t="str">
        <f>IF('05ภาคเรียนที่2(กรอกข้อมูล)'!BB11&lt;0.9,"/","")</f>
        <v/>
      </c>
      <c r="M10" s="80" t="str">
        <f>'02สรุปผลปลายปี'!H10</f>
        <v xml:space="preserve"> </v>
      </c>
      <c r="N10" s="80" t="str">
        <f>'02สรุปผลปลายปี'!I10</f>
        <v>/</v>
      </c>
      <c r="O10" s="80" t="str">
        <f>'02สรุปผลปลายปี'!J10</f>
        <v xml:space="preserve"> </v>
      </c>
      <c r="P10" s="80" t="str">
        <f>'02สรุปผลปลายปี'!K10</f>
        <v xml:space="preserve"> </v>
      </c>
    </row>
    <row r="11" spans="1:19" s="84" customFormat="1" ht="18.75">
      <c r="A11" s="80">
        <f>ข้อมูลนักเรียน!B7</f>
        <v>5</v>
      </c>
      <c r="B11" s="81" t="str">
        <f>ข้อมูลนักเรียน!C7</f>
        <v>เด็กชาย</v>
      </c>
      <c r="C11" s="82" t="str">
        <f>ข้อมูลนักเรียน!D7</f>
        <v>จิรายุ</v>
      </c>
      <c r="D11" s="83" t="str">
        <f>ข้อมูลนักเรียน!E7</f>
        <v>บุตะเขียว</v>
      </c>
      <c r="E11" s="80" t="str">
        <f>IF('04ภาคเรียนที่1(กรอกข้อมูล)'!BB12&gt;=3,"/"," ")</f>
        <v xml:space="preserve"> </v>
      </c>
      <c r="F11" s="80" t="str">
        <f>IF('04ภาคเรียนที่1(กรอกข้อมูล)'!BB12&gt;=2.99," ",IF('04ภาคเรียนที่1(กรอกข้อมูล)'!BB12&gt;=2,"/",IF('04ภาคเรียนที่1(กรอกข้อมูล)'!BB12&lt;2,"")))</f>
        <v>/</v>
      </c>
      <c r="G11" s="80" t="str">
        <f>IF('04ภาคเรียนที่1(กรอกข้อมูล)'!BB12&gt;=1.99," ",IF('04ภาคเรียนที่1(กรอกข้อมูล)'!BB12&gt;=1,"/",IF('04ภาคเรียนที่1(กรอกข้อมูล)'!BB12&lt;1,"")))</f>
        <v xml:space="preserve"> </v>
      </c>
      <c r="H11" s="80" t="str">
        <f>IF('04ภาคเรียนที่1(กรอกข้อมูล)'!BB12&lt;0.9,"/","")</f>
        <v/>
      </c>
      <c r="I11" s="80" t="str">
        <f>IF('05ภาคเรียนที่2(กรอกข้อมูล)'!BB12&gt;=3,"/"," ")</f>
        <v xml:space="preserve"> </v>
      </c>
      <c r="J11" s="80" t="str">
        <f>IF('05ภาคเรียนที่2(กรอกข้อมูล)'!BB12&gt;=2.99," ",IF('05ภาคเรียนที่2(กรอกข้อมูล)'!BB12&gt;=2,"/",IF('05ภาคเรียนที่2(กรอกข้อมูล)'!BB12&lt;2,"")))</f>
        <v>/</v>
      </c>
      <c r="K11" s="80" t="str">
        <f>IF('05ภาคเรียนที่2(กรอกข้อมูล)'!BB12&gt;=1.99," ",IF('05ภาคเรียนที่2(กรอกข้อมูล)'!BB12&gt;=1,"/",IF('05ภาคเรียนที่2(กรอกข้อมูล)'!BB12&lt;1,"")))</f>
        <v xml:space="preserve"> </v>
      </c>
      <c r="L11" s="80" t="str">
        <f>IF('05ภาคเรียนที่2(กรอกข้อมูล)'!BB12&lt;0.9,"/","")</f>
        <v/>
      </c>
      <c r="M11" s="80" t="str">
        <f>'02สรุปผลปลายปี'!H11</f>
        <v xml:space="preserve"> </v>
      </c>
      <c r="N11" s="80" t="str">
        <f>'02สรุปผลปลายปี'!I11</f>
        <v>/</v>
      </c>
      <c r="O11" s="80" t="str">
        <f>'02สรุปผลปลายปี'!J11</f>
        <v xml:space="preserve"> </v>
      </c>
      <c r="P11" s="80" t="str">
        <f>'02สรุปผลปลายปี'!K11</f>
        <v xml:space="preserve"> </v>
      </c>
    </row>
    <row r="12" spans="1:19" s="84" customFormat="1" ht="18.75">
      <c r="A12" s="80">
        <f>ข้อมูลนักเรียน!B8</f>
        <v>6</v>
      </c>
      <c r="B12" s="81" t="str">
        <f>ข้อมูลนักเรียน!C8</f>
        <v>เด็กชาย</v>
      </c>
      <c r="C12" s="82" t="str">
        <f>ข้อมูลนักเรียน!D8</f>
        <v>ยุทธนา</v>
      </c>
      <c r="D12" s="83" t="str">
        <f>ข้อมูลนักเรียน!E8</f>
        <v>หนูแก้ว</v>
      </c>
      <c r="E12" s="80" t="str">
        <f>IF('04ภาคเรียนที่1(กรอกข้อมูล)'!BB13&gt;=3,"/"," ")</f>
        <v xml:space="preserve"> </v>
      </c>
      <c r="F12" s="80" t="str">
        <f>IF('04ภาคเรียนที่1(กรอกข้อมูล)'!BB13&gt;=2.99," ",IF('04ภาคเรียนที่1(กรอกข้อมูล)'!BB13&gt;=2,"/",IF('04ภาคเรียนที่1(กรอกข้อมูล)'!BB13&lt;2,"")))</f>
        <v>/</v>
      </c>
      <c r="G12" s="80" t="str">
        <f>IF('04ภาคเรียนที่1(กรอกข้อมูล)'!BB13&gt;=1.99," ",IF('04ภาคเรียนที่1(กรอกข้อมูล)'!BB13&gt;=1,"/",IF('04ภาคเรียนที่1(กรอกข้อมูล)'!BB13&lt;1,"")))</f>
        <v xml:space="preserve"> </v>
      </c>
      <c r="H12" s="80" t="str">
        <f>IF('04ภาคเรียนที่1(กรอกข้อมูล)'!BB13&lt;0.9,"/","")</f>
        <v/>
      </c>
      <c r="I12" s="80" t="str">
        <f>IF('05ภาคเรียนที่2(กรอกข้อมูล)'!BB13&gt;=3,"/"," ")</f>
        <v xml:space="preserve"> </v>
      </c>
      <c r="J12" s="80" t="str">
        <f>IF('05ภาคเรียนที่2(กรอกข้อมูล)'!BB13&gt;=2.99," ",IF('05ภาคเรียนที่2(กรอกข้อมูล)'!BB13&gt;=2,"/",IF('05ภาคเรียนที่2(กรอกข้อมูล)'!BB13&lt;2,"")))</f>
        <v>/</v>
      </c>
      <c r="K12" s="80" t="str">
        <f>IF('05ภาคเรียนที่2(กรอกข้อมูล)'!BB13&gt;=1.99," ",IF('05ภาคเรียนที่2(กรอกข้อมูล)'!BB13&gt;=1,"/",IF('05ภาคเรียนที่2(กรอกข้อมูล)'!BB13&lt;1,"")))</f>
        <v xml:space="preserve"> </v>
      </c>
      <c r="L12" s="80" t="str">
        <f>IF('05ภาคเรียนที่2(กรอกข้อมูล)'!BB13&lt;0.9,"/","")</f>
        <v/>
      </c>
      <c r="M12" s="80" t="str">
        <f>'02สรุปผลปลายปี'!H12</f>
        <v xml:space="preserve"> </v>
      </c>
      <c r="N12" s="80" t="str">
        <f>'02สรุปผลปลายปี'!I12</f>
        <v>/</v>
      </c>
      <c r="O12" s="80" t="str">
        <f>'02สรุปผลปลายปี'!J12</f>
        <v xml:space="preserve"> </v>
      </c>
      <c r="P12" s="80" t="str">
        <f>'02สรุปผลปลายปี'!K12</f>
        <v xml:space="preserve"> </v>
      </c>
    </row>
    <row r="13" spans="1:19" s="84" customFormat="1" ht="18.75">
      <c r="A13" s="80">
        <f>ข้อมูลนักเรียน!B9</f>
        <v>7</v>
      </c>
      <c r="B13" s="81" t="str">
        <f>ข้อมูลนักเรียน!C9</f>
        <v>เด็กชาย</v>
      </c>
      <c r="C13" s="82" t="str">
        <f>ข้อมูลนักเรียน!D9</f>
        <v>ประวิทย์</v>
      </c>
      <c r="D13" s="83" t="str">
        <f>ข้อมูลนักเรียน!E9</f>
        <v>ศรีแป้น</v>
      </c>
      <c r="E13" s="80" t="str">
        <f>IF('04ภาคเรียนที่1(กรอกข้อมูล)'!BB14&gt;=3,"/"," ")</f>
        <v xml:space="preserve"> </v>
      </c>
      <c r="F13" s="80" t="str">
        <f>IF('04ภาคเรียนที่1(กรอกข้อมูล)'!BB14&gt;=2.99," ",IF('04ภาคเรียนที่1(กรอกข้อมูล)'!BB14&gt;=2,"/",IF('04ภาคเรียนที่1(กรอกข้อมูล)'!BB14&lt;2,"")))</f>
        <v>/</v>
      </c>
      <c r="G13" s="80" t="str">
        <f>IF('04ภาคเรียนที่1(กรอกข้อมูล)'!BB14&gt;=1.99," ",IF('04ภาคเรียนที่1(กรอกข้อมูล)'!BB14&gt;=1,"/",IF('04ภาคเรียนที่1(กรอกข้อมูล)'!BB14&lt;1,"")))</f>
        <v xml:space="preserve"> </v>
      </c>
      <c r="H13" s="80" t="str">
        <f>IF('04ภาคเรียนที่1(กรอกข้อมูล)'!BB14&lt;0.9,"/","")</f>
        <v/>
      </c>
      <c r="I13" s="80" t="str">
        <f>IF('05ภาคเรียนที่2(กรอกข้อมูล)'!BB14&gt;=3,"/"," ")</f>
        <v xml:space="preserve"> </v>
      </c>
      <c r="J13" s="80" t="str">
        <f>IF('05ภาคเรียนที่2(กรอกข้อมูล)'!BB14&gt;=2.99," ",IF('05ภาคเรียนที่2(กรอกข้อมูล)'!BB14&gt;=2,"/",IF('05ภาคเรียนที่2(กรอกข้อมูล)'!BB14&lt;2,"")))</f>
        <v>/</v>
      </c>
      <c r="K13" s="80" t="str">
        <f>IF('05ภาคเรียนที่2(กรอกข้อมูล)'!BB14&gt;=1.99," ",IF('05ภาคเรียนที่2(กรอกข้อมูล)'!BB14&gt;=1,"/",IF('05ภาคเรียนที่2(กรอกข้อมูล)'!BB14&lt;1,"")))</f>
        <v xml:space="preserve"> </v>
      </c>
      <c r="L13" s="80" t="str">
        <f>IF('05ภาคเรียนที่2(กรอกข้อมูล)'!BB14&lt;0.9,"/","")</f>
        <v/>
      </c>
      <c r="M13" s="80" t="str">
        <f>'02สรุปผลปลายปี'!H13</f>
        <v xml:space="preserve"> </v>
      </c>
      <c r="N13" s="80" t="str">
        <f>'02สรุปผลปลายปี'!I13</f>
        <v>/</v>
      </c>
      <c r="O13" s="80" t="str">
        <f>'02สรุปผลปลายปี'!J13</f>
        <v xml:space="preserve"> </v>
      </c>
      <c r="P13" s="80" t="str">
        <f>'02สรุปผลปลายปี'!K13</f>
        <v xml:space="preserve"> </v>
      </c>
    </row>
    <row r="14" spans="1:19" s="84" customFormat="1" ht="18.75">
      <c r="A14" s="80">
        <f>ข้อมูลนักเรียน!B10</f>
        <v>8</v>
      </c>
      <c r="B14" s="81" t="str">
        <f>ข้อมูลนักเรียน!C10</f>
        <v>เด็กหญิง</v>
      </c>
      <c r="C14" s="82" t="str">
        <f>ข้อมูลนักเรียน!D10</f>
        <v>ปาริฉัตร</v>
      </c>
      <c r="D14" s="83" t="str">
        <f>ข้อมูลนักเรียน!E10</f>
        <v>พรหมทัศ</v>
      </c>
      <c r="E14" s="80" t="str">
        <f>IF('04ภาคเรียนที่1(กรอกข้อมูล)'!BB15&gt;=3,"/"," ")</f>
        <v>/</v>
      </c>
      <c r="F14" s="80" t="str">
        <f>IF('04ภาคเรียนที่1(กรอกข้อมูล)'!BB15&gt;=2.99," ",IF('04ภาคเรียนที่1(กรอกข้อมูล)'!BB15&gt;=2,"/",IF('04ภาคเรียนที่1(กรอกข้อมูล)'!BB15&lt;2,"")))</f>
        <v xml:space="preserve"> </v>
      </c>
      <c r="G14" s="80" t="str">
        <f>IF('04ภาคเรียนที่1(กรอกข้อมูล)'!BB15&gt;=1.99," ",IF('04ภาคเรียนที่1(กรอกข้อมูล)'!BB15&gt;=1,"/",IF('04ภาคเรียนที่1(กรอกข้อมูล)'!BB15&lt;1,"")))</f>
        <v xml:space="preserve"> </v>
      </c>
      <c r="H14" s="80" t="str">
        <f>IF('04ภาคเรียนที่1(กรอกข้อมูล)'!BB15&lt;0.9,"/","")</f>
        <v/>
      </c>
      <c r="I14" s="80" t="str">
        <f>IF('05ภาคเรียนที่2(กรอกข้อมูล)'!BB15&gt;=3,"/"," ")</f>
        <v>/</v>
      </c>
      <c r="J14" s="80" t="str">
        <f>IF('05ภาคเรียนที่2(กรอกข้อมูล)'!BB15&gt;=2.99," ",IF('05ภาคเรียนที่2(กรอกข้อมูล)'!BB15&gt;=2,"/",IF('05ภาคเรียนที่2(กรอกข้อมูล)'!BB15&lt;2,"")))</f>
        <v xml:space="preserve"> </v>
      </c>
      <c r="K14" s="80" t="str">
        <f>IF('05ภาคเรียนที่2(กรอกข้อมูล)'!BB15&gt;=1.99," ",IF('05ภาคเรียนที่2(กรอกข้อมูล)'!BB15&gt;=1,"/",IF('05ภาคเรียนที่2(กรอกข้อมูล)'!BB15&lt;1,"")))</f>
        <v xml:space="preserve"> </v>
      </c>
      <c r="L14" s="80" t="str">
        <f>IF('05ภาคเรียนที่2(กรอกข้อมูล)'!BB15&lt;0.9,"/","")</f>
        <v/>
      </c>
      <c r="M14" s="80" t="str">
        <f>'02สรุปผลปลายปี'!H14</f>
        <v>/</v>
      </c>
      <c r="N14" s="80" t="str">
        <f>'02สรุปผลปลายปี'!I14</f>
        <v xml:space="preserve"> </v>
      </c>
      <c r="O14" s="80" t="str">
        <f>'02สรุปผลปลายปี'!J14</f>
        <v xml:space="preserve"> </v>
      </c>
      <c r="P14" s="80" t="str">
        <f>'02สรุปผลปลายปี'!K14</f>
        <v xml:space="preserve"> </v>
      </c>
    </row>
    <row r="15" spans="1:19" s="84" customFormat="1" ht="18.75">
      <c r="A15" s="80">
        <f>ข้อมูลนักเรียน!B11</f>
        <v>9</v>
      </c>
      <c r="B15" s="81" t="str">
        <f>ข้อมูลนักเรียน!C11</f>
        <v>เด็กชาย</v>
      </c>
      <c r="C15" s="82" t="str">
        <f>ข้อมูลนักเรียน!D11</f>
        <v>เกรียงศักดิ์</v>
      </c>
      <c r="D15" s="83" t="str">
        <f>ข้อมูลนักเรียน!E11</f>
        <v>นิลบดี</v>
      </c>
      <c r="E15" s="80" t="str">
        <f>IF('04ภาคเรียนที่1(กรอกข้อมูล)'!BB16&gt;=3,"/"," ")</f>
        <v xml:space="preserve"> </v>
      </c>
      <c r="F15" s="80" t="str">
        <f>IF('04ภาคเรียนที่1(กรอกข้อมูล)'!BB16&gt;=2.99," ",IF('04ภาคเรียนที่1(กรอกข้อมูล)'!BB16&gt;=2,"/",IF('04ภาคเรียนที่1(กรอกข้อมูล)'!BB16&lt;2,"")))</f>
        <v>/</v>
      </c>
      <c r="G15" s="80" t="str">
        <f>IF('04ภาคเรียนที่1(กรอกข้อมูล)'!BB16&gt;=1.99," ",IF('04ภาคเรียนที่1(กรอกข้อมูล)'!BB16&gt;=1,"/",IF('04ภาคเรียนที่1(กรอกข้อมูล)'!BB16&lt;1,"")))</f>
        <v xml:space="preserve"> </v>
      </c>
      <c r="H15" s="80" t="str">
        <f>IF('04ภาคเรียนที่1(กรอกข้อมูล)'!BB16&lt;0.9,"/","")</f>
        <v/>
      </c>
      <c r="I15" s="80" t="str">
        <f>IF('05ภาคเรียนที่2(กรอกข้อมูล)'!BB16&gt;=3,"/"," ")</f>
        <v xml:space="preserve"> </v>
      </c>
      <c r="J15" s="80" t="str">
        <f>IF('05ภาคเรียนที่2(กรอกข้อมูล)'!BB16&gt;=2.99," ",IF('05ภาคเรียนที่2(กรอกข้อมูล)'!BB16&gt;=2,"/",IF('05ภาคเรียนที่2(กรอกข้อมูล)'!BB16&lt;2,"")))</f>
        <v>/</v>
      </c>
      <c r="K15" s="80" t="str">
        <f>IF('05ภาคเรียนที่2(กรอกข้อมูล)'!BB16&gt;=1.99," ",IF('05ภาคเรียนที่2(กรอกข้อมูล)'!BB16&gt;=1,"/",IF('05ภาคเรียนที่2(กรอกข้อมูล)'!BB16&lt;1,"")))</f>
        <v xml:space="preserve"> </v>
      </c>
      <c r="L15" s="80" t="str">
        <f>IF('05ภาคเรียนที่2(กรอกข้อมูล)'!BB16&lt;0.9,"/","")</f>
        <v/>
      </c>
      <c r="M15" s="80" t="str">
        <f>'02สรุปผลปลายปี'!H15</f>
        <v xml:space="preserve"> </v>
      </c>
      <c r="N15" s="80" t="str">
        <f>'02สรุปผลปลายปี'!I15</f>
        <v>/</v>
      </c>
      <c r="O15" s="80" t="str">
        <f>'02สรุปผลปลายปี'!J15</f>
        <v xml:space="preserve"> </v>
      </c>
      <c r="P15" s="80" t="str">
        <f>'02สรุปผลปลายปี'!K15</f>
        <v xml:space="preserve"> </v>
      </c>
    </row>
    <row r="16" spans="1:19" s="84" customFormat="1" ht="18.75">
      <c r="A16" s="80">
        <f>ข้อมูลนักเรียน!B12</f>
        <v>10</v>
      </c>
      <c r="B16" s="81" t="str">
        <f>ข้อมูลนักเรียน!C12</f>
        <v>เด็กชาย</v>
      </c>
      <c r="C16" s="82" t="str">
        <f>ข้อมูลนักเรียน!D12</f>
        <v>ณัทพัฒน์</v>
      </c>
      <c r="D16" s="83" t="str">
        <f>ข้อมูลนักเรียน!E12</f>
        <v>คงพูน</v>
      </c>
      <c r="E16" s="80" t="str">
        <f>IF('04ภาคเรียนที่1(กรอกข้อมูล)'!BB17&gt;=3,"/"," ")</f>
        <v xml:space="preserve"> </v>
      </c>
      <c r="F16" s="80" t="str">
        <f>IF('04ภาคเรียนที่1(กรอกข้อมูล)'!BB17&gt;=2.99," ",IF('04ภาคเรียนที่1(กรอกข้อมูล)'!BB17&gt;=2,"/",IF('04ภาคเรียนที่1(กรอกข้อมูล)'!BB17&lt;2,"")))</f>
        <v>/</v>
      </c>
      <c r="G16" s="80" t="str">
        <f>IF('04ภาคเรียนที่1(กรอกข้อมูล)'!BB17&gt;=1.99," ",IF('04ภาคเรียนที่1(กรอกข้อมูล)'!BB17&gt;=1,"/",IF('04ภาคเรียนที่1(กรอกข้อมูล)'!BB17&lt;1,"")))</f>
        <v xml:space="preserve"> </v>
      </c>
      <c r="H16" s="80" t="str">
        <f>IF('04ภาคเรียนที่1(กรอกข้อมูล)'!BB17&lt;0.9,"/","")</f>
        <v/>
      </c>
      <c r="I16" s="80" t="str">
        <f>IF('05ภาคเรียนที่2(กรอกข้อมูล)'!BB17&gt;=3,"/"," ")</f>
        <v xml:space="preserve"> </v>
      </c>
      <c r="J16" s="80" t="str">
        <f>IF('05ภาคเรียนที่2(กรอกข้อมูล)'!BB17&gt;=2.99," ",IF('05ภาคเรียนที่2(กรอกข้อมูล)'!BB17&gt;=2,"/",IF('05ภาคเรียนที่2(กรอกข้อมูล)'!BB17&lt;2,"")))</f>
        <v>/</v>
      </c>
      <c r="K16" s="80" t="str">
        <f>IF('05ภาคเรียนที่2(กรอกข้อมูล)'!BB17&gt;=1.99," ",IF('05ภาคเรียนที่2(กรอกข้อมูล)'!BB17&gt;=1,"/",IF('05ภาคเรียนที่2(กรอกข้อมูล)'!BB17&lt;1,"")))</f>
        <v xml:space="preserve"> </v>
      </c>
      <c r="L16" s="80" t="str">
        <f>IF('05ภาคเรียนที่2(กรอกข้อมูล)'!BB17&lt;0.9,"/","")</f>
        <v/>
      </c>
      <c r="M16" s="80" t="str">
        <f>'02สรุปผลปลายปี'!H16</f>
        <v xml:space="preserve"> </v>
      </c>
      <c r="N16" s="80" t="str">
        <f>'02สรุปผลปลายปี'!I16</f>
        <v>/</v>
      </c>
      <c r="O16" s="80" t="str">
        <f>'02สรุปผลปลายปี'!J16</f>
        <v xml:space="preserve"> </v>
      </c>
      <c r="P16" s="80" t="str">
        <f>'02สรุปผลปลายปี'!K16</f>
        <v xml:space="preserve"> </v>
      </c>
    </row>
    <row r="17" spans="1:16" s="84" customFormat="1" ht="18.75">
      <c r="A17" s="80">
        <f>ข้อมูลนักเรียน!B13</f>
        <v>11</v>
      </c>
      <c r="B17" s="81" t="str">
        <f>ข้อมูลนักเรียน!C13</f>
        <v>เด็กชาย</v>
      </c>
      <c r="C17" s="82" t="str">
        <f>ข้อมูลนักเรียน!D13</f>
        <v>อนุพงศ์</v>
      </c>
      <c r="D17" s="83" t="str">
        <f>ข้อมูลนักเรียน!E13</f>
        <v>หนูแก้ว</v>
      </c>
      <c r="E17" s="80" t="str">
        <f>IF('04ภาคเรียนที่1(กรอกข้อมูล)'!BB18&gt;=3,"/"," ")</f>
        <v xml:space="preserve"> </v>
      </c>
      <c r="F17" s="80" t="str">
        <f>IF('04ภาคเรียนที่1(กรอกข้อมูล)'!BB18&gt;=2.99," ",IF('04ภาคเรียนที่1(กรอกข้อมูล)'!BB18&gt;=2,"/",IF('04ภาคเรียนที่1(กรอกข้อมูล)'!BB18&lt;2,"")))</f>
        <v>/</v>
      </c>
      <c r="G17" s="80" t="str">
        <f>IF('04ภาคเรียนที่1(กรอกข้อมูล)'!BB18&gt;=1.99," ",IF('04ภาคเรียนที่1(กรอกข้อมูล)'!BB18&gt;=1,"/",IF('04ภาคเรียนที่1(กรอกข้อมูล)'!BB18&lt;1,"")))</f>
        <v xml:space="preserve"> </v>
      </c>
      <c r="H17" s="80" t="str">
        <f>IF('04ภาคเรียนที่1(กรอกข้อมูล)'!BB18&lt;0.9,"/","")</f>
        <v/>
      </c>
      <c r="I17" s="80" t="str">
        <f>IF('05ภาคเรียนที่2(กรอกข้อมูล)'!BB18&gt;=3,"/"," ")</f>
        <v xml:space="preserve"> </v>
      </c>
      <c r="J17" s="80" t="str">
        <f>IF('05ภาคเรียนที่2(กรอกข้อมูล)'!BB18&gt;=2.99," ",IF('05ภาคเรียนที่2(กรอกข้อมูล)'!BB18&gt;=2,"/",IF('05ภาคเรียนที่2(กรอกข้อมูล)'!BB18&lt;2,"")))</f>
        <v>/</v>
      </c>
      <c r="K17" s="80" t="str">
        <f>IF('05ภาคเรียนที่2(กรอกข้อมูล)'!BB18&gt;=1.99," ",IF('05ภาคเรียนที่2(กรอกข้อมูล)'!BB18&gt;=1,"/",IF('05ภาคเรียนที่2(กรอกข้อมูล)'!BB18&lt;1,"")))</f>
        <v xml:space="preserve"> </v>
      </c>
      <c r="L17" s="80" t="str">
        <f>IF('05ภาคเรียนที่2(กรอกข้อมูล)'!BB18&lt;0.9,"/","")</f>
        <v/>
      </c>
      <c r="M17" s="80" t="str">
        <f>'02สรุปผลปลายปี'!H17</f>
        <v xml:space="preserve"> </v>
      </c>
      <c r="N17" s="80" t="str">
        <f>'02สรุปผลปลายปี'!I17</f>
        <v>/</v>
      </c>
      <c r="O17" s="80" t="str">
        <f>'02สรุปผลปลายปี'!J17</f>
        <v xml:space="preserve"> </v>
      </c>
      <c r="P17" s="80" t="str">
        <f>'02สรุปผลปลายปี'!K17</f>
        <v xml:space="preserve"> </v>
      </c>
    </row>
    <row r="18" spans="1:16" s="84" customFormat="1" ht="18.75">
      <c r="A18" s="80">
        <f>ข้อมูลนักเรียน!B14</f>
        <v>12</v>
      </c>
      <c r="B18" s="81" t="str">
        <f>ข้อมูลนักเรียน!C14</f>
        <v>เด็กชาย</v>
      </c>
      <c r="C18" s="82" t="str">
        <f>ข้อมูลนักเรียน!D14</f>
        <v>เมธาสิทธิ์</v>
      </c>
      <c r="D18" s="83" t="str">
        <f>ข้อมูลนักเรียน!E14</f>
        <v>สงวนศิลป์</v>
      </c>
      <c r="E18" s="80" t="str">
        <f>IF('04ภาคเรียนที่1(กรอกข้อมูล)'!BB19&gt;=3,"/"," ")</f>
        <v xml:space="preserve"> </v>
      </c>
      <c r="F18" s="80" t="str">
        <f>IF('04ภาคเรียนที่1(กรอกข้อมูล)'!BB19&gt;=2.99," ",IF('04ภาคเรียนที่1(กรอกข้อมูล)'!BB19&gt;=2,"/",IF('04ภาคเรียนที่1(กรอกข้อมูล)'!BB19&lt;2,"")))</f>
        <v>/</v>
      </c>
      <c r="G18" s="80" t="str">
        <f>IF('04ภาคเรียนที่1(กรอกข้อมูล)'!BB19&gt;=1.99," ",IF('04ภาคเรียนที่1(กรอกข้อมูล)'!BB19&gt;=1,"/",IF('04ภาคเรียนที่1(กรอกข้อมูล)'!BB19&lt;1,"")))</f>
        <v xml:space="preserve"> </v>
      </c>
      <c r="H18" s="80" t="str">
        <f>IF('04ภาคเรียนที่1(กรอกข้อมูล)'!BB19&lt;0.9,"/","")</f>
        <v/>
      </c>
      <c r="I18" s="80" t="str">
        <f>IF('05ภาคเรียนที่2(กรอกข้อมูล)'!BB19&gt;=3,"/"," ")</f>
        <v xml:space="preserve"> </v>
      </c>
      <c r="J18" s="80" t="str">
        <f>IF('05ภาคเรียนที่2(กรอกข้อมูล)'!BB19&gt;=2.99," ",IF('05ภาคเรียนที่2(กรอกข้อมูล)'!BB19&gt;=2,"/",IF('05ภาคเรียนที่2(กรอกข้อมูล)'!BB19&lt;2,"")))</f>
        <v>/</v>
      </c>
      <c r="K18" s="80" t="str">
        <f>IF('05ภาคเรียนที่2(กรอกข้อมูล)'!BB19&gt;=1.99," ",IF('05ภาคเรียนที่2(กรอกข้อมูล)'!BB19&gt;=1,"/",IF('05ภาคเรียนที่2(กรอกข้อมูล)'!BB19&lt;1,"")))</f>
        <v xml:space="preserve"> </v>
      </c>
      <c r="L18" s="80" t="str">
        <f>IF('05ภาคเรียนที่2(กรอกข้อมูล)'!BB19&lt;0.9,"/","")</f>
        <v/>
      </c>
      <c r="M18" s="80" t="str">
        <f>'02สรุปผลปลายปี'!H18</f>
        <v xml:space="preserve"> </v>
      </c>
      <c r="N18" s="80" t="str">
        <f>'02สรุปผลปลายปี'!I18</f>
        <v>/</v>
      </c>
      <c r="O18" s="80" t="str">
        <f>'02สรุปผลปลายปี'!J18</f>
        <v xml:space="preserve"> </v>
      </c>
      <c r="P18" s="80" t="str">
        <f>'02สรุปผลปลายปี'!K18</f>
        <v xml:space="preserve"> </v>
      </c>
    </row>
    <row r="19" spans="1:16" s="84" customFormat="1" ht="18.75">
      <c r="A19" s="80">
        <f>ข้อมูลนักเรียน!B15</f>
        <v>13</v>
      </c>
      <c r="B19" s="81" t="str">
        <f>ข้อมูลนักเรียน!C15</f>
        <v>เด็กหญิง</v>
      </c>
      <c r="C19" s="82" t="str">
        <f>ข้อมูลนักเรียน!D15</f>
        <v>เปมิกา</v>
      </c>
      <c r="D19" s="83" t="str">
        <f>ข้อมูลนักเรียน!E15</f>
        <v>อุทก</v>
      </c>
      <c r="E19" s="80" t="str">
        <f>IF('04ภาคเรียนที่1(กรอกข้อมูล)'!BB20&gt;=3,"/"," ")</f>
        <v xml:space="preserve"> </v>
      </c>
      <c r="F19" s="80" t="str">
        <f>IF('04ภาคเรียนที่1(กรอกข้อมูล)'!BB20&gt;=2.99," ",IF('04ภาคเรียนที่1(กรอกข้อมูล)'!BB20&gt;=2,"/",IF('04ภาคเรียนที่1(กรอกข้อมูล)'!BB20&lt;2,"")))</f>
        <v>/</v>
      </c>
      <c r="G19" s="80" t="str">
        <f>IF('04ภาคเรียนที่1(กรอกข้อมูล)'!BB20&gt;=1.99," ",IF('04ภาคเรียนที่1(กรอกข้อมูล)'!BB20&gt;=1,"/",IF('04ภาคเรียนที่1(กรอกข้อมูล)'!BB20&lt;1,"")))</f>
        <v xml:space="preserve"> </v>
      </c>
      <c r="H19" s="80" t="str">
        <f>IF('04ภาคเรียนที่1(กรอกข้อมูล)'!BB20&lt;0.9,"/","")</f>
        <v/>
      </c>
      <c r="I19" s="80" t="str">
        <f>IF('05ภาคเรียนที่2(กรอกข้อมูล)'!BB20&gt;=3,"/"," ")</f>
        <v xml:space="preserve"> </v>
      </c>
      <c r="J19" s="80" t="str">
        <f>IF('05ภาคเรียนที่2(กรอกข้อมูล)'!BB20&gt;=2.99," ",IF('05ภาคเรียนที่2(กรอกข้อมูล)'!BB20&gt;=2,"/",IF('05ภาคเรียนที่2(กรอกข้อมูล)'!BB20&lt;2,"")))</f>
        <v>/</v>
      </c>
      <c r="K19" s="80" t="str">
        <f>IF('05ภาคเรียนที่2(กรอกข้อมูล)'!BB20&gt;=1.99," ",IF('05ภาคเรียนที่2(กรอกข้อมูล)'!BB20&gt;=1,"/",IF('05ภาคเรียนที่2(กรอกข้อมูล)'!BB20&lt;1,"")))</f>
        <v xml:space="preserve"> </v>
      </c>
      <c r="L19" s="80" t="str">
        <f>IF('05ภาคเรียนที่2(กรอกข้อมูล)'!BB20&lt;0.9,"/","")</f>
        <v/>
      </c>
      <c r="M19" s="80" t="str">
        <f>'02สรุปผลปลายปี'!H19</f>
        <v xml:space="preserve"> </v>
      </c>
      <c r="N19" s="80" t="str">
        <f>'02สรุปผลปลายปี'!I19</f>
        <v>/</v>
      </c>
      <c r="O19" s="80" t="str">
        <f>'02สรุปผลปลายปี'!J19</f>
        <v xml:space="preserve"> </v>
      </c>
      <c r="P19" s="80" t="str">
        <f>'02สรุปผลปลายปี'!K19</f>
        <v xml:space="preserve"> </v>
      </c>
    </row>
    <row r="20" spans="1:16" s="84" customFormat="1" ht="18.75">
      <c r="A20" s="80">
        <f>ข้อมูลนักเรียน!B16</f>
        <v>14</v>
      </c>
      <c r="B20" s="81" t="str">
        <f>ข้อมูลนักเรียน!C16</f>
        <v>เด็กหญิง</v>
      </c>
      <c r="C20" s="82" t="str">
        <f>ข้อมูลนักเรียน!D16</f>
        <v>จีรวรรณ</v>
      </c>
      <c r="D20" s="83" t="str">
        <f>ข้อมูลนักเรียน!E16</f>
        <v>เกตุย้อย</v>
      </c>
      <c r="E20" s="80" t="str">
        <f>IF('04ภาคเรียนที่1(กรอกข้อมูล)'!BB21&gt;=3,"/"," ")</f>
        <v xml:space="preserve"> </v>
      </c>
      <c r="F20" s="80" t="str">
        <f>IF('04ภาคเรียนที่1(กรอกข้อมูล)'!BB21&gt;=2.99," ",IF('04ภาคเรียนที่1(กรอกข้อมูล)'!BB21&gt;=2,"/",IF('04ภาคเรียนที่1(กรอกข้อมูล)'!BB21&lt;2,"")))</f>
        <v>/</v>
      </c>
      <c r="G20" s="80" t="str">
        <f>IF('04ภาคเรียนที่1(กรอกข้อมูล)'!BB21&gt;=1.99," ",IF('04ภาคเรียนที่1(กรอกข้อมูล)'!BB21&gt;=1,"/",IF('04ภาคเรียนที่1(กรอกข้อมูล)'!BB21&lt;1,"")))</f>
        <v xml:space="preserve"> </v>
      </c>
      <c r="H20" s="80" t="str">
        <f>IF('04ภาคเรียนที่1(กรอกข้อมูล)'!BB21&lt;0.9,"/","")</f>
        <v/>
      </c>
      <c r="I20" s="80" t="str">
        <f>IF('05ภาคเรียนที่2(กรอกข้อมูล)'!BB21&gt;=3,"/"," ")</f>
        <v xml:space="preserve"> </v>
      </c>
      <c r="J20" s="80" t="str">
        <f>IF('05ภาคเรียนที่2(กรอกข้อมูล)'!BB21&gt;=2.99," ",IF('05ภาคเรียนที่2(กรอกข้อมูล)'!BB21&gt;=2,"/",IF('05ภาคเรียนที่2(กรอกข้อมูล)'!BB21&lt;2,"")))</f>
        <v>/</v>
      </c>
      <c r="K20" s="80" t="str">
        <f>IF('05ภาคเรียนที่2(กรอกข้อมูล)'!BB21&gt;=1.99," ",IF('05ภาคเรียนที่2(กรอกข้อมูล)'!BB21&gt;=1,"/",IF('05ภาคเรียนที่2(กรอกข้อมูล)'!BB21&lt;1,"")))</f>
        <v xml:space="preserve"> </v>
      </c>
      <c r="L20" s="80" t="str">
        <f>IF('05ภาคเรียนที่2(กรอกข้อมูล)'!BB21&lt;0.9,"/","")</f>
        <v/>
      </c>
      <c r="M20" s="80" t="str">
        <f>'02สรุปผลปลายปี'!H20</f>
        <v xml:space="preserve"> </v>
      </c>
      <c r="N20" s="80" t="str">
        <f>'02สรุปผลปลายปี'!I20</f>
        <v>/</v>
      </c>
      <c r="O20" s="80" t="str">
        <f>'02สรุปผลปลายปี'!J20</f>
        <v xml:space="preserve"> </v>
      </c>
      <c r="P20" s="80" t="str">
        <f>'02สรุปผลปลายปี'!K20</f>
        <v xml:space="preserve"> </v>
      </c>
    </row>
    <row r="21" spans="1:16" s="84" customFormat="1" ht="18.75">
      <c r="A21" s="80">
        <f>ข้อมูลนักเรียน!B17</f>
        <v>15</v>
      </c>
      <c r="B21" s="81" t="str">
        <f>ข้อมูลนักเรียน!C17</f>
        <v>เด็กหญิง</v>
      </c>
      <c r="C21" s="82" t="str">
        <f>ข้อมูลนักเรียน!D17</f>
        <v>พนิตพร</v>
      </c>
      <c r="D21" s="83" t="str">
        <f>ข้อมูลนักเรียน!E17</f>
        <v>สุขเกษม</v>
      </c>
      <c r="E21" s="80" t="str">
        <f>IF('04ภาคเรียนที่1(กรอกข้อมูล)'!BB22&gt;=3,"/"," ")</f>
        <v xml:space="preserve"> </v>
      </c>
      <c r="F21" s="80" t="str">
        <f>IF('04ภาคเรียนที่1(กรอกข้อมูล)'!BB22&gt;=2.99," ",IF('04ภาคเรียนที่1(กรอกข้อมูล)'!BB22&gt;=2,"/",IF('04ภาคเรียนที่1(กรอกข้อมูล)'!BB22&lt;2,"")))</f>
        <v>/</v>
      </c>
      <c r="G21" s="80" t="str">
        <f>IF('04ภาคเรียนที่1(กรอกข้อมูล)'!BB22&gt;=1.99," ",IF('04ภาคเรียนที่1(กรอกข้อมูล)'!BB22&gt;=1,"/",IF('04ภาคเรียนที่1(กรอกข้อมูล)'!BB22&lt;1,"")))</f>
        <v xml:space="preserve"> </v>
      </c>
      <c r="H21" s="80" t="str">
        <f>IF('04ภาคเรียนที่1(กรอกข้อมูล)'!BB22&lt;0.9,"/","")</f>
        <v/>
      </c>
      <c r="I21" s="80" t="str">
        <f>IF('05ภาคเรียนที่2(กรอกข้อมูล)'!BB22&gt;=3,"/"," ")</f>
        <v xml:space="preserve"> </v>
      </c>
      <c r="J21" s="80" t="str">
        <f>IF('05ภาคเรียนที่2(กรอกข้อมูล)'!BB22&gt;=2.99," ",IF('05ภาคเรียนที่2(กรอกข้อมูล)'!BB22&gt;=2,"/",IF('05ภาคเรียนที่2(กรอกข้อมูล)'!BB22&lt;2,"")))</f>
        <v>/</v>
      </c>
      <c r="K21" s="80" t="str">
        <f>IF('05ภาคเรียนที่2(กรอกข้อมูล)'!BB22&gt;=1.99," ",IF('05ภาคเรียนที่2(กรอกข้อมูล)'!BB22&gt;=1,"/",IF('05ภาคเรียนที่2(กรอกข้อมูล)'!BB22&lt;1,"")))</f>
        <v xml:space="preserve"> </v>
      </c>
      <c r="L21" s="80" t="str">
        <f>IF('05ภาคเรียนที่2(กรอกข้อมูล)'!BB22&lt;0.9,"/","")</f>
        <v/>
      </c>
      <c r="M21" s="80" t="str">
        <f>'02สรุปผลปลายปี'!H21</f>
        <v xml:space="preserve"> </v>
      </c>
      <c r="N21" s="80" t="str">
        <f>'02สรุปผลปลายปี'!I21</f>
        <v>/</v>
      </c>
      <c r="O21" s="80" t="str">
        <f>'02สรุปผลปลายปี'!J21</f>
        <v xml:space="preserve"> </v>
      </c>
      <c r="P21" s="80" t="str">
        <f>'02สรุปผลปลายปี'!K21</f>
        <v xml:space="preserve"> </v>
      </c>
    </row>
    <row r="22" spans="1:16" s="84" customFormat="1" ht="18.75">
      <c r="A22" s="80">
        <f>ข้อมูลนักเรียน!B18</f>
        <v>16</v>
      </c>
      <c r="B22" s="81" t="str">
        <f>ข้อมูลนักเรียน!C18</f>
        <v>เด็กหญิง</v>
      </c>
      <c r="C22" s="82" t="str">
        <f>ข้อมูลนักเรียน!D18</f>
        <v>ชญาพร</v>
      </c>
      <c r="D22" s="83" t="str">
        <f>ข้อมูลนักเรียน!E18</f>
        <v>พวงงาม</v>
      </c>
      <c r="E22" s="80" t="str">
        <f>IF('04ภาคเรียนที่1(กรอกข้อมูล)'!BB23&gt;=3,"/"," ")</f>
        <v xml:space="preserve"> </v>
      </c>
      <c r="F22" s="80" t="str">
        <f>IF('04ภาคเรียนที่1(กรอกข้อมูล)'!BB23&gt;=2.99," ",IF('04ภาคเรียนที่1(กรอกข้อมูล)'!BB23&gt;=2,"/",IF('04ภาคเรียนที่1(กรอกข้อมูล)'!BB23&lt;2,"")))</f>
        <v>/</v>
      </c>
      <c r="G22" s="80" t="str">
        <f>IF('04ภาคเรียนที่1(กรอกข้อมูล)'!BB23&gt;=1.99," ",IF('04ภาคเรียนที่1(กรอกข้อมูล)'!BB23&gt;=1,"/",IF('04ภาคเรียนที่1(กรอกข้อมูล)'!BB23&lt;1,"")))</f>
        <v xml:space="preserve"> </v>
      </c>
      <c r="H22" s="80" t="str">
        <f>IF('04ภาคเรียนที่1(กรอกข้อมูล)'!BB23&lt;0.9,"/","")</f>
        <v/>
      </c>
      <c r="I22" s="80" t="str">
        <f>IF('05ภาคเรียนที่2(กรอกข้อมูล)'!BB23&gt;=3,"/"," ")</f>
        <v xml:space="preserve"> </v>
      </c>
      <c r="J22" s="80" t="str">
        <f>IF('05ภาคเรียนที่2(กรอกข้อมูล)'!BB23&gt;=2.99," ",IF('05ภาคเรียนที่2(กรอกข้อมูล)'!BB23&gt;=2,"/",IF('05ภาคเรียนที่2(กรอกข้อมูล)'!BB23&lt;2,"")))</f>
        <v>/</v>
      </c>
      <c r="K22" s="80" t="str">
        <f>IF('05ภาคเรียนที่2(กรอกข้อมูล)'!BB23&gt;=1.99," ",IF('05ภาคเรียนที่2(กรอกข้อมูล)'!BB23&gt;=1,"/",IF('05ภาคเรียนที่2(กรอกข้อมูล)'!BB23&lt;1,"")))</f>
        <v xml:space="preserve"> </v>
      </c>
      <c r="L22" s="80" t="str">
        <f>IF('05ภาคเรียนที่2(กรอกข้อมูล)'!BB23&lt;0.9,"/","")</f>
        <v/>
      </c>
      <c r="M22" s="80" t="str">
        <f>'02สรุปผลปลายปี'!H22</f>
        <v xml:space="preserve"> </v>
      </c>
      <c r="N22" s="80" t="str">
        <f>'02สรุปผลปลายปี'!I22</f>
        <v>/</v>
      </c>
      <c r="O22" s="80" t="str">
        <f>'02สรุปผลปลายปี'!J22</f>
        <v xml:space="preserve"> </v>
      </c>
      <c r="P22" s="80" t="str">
        <f>'02สรุปผลปลายปี'!K22</f>
        <v xml:space="preserve"> </v>
      </c>
    </row>
    <row r="23" spans="1:16" s="84" customFormat="1" ht="18.75">
      <c r="A23" s="80">
        <f>ข้อมูลนักเรียน!B19</f>
        <v>17</v>
      </c>
      <c r="B23" s="81" t="str">
        <f>ข้อมูลนักเรียน!C19</f>
        <v>เด็กหญิง</v>
      </c>
      <c r="C23" s="82" t="str">
        <f>ข้อมูลนักเรียน!D19</f>
        <v>ชุติกาญจน์</v>
      </c>
      <c r="D23" s="83" t="str">
        <f>ข้อมูลนักเรียน!E19</f>
        <v>มณีแดง</v>
      </c>
      <c r="E23" s="80" t="str">
        <f>IF('04ภาคเรียนที่1(กรอกข้อมูล)'!BB24&gt;=3,"/"," ")</f>
        <v xml:space="preserve"> </v>
      </c>
      <c r="F23" s="80" t="str">
        <f>IF('04ภาคเรียนที่1(กรอกข้อมูล)'!BB24&gt;=2.99," ",IF('04ภาคเรียนที่1(กรอกข้อมูล)'!BB24&gt;=2,"/",IF('04ภาคเรียนที่1(กรอกข้อมูล)'!BB24&lt;2,"")))</f>
        <v>/</v>
      </c>
      <c r="G23" s="80" t="str">
        <f>IF('04ภาคเรียนที่1(กรอกข้อมูล)'!BB24&gt;=1.99," ",IF('04ภาคเรียนที่1(กรอกข้อมูล)'!BB24&gt;=1,"/",IF('04ภาคเรียนที่1(กรอกข้อมูล)'!BB24&lt;1,"")))</f>
        <v xml:space="preserve"> </v>
      </c>
      <c r="H23" s="80" t="str">
        <f>IF('04ภาคเรียนที่1(กรอกข้อมูล)'!BB24&lt;0.9,"/","")</f>
        <v/>
      </c>
      <c r="I23" s="80" t="str">
        <f>IF('05ภาคเรียนที่2(กรอกข้อมูล)'!BB24&gt;=3,"/"," ")</f>
        <v xml:space="preserve"> </v>
      </c>
      <c r="J23" s="80" t="str">
        <f>IF('05ภาคเรียนที่2(กรอกข้อมูล)'!BB24&gt;=2.99," ",IF('05ภาคเรียนที่2(กรอกข้อมูล)'!BB24&gt;=2,"/",IF('05ภาคเรียนที่2(กรอกข้อมูล)'!BB24&lt;2,"")))</f>
        <v>/</v>
      </c>
      <c r="K23" s="80" t="str">
        <f>IF('05ภาคเรียนที่2(กรอกข้อมูล)'!BB24&gt;=1.99," ",IF('05ภาคเรียนที่2(กรอกข้อมูล)'!BB24&gt;=1,"/",IF('05ภาคเรียนที่2(กรอกข้อมูล)'!BB24&lt;1,"")))</f>
        <v xml:space="preserve"> </v>
      </c>
      <c r="L23" s="80" t="str">
        <f>IF('05ภาคเรียนที่2(กรอกข้อมูล)'!BB24&lt;0.9,"/","")</f>
        <v/>
      </c>
      <c r="M23" s="80" t="str">
        <f>'02สรุปผลปลายปี'!H23</f>
        <v xml:space="preserve"> </v>
      </c>
      <c r="N23" s="80" t="str">
        <f>'02สรุปผลปลายปี'!I23</f>
        <v>/</v>
      </c>
      <c r="O23" s="80" t="str">
        <f>'02สรุปผลปลายปี'!J23</f>
        <v xml:space="preserve"> </v>
      </c>
      <c r="P23" s="80" t="str">
        <f>'02สรุปผลปลายปี'!K23</f>
        <v xml:space="preserve"> </v>
      </c>
    </row>
    <row r="24" spans="1:16" s="84" customFormat="1" ht="18.75">
      <c r="A24" s="80">
        <f>ข้อมูลนักเรียน!B20</f>
        <v>18</v>
      </c>
      <c r="B24" s="81" t="str">
        <f>ข้อมูลนักเรียน!C20</f>
        <v>เด็กหญิง</v>
      </c>
      <c r="C24" s="82" t="str">
        <f>ข้อมูลนักเรียน!D20</f>
        <v>ฐิดาภา</v>
      </c>
      <c r="D24" s="83" t="str">
        <f>ข้อมูลนักเรียน!E20</f>
        <v>เผือกนอง</v>
      </c>
      <c r="E24" s="80" t="str">
        <f>IF('04ภาคเรียนที่1(กรอกข้อมูล)'!BB25&gt;=3,"/"," ")</f>
        <v xml:space="preserve"> </v>
      </c>
      <c r="F24" s="80" t="str">
        <f>IF('04ภาคเรียนที่1(กรอกข้อมูล)'!BB25&gt;=2.99," ",IF('04ภาคเรียนที่1(กรอกข้อมูล)'!BB25&gt;=2,"/",IF('04ภาคเรียนที่1(กรอกข้อมูล)'!BB25&lt;2,"")))</f>
        <v>/</v>
      </c>
      <c r="G24" s="80" t="str">
        <f>IF('04ภาคเรียนที่1(กรอกข้อมูล)'!BB25&gt;=1.99," ",IF('04ภาคเรียนที่1(กรอกข้อมูล)'!BB25&gt;=1,"/",IF('04ภาคเรียนที่1(กรอกข้อมูล)'!BB25&lt;1,"")))</f>
        <v xml:space="preserve"> </v>
      </c>
      <c r="H24" s="80" t="str">
        <f>IF('04ภาคเรียนที่1(กรอกข้อมูล)'!BB25&lt;0.9,"/","")</f>
        <v/>
      </c>
      <c r="I24" s="80" t="str">
        <f>IF('05ภาคเรียนที่2(กรอกข้อมูล)'!BB25&gt;=3,"/"," ")</f>
        <v xml:space="preserve"> </v>
      </c>
      <c r="J24" s="80" t="str">
        <f>IF('05ภาคเรียนที่2(กรอกข้อมูล)'!BB25&gt;=2.99," ",IF('05ภาคเรียนที่2(กรอกข้อมูล)'!BB25&gt;=2,"/",IF('05ภาคเรียนที่2(กรอกข้อมูล)'!BB25&lt;2,"")))</f>
        <v>/</v>
      </c>
      <c r="K24" s="80" t="str">
        <f>IF('05ภาคเรียนที่2(กรอกข้อมูล)'!BB25&gt;=1.99," ",IF('05ภาคเรียนที่2(กรอกข้อมูล)'!BB25&gt;=1,"/",IF('05ภาคเรียนที่2(กรอกข้อมูล)'!BB25&lt;1,"")))</f>
        <v xml:space="preserve"> </v>
      </c>
      <c r="L24" s="80" t="str">
        <f>IF('05ภาคเรียนที่2(กรอกข้อมูล)'!BB25&lt;0.9,"/","")</f>
        <v/>
      </c>
      <c r="M24" s="80" t="str">
        <f>'02สรุปผลปลายปี'!H24</f>
        <v xml:space="preserve"> </v>
      </c>
      <c r="N24" s="80" t="str">
        <f>'02สรุปผลปลายปี'!I24</f>
        <v>/</v>
      </c>
      <c r="O24" s="80" t="str">
        <f>'02สรุปผลปลายปี'!J24</f>
        <v xml:space="preserve"> </v>
      </c>
      <c r="P24" s="80" t="str">
        <f>'02สรุปผลปลายปี'!K24</f>
        <v xml:space="preserve"> </v>
      </c>
    </row>
    <row r="25" spans="1:16" s="84" customFormat="1" ht="18.75">
      <c r="A25" s="80">
        <f>ข้อมูลนักเรียน!B21</f>
        <v>19</v>
      </c>
      <c r="B25" s="81" t="str">
        <f>ข้อมูลนักเรียน!C21</f>
        <v>เด็กชาย</v>
      </c>
      <c r="C25" s="82" t="str">
        <f>ข้อมูลนักเรียน!D21</f>
        <v>อภิวิชญ์</v>
      </c>
      <c r="D25" s="83" t="str">
        <f>ข้อมูลนักเรียน!E21</f>
        <v>จิตประสงค์</v>
      </c>
      <c r="E25" s="80" t="str">
        <f>IF('04ภาคเรียนที่1(กรอกข้อมูล)'!BB26&gt;=3,"/"," ")</f>
        <v xml:space="preserve"> </v>
      </c>
      <c r="F25" s="80" t="str">
        <f>IF('04ภาคเรียนที่1(กรอกข้อมูล)'!BB26&gt;=2.99," ",IF('04ภาคเรียนที่1(กรอกข้อมูล)'!BB26&gt;=2,"/",IF('04ภาคเรียนที่1(กรอกข้อมูล)'!BB26&lt;2,"")))</f>
        <v>/</v>
      </c>
      <c r="G25" s="80" t="str">
        <f>IF('04ภาคเรียนที่1(กรอกข้อมูล)'!BB26&gt;=1.99," ",IF('04ภาคเรียนที่1(กรอกข้อมูล)'!BB26&gt;=1,"/",IF('04ภาคเรียนที่1(กรอกข้อมูล)'!BB26&lt;1,"")))</f>
        <v xml:space="preserve"> </v>
      </c>
      <c r="H25" s="80" t="str">
        <f>IF('04ภาคเรียนที่1(กรอกข้อมูล)'!BB26&lt;0.9,"/","")</f>
        <v/>
      </c>
      <c r="I25" s="80" t="str">
        <f>IF('05ภาคเรียนที่2(กรอกข้อมูล)'!BB26&gt;=3,"/"," ")</f>
        <v xml:space="preserve"> </v>
      </c>
      <c r="J25" s="80" t="str">
        <f>IF('05ภาคเรียนที่2(กรอกข้อมูล)'!BB26&gt;=2.99," ",IF('05ภาคเรียนที่2(กรอกข้อมูล)'!BB26&gt;=2,"/",IF('05ภาคเรียนที่2(กรอกข้อมูล)'!BB26&lt;2,"")))</f>
        <v>/</v>
      </c>
      <c r="K25" s="80" t="str">
        <f>IF('05ภาคเรียนที่2(กรอกข้อมูล)'!BB26&gt;=1.99," ",IF('05ภาคเรียนที่2(กรอกข้อมูล)'!BB26&gt;=1,"/",IF('05ภาคเรียนที่2(กรอกข้อมูล)'!BB26&lt;1,"")))</f>
        <v xml:space="preserve"> </v>
      </c>
      <c r="L25" s="80" t="str">
        <f>IF('05ภาคเรียนที่2(กรอกข้อมูล)'!BB26&lt;0.9,"/","")</f>
        <v/>
      </c>
      <c r="M25" s="80" t="str">
        <f>'02สรุปผลปลายปี'!H25</f>
        <v xml:space="preserve"> </v>
      </c>
      <c r="N25" s="80" t="str">
        <f>'02สรุปผลปลายปี'!I25</f>
        <v>/</v>
      </c>
      <c r="O25" s="80" t="str">
        <f>'02สรุปผลปลายปี'!J25</f>
        <v xml:space="preserve"> </v>
      </c>
      <c r="P25" s="80" t="str">
        <f>'02สรุปผลปลายปี'!K25</f>
        <v xml:space="preserve"> </v>
      </c>
    </row>
    <row r="26" spans="1:16" s="84" customFormat="1" ht="18.75">
      <c r="A26" s="80">
        <f>ข้อมูลนักเรียน!B22</f>
        <v>20</v>
      </c>
      <c r="B26" s="81" t="str">
        <f>ข้อมูลนักเรียน!C22</f>
        <v>เด็กหญิง</v>
      </c>
      <c r="C26" s="82" t="str">
        <f>ข้อมูลนักเรียน!D22</f>
        <v>กวิสรา</v>
      </c>
      <c r="D26" s="83" t="str">
        <f>ข้อมูลนักเรียน!E22</f>
        <v>หวังผล</v>
      </c>
      <c r="E26" s="80" t="str">
        <f>IF('04ภาคเรียนที่1(กรอกข้อมูล)'!BB27&gt;=3,"/"," ")</f>
        <v xml:space="preserve"> </v>
      </c>
      <c r="F26" s="80" t="str">
        <f>IF('04ภาคเรียนที่1(กรอกข้อมูล)'!BB27&gt;=2.99," ",IF('04ภาคเรียนที่1(กรอกข้อมูล)'!BB27&gt;=2,"/",IF('04ภาคเรียนที่1(กรอกข้อมูล)'!BB27&lt;2,"")))</f>
        <v>/</v>
      </c>
      <c r="G26" s="80" t="str">
        <f>IF('04ภาคเรียนที่1(กรอกข้อมูล)'!BB27&gt;=1.99," ",IF('04ภาคเรียนที่1(กรอกข้อมูล)'!BB27&gt;=1,"/",IF('04ภาคเรียนที่1(กรอกข้อมูล)'!BB27&lt;1,"")))</f>
        <v xml:space="preserve"> </v>
      </c>
      <c r="H26" s="80" t="str">
        <f>IF('04ภาคเรียนที่1(กรอกข้อมูล)'!BB27&lt;0.9,"/","")</f>
        <v/>
      </c>
      <c r="I26" s="80" t="str">
        <f>IF('05ภาคเรียนที่2(กรอกข้อมูล)'!BB27&gt;=3,"/"," ")</f>
        <v xml:space="preserve"> </v>
      </c>
      <c r="J26" s="80" t="str">
        <f>IF('05ภาคเรียนที่2(กรอกข้อมูล)'!BB27&gt;=2.99," ",IF('05ภาคเรียนที่2(กรอกข้อมูล)'!BB27&gt;=2,"/",IF('05ภาคเรียนที่2(กรอกข้อมูล)'!BB27&lt;2,"")))</f>
        <v>/</v>
      </c>
      <c r="K26" s="80" t="str">
        <f>IF('05ภาคเรียนที่2(กรอกข้อมูล)'!BB27&gt;=1.99," ",IF('05ภาคเรียนที่2(กรอกข้อมูล)'!BB27&gt;=1,"/",IF('05ภาคเรียนที่2(กรอกข้อมูล)'!BB27&lt;1,"")))</f>
        <v xml:space="preserve"> </v>
      </c>
      <c r="L26" s="80" t="str">
        <f>IF('05ภาคเรียนที่2(กรอกข้อมูล)'!BB27&lt;0.9,"/","")</f>
        <v/>
      </c>
      <c r="M26" s="80" t="str">
        <f>'02สรุปผลปลายปี'!H26</f>
        <v xml:space="preserve"> </v>
      </c>
      <c r="N26" s="80" t="str">
        <f>'02สรุปผลปลายปี'!I26</f>
        <v>/</v>
      </c>
      <c r="O26" s="80" t="str">
        <f>'02สรุปผลปลายปี'!J26</f>
        <v xml:space="preserve"> </v>
      </c>
      <c r="P26" s="80" t="str">
        <f>'02สรุปผลปลายปี'!K26</f>
        <v xml:space="preserve"> </v>
      </c>
    </row>
    <row r="27" spans="1:16" s="84" customFormat="1" ht="18.75">
      <c r="A27" s="80">
        <f>ข้อมูลนักเรียน!B23</f>
        <v>21</v>
      </c>
      <c r="B27" s="81" t="str">
        <f>ข้อมูลนักเรียน!C23</f>
        <v>เด็กหญิง</v>
      </c>
      <c r="C27" s="82" t="str">
        <f>ข้อมูลนักเรียน!D23</f>
        <v>ดวงกมล</v>
      </c>
      <c r="D27" s="83" t="str">
        <f>ข้อมูลนักเรียน!E23</f>
        <v>ชุมวรฐายี</v>
      </c>
      <c r="E27" s="80" t="str">
        <f>IF('04ภาคเรียนที่1(กรอกข้อมูล)'!BB28&gt;=3,"/"," ")</f>
        <v xml:space="preserve"> </v>
      </c>
      <c r="F27" s="80" t="str">
        <f>IF('04ภาคเรียนที่1(กรอกข้อมูล)'!BB28&gt;=2.99," ",IF('04ภาคเรียนที่1(กรอกข้อมูล)'!BB28&gt;=2,"/",IF('04ภาคเรียนที่1(กรอกข้อมูล)'!BB28&lt;2,"")))</f>
        <v>/</v>
      </c>
      <c r="G27" s="80" t="str">
        <f>IF('04ภาคเรียนที่1(กรอกข้อมูล)'!BB28&gt;=1.99," ",IF('04ภาคเรียนที่1(กรอกข้อมูล)'!BB28&gt;=1,"/",IF('04ภาคเรียนที่1(กรอกข้อมูล)'!BB28&lt;1,"")))</f>
        <v xml:space="preserve"> </v>
      </c>
      <c r="H27" s="80" t="str">
        <f>IF('04ภาคเรียนที่1(กรอกข้อมูล)'!BB28&lt;0.9,"/","")</f>
        <v/>
      </c>
      <c r="I27" s="80" t="str">
        <f>IF('05ภาคเรียนที่2(กรอกข้อมูล)'!BB28&gt;=3,"/"," ")</f>
        <v xml:space="preserve"> </v>
      </c>
      <c r="J27" s="80" t="str">
        <f>IF('05ภาคเรียนที่2(กรอกข้อมูล)'!BB28&gt;=2.99," ",IF('05ภาคเรียนที่2(กรอกข้อมูล)'!BB28&gt;=2,"/",IF('05ภาคเรียนที่2(กรอกข้อมูล)'!BB28&lt;2,"")))</f>
        <v>/</v>
      </c>
      <c r="K27" s="80" t="str">
        <f>IF('05ภาคเรียนที่2(กรอกข้อมูล)'!BB28&gt;=1.99," ",IF('05ภาคเรียนที่2(กรอกข้อมูล)'!BB28&gt;=1,"/",IF('05ภาคเรียนที่2(กรอกข้อมูล)'!BB28&lt;1,"")))</f>
        <v xml:space="preserve"> </v>
      </c>
      <c r="L27" s="80" t="str">
        <f>IF('05ภาคเรียนที่2(กรอกข้อมูล)'!BB28&lt;0.9,"/","")</f>
        <v/>
      </c>
      <c r="M27" s="80" t="str">
        <f>'02สรุปผลปลายปี'!H27</f>
        <v xml:space="preserve"> </v>
      </c>
      <c r="N27" s="80" t="str">
        <f>'02สรุปผลปลายปี'!I27</f>
        <v>/</v>
      </c>
      <c r="O27" s="80" t="str">
        <f>'02สรุปผลปลายปี'!J27</f>
        <v xml:space="preserve"> </v>
      </c>
      <c r="P27" s="80" t="str">
        <f>'02สรุปผลปลายปี'!K27</f>
        <v xml:space="preserve"> </v>
      </c>
    </row>
    <row r="28" spans="1:16" s="84" customFormat="1" ht="18.75">
      <c r="A28" s="80">
        <f>ข้อมูลนักเรียน!B24</f>
        <v>22</v>
      </c>
      <c r="B28" s="81" t="str">
        <f>ข้อมูลนักเรียน!C24</f>
        <v>เด็กชาย</v>
      </c>
      <c r="C28" s="82" t="str">
        <f>ข้อมูลนักเรียน!D24</f>
        <v>ณัฐพัฒน์</v>
      </c>
      <c r="D28" s="83" t="str">
        <f>ข้อมูลนักเรียน!E24</f>
        <v>ชะนะฮวด</v>
      </c>
      <c r="E28" s="80" t="str">
        <f>IF('04ภาคเรียนที่1(กรอกข้อมูล)'!BB29&gt;=3,"/"," ")</f>
        <v xml:space="preserve"> </v>
      </c>
      <c r="F28" s="80" t="str">
        <f>IF('04ภาคเรียนที่1(กรอกข้อมูล)'!BB29&gt;=2.99," ",IF('04ภาคเรียนที่1(กรอกข้อมูล)'!BB29&gt;=2,"/",IF('04ภาคเรียนที่1(กรอกข้อมูล)'!BB29&lt;2,"")))</f>
        <v>/</v>
      </c>
      <c r="G28" s="80" t="str">
        <f>IF('04ภาคเรียนที่1(กรอกข้อมูล)'!BB29&gt;=1.99," ",IF('04ภาคเรียนที่1(กรอกข้อมูล)'!BB29&gt;=1,"/",IF('04ภาคเรียนที่1(กรอกข้อมูล)'!BB29&lt;1,"")))</f>
        <v xml:space="preserve"> </v>
      </c>
      <c r="H28" s="80" t="str">
        <f>IF('04ภาคเรียนที่1(กรอกข้อมูล)'!BB29&lt;0.9,"/","")</f>
        <v/>
      </c>
      <c r="I28" s="80" t="str">
        <f>IF('05ภาคเรียนที่2(กรอกข้อมูล)'!BB29&gt;=3,"/"," ")</f>
        <v xml:space="preserve"> </v>
      </c>
      <c r="J28" s="80" t="str">
        <f>IF('05ภาคเรียนที่2(กรอกข้อมูล)'!BB29&gt;=2.99," ",IF('05ภาคเรียนที่2(กรอกข้อมูล)'!BB29&gt;=2,"/",IF('05ภาคเรียนที่2(กรอกข้อมูล)'!BB29&lt;2,"")))</f>
        <v>/</v>
      </c>
      <c r="K28" s="80" t="str">
        <f>IF('05ภาคเรียนที่2(กรอกข้อมูล)'!BB29&gt;=1.99," ",IF('05ภาคเรียนที่2(กรอกข้อมูล)'!BB29&gt;=1,"/",IF('05ภาคเรียนที่2(กรอกข้อมูล)'!BB29&lt;1,"")))</f>
        <v xml:space="preserve"> </v>
      </c>
      <c r="L28" s="80" t="str">
        <f>IF('05ภาคเรียนที่2(กรอกข้อมูล)'!BB29&lt;0.9,"/","")</f>
        <v/>
      </c>
      <c r="M28" s="80" t="str">
        <f>'02สรุปผลปลายปี'!H28</f>
        <v xml:space="preserve"> </v>
      </c>
      <c r="N28" s="80" t="str">
        <f>'02สรุปผลปลายปี'!I28</f>
        <v>/</v>
      </c>
      <c r="O28" s="80" t="str">
        <f>'02สรุปผลปลายปี'!J28</f>
        <v xml:space="preserve"> </v>
      </c>
      <c r="P28" s="80" t="str">
        <f>'02สรุปผลปลายปี'!K28</f>
        <v xml:space="preserve"> </v>
      </c>
    </row>
    <row r="29" spans="1:16" s="84" customFormat="1" ht="18.75">
      <c r="A29" s="80">
        <f>ข้อมูลนักเรียน!B25</f>
        <v>23</v>
      </c>
      <c r="B29" s="81" t="str">
        <f>ข้อมูลนักเรียน!C25</f>
        <v>เด็กชาย</v>
      </c>
      <c r="C29" s="82" t="str">
        <f>ข้อมูลนักเรียน!D25</f>
        <v>ธนชิต</v>
      </c>
      <c r="D29" s="83" t="str">
        <f>ข้อมูลนักเรียน!E25</f>
        <v>จันทร์ทอง</v>
      </c>
      <c r="E29" s="80" t="str">
        <f>IF('04ภาคเรียนที่1(กรอกข้อมูล)'!BB30&gt;=3,"/"," ")</f>
        <v xml:space="preserve"> </v>
      </c>
      <c r="F29" s="80" t="str">
        <f>IF('04ภาคเรียนที่1(กรอกข้อมูล)'!BB30&gt;=2.99," ",IF('04ภาคเรียนที่1(กรอกข้อมูล)'!BB30&gt;=2,"/",IF('04ภาคเรียนที่1(กรอกข้อมูล)'!BB30&lt;2,"")))</f>
        <v>/</v>
      </c>
      <c r="G29" s="80" t="str">
        <f>IF('04ภาคเรียนที่1(กรอกข้อมูล)'!BB30&gt;=1.99," ",IF('04ภาคเรียนที่1(กรอกข้อมูล)'!BB30&gt;=1,"/",IF('04ภาคเรียนที่1(กรอกข้อมูล)'!BB30&lt;1,"")))</f>
        <v xml:space="preserve"> </v>
      </c>
      <c r="H29" s="80" t="str">
        <f>IF('04ภาคเรียนที่1(กรอกข้อมูล)'!BB30&lt;0.9,"/","")</f>
        <v/>
      </c>
      <c r="I29" s="80" t="str">
        <f>IF('05ภาคเรียนที่2(กรอกข้อมูล)'!BB30&gt;=3,"/"," ")</f>
        <v xml:space="preserve"> </v>
      </c>
      <c r="J29" s="80" t="str">
        <f>IF('05ภาคเรียนที่2(กรอกข้อมูล)'!BB30&gt;=2.99," ",IF('05ภาคเรียนที่2(กรอกข้อมูล)'!BB30&gt;=2,"/",IF('05ภาคเรียนที่2(กรอกข้อมูล)'!BB30&lt;2,"")))</f>
        <v>/</v>
      </c>
      <c r="K29" s="80" t="str">
        <f>IF('05ภาคเรียนที่2(กรอกข้อมูล)'!BB30&gt;=1.99," ",IF('05ภาคเรียนที่2(กรอกข้อมูล)'!BB30&gt;=1,"/",IF('05ภาคเรียนที่2(กรอกข้อมูล)'!BB30&lt;1,"")))</f>
        <v xml:space="preserve"> </v>
      </c>
      <c r="L29" s="80" t="str">
        <f>IF('05ภาคเรียนที่2(กรอกข้อมูล)'!BB30&lt;0.9,"/","")</f>
        <v/>
      </c>
      <c r="M29" s="80" t="str">
        <f>'02สรุปผลปลายปี'!H29</f>
        <v xml:space="preserve"> </v>
      </c>
      <c r="N29" s="80" t="str">
        <f>'02สรุปผลปลายปี'!I29</f>
        <v>/</v>
      </c>
      <c r="O29" s="80" t="str">
        <f>'02สรุปผลปลายปี'!J29</f>
        <v xml:space="preserve"> </v>
      </c>
      <c r="P29" s="80" t="str">
        <f>'02สรุปผลปลายปี'!K29</f>
        <v xml:space="preserve"> </v>
      </c>
    </row>
    <row r="30" spans="1:16" s="84" customFormat="1" ht="18.75">
      <c r="A30" s="80">
        <f>ข้อมูลนักเรียน!B26</f>
        <v>24</v>
      </c>
      <c r="B30" s="81" t="str">
        <f>ข้อมูลนักเรียน!C26</f>
        <v>เด็กหญิง</v>
      </c>
      <c r="C30" s="82" t="str">
        <f>ข้อมูลนักเรียน!D26</f>
        <v>วรัญญา</v>
      </c>
      <c r="D30" s="83" t="str">
        <f>ข้อมูลนักเรียน!E26</f>
        <v>ศุภะผ่องศรี</v>
      </c>
      <c r="E30" s="80" t="str">
        <f>IF('04ภาคเรียนที่1(กรอกข้อมูล)'!BB31&gt;=3,"/"," ")</f>
        <v xml:space="preserve"> </v>
      </c>
      <c r="F30" s="80" t="str">
        <f>IF('04ภาคเรียนที่1(กรอกข้อมูล)'!BB31&gt;=2.99," ",IF('04ภาคเรียนที่1(กรอกข้อมูล)'!BB31&gt;=2,"/",IF('04ภาคเรียนที่1(กรอกข้อมูล)'!BB31&lt;2,"")))</f>
        <v>/</v>
      </c>
      <c r="G30" s="80" t="str">
        <f>IF('04ภาคเรียนที่1(กรอกข้อมูล)'!BB31&gt;=1.99," ",IF('04ภาคเรียนที่1(กรอกข้อมูล)'!BB31&gt;=1,"/",IF('04ภาคเรียนที่1(กรอกข้อมูล)'!BB31&lt;1,"")))</f>
        <v xml:space="preserve"> </v>
      </c>
      <c r="H30" s="80" t="str">
        <f>IF('04ภาคเรียนที่1(กรอกข้อมูล)'!BB31&lt;0.9,"/","")</f>
        <v/>
      </c>
      <c r="I30" s="80" t="str">
        <f>IF('05ภาคเรียนที่2(กรอกข้อมูล)'!BB31&gt;=3,"/"," ")</f>
        <v xml:space="preserve"> </v>
      </c>
      <c r="J30" s="80" t="str">
        <f>IF('05ภาคเรียนที่2(กรอกข้อมูล)'!BB31&gt;=2.99," ",IF('05ภาคเรียนที่2(กรอกข้อมูล)'!BB31&gt;=2,"/",IF('05ภาคเรียนที่2(กรอกข้อมูล)'!BB31&lt;2,"")))</f>
        <v>/</v>
      </c>
      <c r="K30" s="80" t="str">
        <f>IF('05ภาคเรียนที่2(กรอกข้อมูล)'!BB31&gt;=1.99," ",IF('05ภาคเรียนที่2(กรอกข้อมูล)'!BB31&gt;=1,"/",IF('05ภาคเรียนที่2(กรอกข้อมูล)'!BB31&lt;1,"")))</f>
        <v xml:space="preserve"> </v>
      </c>
      <c r="L30" s="80" t="str">
        <f>IF('05ภาคเรียนที่2(กรอกข้อมูล)'!BB31&lt;0.9,"/","")</f>
        <v/>
      </c>
      <c r="M30" s="80" t="str">
        <f>'02สรุปผลปลายปี'!H30</f>
        <v xml:space="preserve"> </v>
      </c>
      <c r="N30" s="80" t="str">
        <f>'02สรุปผลปลายปี'!I30</f>
        <v>/</v>
      </c>
      <c r="O30" s="80" t="str">
        <f>'02สรุปผลปลายปี'!J30</f>
        <v xml:space="preserve"> </v>
      </c>
      <c r="P30" s="80" t="str">
        <f>'02สรุปผลปลายปี'!K30</f>
        <v xml:space="preserve"> </v>
      </c>
    </row>
    <row r="31" spans="1:16" s="84" customFormat="1" ht="18.75">
      <c r="A31" s="80">
        <f>ข้อมูลนักเรียน!B27</f>
        <v>25</v>
      </c>
      <c r="B31" s="81" t="str">
        <f>ข้อมูลนักเรียน!C27</f>
        <v>เด็กชาย</v>
      </c>
      <c r="C31" s="82" t="str">
        <f>ข้อมูลนักเรียน!D27</f>
        <v>อภิชาติ</v>
      </c>
      <c r="D31" s="83" t="str">
        <f>ข้อมูลนักเรียน!E27</f>
        <v>เชื้อในเขา</v>
      </c>
      <c r="E31" s="80" t="str">
        <f>IF('04ภาคเรียนที่1(กรอกข้อมูล)'!BB32&gt;=3,"/"," ")</f>
        <v xml:space="preserve"> </v>
      </c>
      <c r="F31" s="80" t="str">
        <f>IF('04ภาคเรียนที่1(กรอกข้อมูล)'!BB32&gt;=2.99," ",IF('04ภาคเรียนที่1(กรอกข้อมูล)'!BB32&gt;=2,"/",IF('04ภาคเรียนที่1(กรอกข้อมูล)'!BB32&lt;2,"")))</f>
        <v>/</v>
      </c>
      <c r="G31" s="80" t="str">
        <f>IF('04ภาคเรียนที่1(กรอกข้อมูล)'!BB32&gt;=1.99," ",IF('04ภาคเรียนที่1(กรอกข้อมูล)'!BB32&gt;=1,"/",IF('04ภาคเรียนที่1(กรอกข้อมูล)'!BB32&lt;1,"")))</f>
        <v xml:space="preserve"> </v>
      </c>
      <c r="H31" s="80" t="str">
        <f>IF('04ภาคเรียนที่1(กรอกข้อมูล)'!BB32&lt;0.9,"/","")</f>
        <v/>
      </c>
      <c r="I31" s="80" t="str">
        <f>IF('05ภาคเรียนที่2(กรอกข้อมูล)'!BB32&gt;=3,"/"," ")</f>
        <v xml:space="preserve"> </v>
      </c>
      <c r="J31" s="80" t="str">
        <f>IF('05ภาคเรียนที่2(กรอกข้อมูล)'!BB32&gt;=2.99," ",IF('05ภาคเรียนที่2(กรอกข้อมูล)'!BB32&gt;=2,"/",IF('05ภาคเรียนที่2(กรอกข้อมูล)'!BB32&lt;2,"")))</f>
        <v>/</v>
      </c>
      <c r="K31" s="80" t="str">
        <f>IF('05ภาคเรียนที่2(กรอกข้อมูล)'!BB32&gt;=1.99," ",IF('05ภาคเรียนที่2(กรอกข้อมูล)'!BB32&gt;=1,"/",IF('05ภาคเรียนที่2(กรอกข้อมูล)'!BB32&lt;1,"")))</f>
        <v xml:space="preserve"> </v>
      </c>
      <c r="L31" s="80" t="str">
        <f>IF('05ภาคเรียนที่2(กรอกข้อมูล)'!BB32&lt;0.9,"/","")</f>
        <v/>
      </c>
      <c r="M31" s="80" t="str">
        <f>'02สรุปผลปลายปี'!H31</f>
        <v xml:space="preserve"> </v>
      </c>
      <c r="N31" s="80" t="str">
        <f>'02สรุปผลปลายปี'!I31</f>
        <v xml:space="preserve"> </v>
      </c>
      <c r="O31" s="80" t="str">
        <f>'02สรุปผลปลายปี'!J31</f>
        <v>/</v>
      </c>
      <c r="P31" s="80" t="str">
        <f>'02สรุปผลปลายปี'!K31</f>
        <v xml:space="preserve"> </v>
      </c>
    </row>
    <row r="32" spans="1:16" s="84" customFormat="1" ht="18.75">
      <c r="A32" s="80">
        <f>ข้อมูลนักเรียน!B28</f>
        <v>26</v>
      </c>
      <c r="B32" s="81" t="str">
        <f>ข้อมูลนักเรียน!C28</f>
        <v>เด็กหญิง</v>
      </c>
      <c r="C32" s="82" t="str">
        <f>ข้อมูลนักเรียน!D28</f>
        <v>อำพร</v>
      </c>
      <c r="D32" s="83" t="str">
        <f>ข้อมูลนักเรียน!E28</f>
        <v>คำพร</v>
      </c>
      <c r="E32" s="80" t="str">
        <f>IF('04ภาคเรียนที่1(กรอกข้อมูล)'!BB33&gt;=3,"/"," ")</f>
        <v xml:space="preserve"> </v>
      </c>
      <c r="F32" s="80" t="str">
        <f>IF('04ภาคเรียนที่1(กรอกข้อมูล)'!BB33&gt;=2.99," ",IF('04ภาคเรียนที่1(กรอกข้อมูล)'!BB33&gt;=2,"/",IF('04ภาคเรียนที่1(กรอกข้อมูล)'!BB33&lt;2,"")))</f>
        <v>/</v>
      </c>
      <c r="G32" s="80" t="str">
        <f>IF('04ภาคเรียนที่1(กรอกข้อมูล)'!BB33&gt;=1.99," ",IF('04ภาคเรียนที่1(กรอกข้อมูล)'!BB33&gt;=1,"/",IF('04ภาคเรียนที่1(กรอกข้อมูล)'!BB33&lt;1,"")))</f>
        <v xml:space="preserve"> </v>
      </c>
      <c r="H32" s="80" t="str">
        <f>IF('04ภาคเรียนที่1(กรอกข้อมูล)'!BB33&lt;0.9,"/","")</f>
        <v/>
      </c>
      <c r="I32" s="80" t="str">
        <f>IF('05ภาคเรียนที่2(กรอกข้อมูล)'!BB33&gt;=3,"/"," ")</f>
        <v xml:space="preserve"> </v>
      </c>
      <c r="J32" s="80" t="str">
        <f>IF('05ภาคเรียนที่2(กรอกข้อมูล)'!BB33&gt;=2.99," ",IF('05ภาคเรียนที่2(กรอกข้อมูล)'!BB33&gt;=2,"/",IF('05ภาคเรียนที่2(กรอกข้อมูล)'!BB33&lt;2,"")))</f>
        <v>/</v>
      </c>
      <c r="K32" s="80" t="str">
        <f>IF('05ภาคเรียนที่2(กรอกข้อมูล)'!BB33&gt;=1.99," ",IF('05ภาคเรียนที่2(กรอกข้อมูล)'!BB33&gt;=1,"/",IF('05ภาคเรียนที่2(กรอกข้อมูล)'!BB33&lt;1,"")))</f>
        <v xml:space="preserve"> </v>
      </c>
      <c r="L32" s="80" t="str">
        <f>IF('05ภาคเรียนที่2(กรอกข้อมูล)'!BB33&lt;0.9,"/","")</f>
        <v/>
      </c>
      <c r="M32" s="80" t="str">
        <f>'02สรุปผลปลายปี'!H32</f>
        <v xml:space="preserve"> </v>
      </c>
      <c r="N32" s="80" t="str">
        <f>'02สรุปผลปลายปี'!I32</f>
        <v xml:space="preserve"> </v>
      </c>
      <c r="O32" s="80" t="str">
        <f>'02สรุปผลปลายปี'!J32</f>
        <v>/</v>
      </c>
      <c r="P32" s="80" t="str">
        <f>'02สรุปผลปลายปี'!K32</f>
        <v xml:space="preserve"> </v>
      </c>
    </row>
    <row r="33" spans="1:16" s="84" customFormat="1" ht="18.75">
      <c r="A33" s="80">
        <f>ข้อมูลนักเรียน!B29</f>
        <v>27</v>
      </c>
      <c r="B33" s="81" t="str">
        <f>ข้อมูลนักเรียน!C29</f>
        <v>เด็กหญิง</v>
      </c>
      <c r="C33" s="82" t="str">
        <f>ข้อมูลนักเรียน!D29</f>
        <v>ณิชานันท์</v>
      </c>
      <c r="D33" s="83" t="str">
        <f>ข้อมูลนักเรียน!E29</f>
        <v>จารีมุข</v>
      </c>
      <c r="E33" s="80" t="str">
        <f>IF('04ภาคเรียนที่1(กรอกข้อมูล)'!BB34&gt;=3,"/"," ")</f>
        <v xml:space="preserve"> </v>
      </c>
      <c r="F33" s="80" t="str">
        <f>IF('04ภาคเรียนที่1(กรอกข้อมูล)'!BB34&gt;=2.99," ",IF('04ภาคเรียนที่1(กรอกข้อมูล)'!BB34&gt;=2,"/",IF('04ภาคเรียนที่1(กรอกข้อมูล)'!BB34&lt;2,"")))</f>
        <v>/</v>
      </c>
      <c r="G33" s="80" t="str">
        <f>IF('04ภาคเรียนที่1(กรอกข้อมูล)'!BB34&gt;=1.99," ",IF('04ภาคเรียนที่1(กรอกข้อมูล)'!BB34&gt;=1,"/",IF('04ภาคเรียนที่1(กรอกข้อมูล)'!BB34&lt;1,"")))</f>
        <v xml:space="preserve"> </v>
      </c>
      <c r="H33" s="80" t="str">
        <f>IF('04ภาคเรียนที่1(กรอกข้อมูล)'!BB34&lt;0.9,"/","")</f>
        <v/>
      </c>
      <c r="I33" s="80" t="str">
        <f>IF('05ภาคเรียนที่2(กรอกข้อมูล)'!BB34&gt;=3,"/"," ")</f>
        <v xml:space="preserve"> </v>
      </c>
      <c r="J33" s="80" t="str">
        <f>IF('05ภาคเรียนที่2(กรอกข้อมูล)'!BB34&gt;=2.99," ",IF('05ภาคเรียนที่2(กรอกข้อมูล)'!BB34&gt;=2,"/",IF('05ภาคเรียนที่2(กรอกข้อมูล)'!BB34&lt;2,"")))</f>
        <v>/</v>
      </c>
      <c r="K33" s="80" t="str">
        <f>IF('05ภาคเรียนที่2(กรอกข้อมูล)'!BB34&gt;=1.99," ",IF('05ภาคเรียนที่2(กรอกข้อมูล)'!BB34&gt;=1,"/",IF('05ภาคเรียนที่2(กรอกข้อมูล)'!BB34&lt;1,"")))</f>
        <v xml:space="preserve"> </v>
      </c>
      <c r="L33" s="80" t="str">
        <f>IF('05ภาคเรียนที่2(กรอกข้อมูล)'!BB34&lt;0.9,"/","")</f>
        <v/>
      </c>
      <c r="M33" s="80" t="str">
        <f>'02สรุปผลปลายปี'!H33</f>
        <v xml:space="preserve"> </v>
      </c>
      <c r="N33" s="80" t="str">
        <f>'02สรุปผลปลายปี'!I33</f>
        <v xml:space="preserve"> </v>
      </c>
      <c r="O33" s="80" t="str">
        <f>'02สรุปผลปลายปี'!J33</f>
        <v>/</v>
      </c>
      <c r="P33" s="80" t="str">
        <f>'02สรุปผลปลายปี'!K33</f>
        <v xml:space="preserve"> </v>
      </c>
    </row>
    <row r="34" spans="1:16" s="84" customFormat="1" ht="18.75">
      <c r="A34" s="80">
        <f>ข้อมูลนักเรียน!B30</f>
        <v>28</v>
      </c>
      <c r="B34" s="81" t="str">
        <f>ข้อมูลนักเรียน!C30</f>
        <v>เด็กหญิง</v>
      </c>
      <c r="C34" s="82" t="str">
        <f>ข้อมูลนักเรียน!D30</f>
        <v>ผกามาส</v>
      </c>
      <c r="D34" s="83" t="str">
        <f>ข้อมูลนักเรียน!E30</f>
        <v>จินตวรณ์</v>
      </c>
      <c r="E34" s="80" t="str">
        <f>IF('04ภาคเรียนที่1(กรอกข้อมูล)'!BB35&gt;=3,"/"," ")</f>
        <v xml:space="preserve"> </v>
      </c>
      <c r="F34" s="80" t="str">
        <f>IF('04ภาคเรียนที่1(กรอกข้อมูล)'!BB35&gt;=2.99," ",IF('04ภาคเรียนที่1(กรอกข้อมูล)'!BB35&gt;=2,"/",IF('04ภาคเรียนที่1(กรอกข้อมูล)'!BB35&lt;2,"")))</f>
        <v>/</v>
      </c>
      <c r="G34" s="80" t="str">
        <f>IF('04ภาคเรียนที่1(กรอกข้อมูล)'!BB35&gt;=1.99," ",IF('04ภาคเรียนที่1(กรอกข้อมูล)'!BB35&gt;=1,"/",IF('04ภาคเรียนที่1(กรอกข้อมูล)'!BB35&lt;1,"")))</f>
        <v xml:space="preserve"> </v>
      </c>
      <c r="H34" s="80" t="str">
        <f>IF('04ภาคเรียนที่1(กรอกข้อมูล)'!BB35&lt;0.9,"/","")</f>
        <v/>
      </c>
      <c r="I34" s="80" t="str">
        <f>IF('05ภาคเรียนที่2(กรอกข้อมูล)'!BB35&gt;=3,"/"," ")</f>
        <v xml:space="preserve"> </v>
      </c>
      <c r="J34" s="80" t="str">
        <f>IF('05ภาคเรียนที่2(กรอกข้อมูล)'!BB35&gt;=2.99," ",IF('05ภาคเรียนที่2(กรอกข้อมูล)'!BB35&gt;=2,"/",IF('05ภาคเรียนที่2(กรอกข้อมูล)'!BB35&lt;2,"")))</f>
        <v>/</v>
      </c>
      <c r="K34" s="80" t="str">
        <f>IF('05ภาคเรียนที่2(กรอกข้อมูล)'!BB35&gt;=1.99," ",IF('05ภาคเรียนที่2(กรอกข้อมูล)'!BB35&gt;=1,"/",IF('05ภาคเรียนที่2(กรอกข้อมูล)'!BB35&lt;1,"")))</f>
        <v xml:space="preserve"> </v>
      </c>
      <c r="L34" s="80" t="str">
        <f>IF('05ภาคเรียนที่2(กรอกข้อมูล)'!BB35&lt;0.9,"/","")</f>
        <v/>
      </c>
      <c r="M34" s="80" t="str">
        <f>'02สรุปผลปลายปี'!H34</f>
        <v xml:space="preserve"> </v>
      </c>
      <c r="N34" s="80" t="str">
        <f>'02สรุปผลปลายปี'!I34</f>
        <v xml:space="preserve"> </v>
      </c>
      <c r="O34" s="80" t="str">
        <f>'02สรุปผลปลายปี'!J34</f>
        <v>/</v>
      </c>
      <c r="P34" s="80" t="str">
        <f>'02สรุปผลปลายปี'!K34</f>
        <v xml:space="preserve"> </v>
      </c>
    </row>
    <row r="35" spans="1:16" s="84" customFormat="1" ht="18.75">
      <c r="A35" s="80">
        <f>ข้อมูลนักเรียน!B31</f>
        <v>29</v>
      </c>
      <c r="B35" s="81" t="str">
        <f>ข้อมูลนักเรียน!C31</f>
        <v>เด็กชาย</v>
      </c>
      <c r="C35" s="82" t="str">
        <f>ข้อมูลนักเรียน!D31</f>
        <v>พัสกร</v>
      </c>
      <c r="D35" s="83" t="str">
        <f>ข้อมูลนักเรียน!E31</f>
        <v>บุญทอง</v>
      </c>
      <c r="E35" s="80" t="str">
        <f>IF('04ภาคเรียนที่1(กรอกข้อมูล)'!BB36&gt;=3,"/"," ")</f>
        <v xml:space="preserve"> </v>
      </c>
      <c r="F35" s="80" t="str">
        <f>IF('04ภาคเรียนที่1(กรอกข้อมูล)'!BB36&gt;=2.99," ",IF('04ภาคเรียนที่1(กรอกข้อมูล)'!BB36&gt;=2,"/",IF('04ภาคเรียนที่1(กรอกข้อมูล)'!BB36&lt;2,"")))</f>
        <v>/</v>
      </c>
      <c r="G35" s="80" t="str">
        <f>IF('04ภาคเรียนที่1(กรอกข้อมูล)'!BB36&gt;=1.99," ",IF('04ภาคเรียนที่1(กรอกข้อมูล)'!BB36&gt;=1,"/",IF('04ภาคเรียนที่1(กรอกข้อมูล)'!BB36&lt;1,"")))</f>
        <v xml:space="preserve"> </v>
      </c>
      <c r="H35" s="80" t="str">
        <f>IF('04ภาคเรียนที่1(กรอกข้อมูล)'!BB36&lt;0.9,"/","")</f>
        <v/>
      </c>
      <c r="I35" s="80" t="str">
        <f>IF('05ภาคเรียนที่2(กรอกข้อมูล)'!BB36&gt;=3,"/"," ")</f>
        <v xml:space="preserve"> </v>
      </c>
      <c r="J35" s="80" t="str">
        <f>IF('05ภาคเรียนที่2(กรอกข้อมูล)'!BB36&gt;=2.99," ",IF('05ภาคเรียนที่2(กรอกข้อมูล)'!BB36&gt;=2,"/",IF('05ภาคเรียนที่2(กรอกข้อมูล)'!BB36&lt;2,"")))</f>
        <v>/</v>
      </c>
      <c r="K35" s="80" t="str">
        <f>IF('05ภาคเรียนที่2(กรอกข้อมูล)'!BB36&gt;=1.99," ",IF('05ภาคเรียนที่2(กรอกข้อมูล)'!BB36&gt;=1,"/",IF('05ภาคเรียนที่2(กรอกข้อมูล)'!BB36&lt;1,"")))</f>
        <v xml:space="preserve"> </v>
      </c>
      <c r="L35" s="80" t="str">
        <f>IF('05ภาคเรียนที่2(กรอกข้อมูล)'!BB36&lt;0.9,"/","")</f>
        <v/>
      </c>
      <c r="M35" s="80" t="str">
        <f>'02สรุปผลปลายปี'!H35</f>
        <v xml:space="preserve"> </v>
      </c>
      <c r="N35" s="80" t="str">
        <f>'02สรุปผลปลายปี'!I35</f>
        <v xml:space="preserve"> </v>
      </c>
      <c r="O35" s="80" t="str">
        <f>'02สรุปผลปลายปี'!J35</f>
        <v>/</v>
      </c>
      <c r="P35" s="80" t="str">
        <f>'02สรุปผลปลายปี'!K35</f>
        <v xml:space="preserve"> </v>
      </c>
    </row>
    <row r="36" spans="1:16" s="84" customFormat="1" ht="18.75">
      <c r="A36" s="80">
        <f>ข้อมูลนักเรียน!B32</f>
        <v>30</v>
      </c>
      <c r="B36" s="81" t="str">
        <f>ข้อมูลนักเรียน!C32</f>
        <v>เด็กหญิง</v>
      </c>
      <c r="C36" s="82" t="str">
        <f>ข้อมูลนักเรียน!D32</f>
        <v>จิตรานุช</v>
      </c>
      <c r="D36" s="83" t="str">
        <f>ข้อมูลนักเรียน!E32</f>
        <v>รักษาราช</v>
      </c>
      <c r="E36" s="80" t="str">
        <f>IF('04ภาคเรียนที่1(กรอกข้อมูล)'!BB37&gt;=3,"/"," ")</f>
        <v xml:space="preserve"> </v>
      </c>
      <c r="F36" s="80" t="str">
        <f>IF('04ภาคเรียนที่1(กรอกข้อมูล)'!BB37&gt;=2.99," ",IF('04ภาคเรียนที่1(กรอกข้อมูล)'!BB37&gt;=2,"/",IF('04ภาคเรียนที่1(กรอกข้อมูล)'!BB37&lt;2,"")))</f>
        <v>/</v>
      </c>
      <c r="G36" s="80" t="str">
        <f>IF('04ภาคเรียนที่1(กรอกข้อมูล)'!BB37&gt;=1.99," ",IF('04ภาคเรียนที่1(กรอกข้อมูล)'!BB37&gt;=1,"/",IF('04ภาคเรียนที่1(กรอกข้อมูล)'!BB37&lt;1,"")))</f>
        <v xml:space="preserve"> </v>
      </c>
      <c r="H36" s="80" t="str">
        <f>IF('04ภาคเรียนที่1(กรอกข้อมูล)'!BB37&lt;0.9,"/","")</f>
        <v/>
      </c>
      <c r="I36" s="80" t="str">
        <f>IF('05ภาคเรียนที่2(กรอกข้อมูล)'!BB37&gt;=3,"/"," ")</f>
        <v xml:space="preserve"> </v>
      </c>
      <c r="J36" s="80" t="str">
        <f>IF('05ภาคเรียนที่2(กรอกข้อมูล)'!BB37&gt;=2.99," ",IF('05ภาคเรียนที่2(กรอกข้อมูล)'!BB37&gt;=2,"/",IF('05ภาคเรียนที่2(กรอกข้อมูล)'!BB37&lt;2,"")))</f>
        <v>/</v>
      </c>
      <c r="K36" s="80" t="str">
        <f>IF('05ภาคเรียนที่2(กรอกข้อมูล)'!BB37&gt;=1.99," ",IF('05ภาคเรียนที่2(กรอกข้อมูล)'!BB37&gt;=1,"/",IF('05ภาคเรียนที่2(กรอกข้อมูล)'!BB37&lt;1,"")))</f>
        <v xml:space="preserve"> </v>
      </c>
      <c r="L36" s="80" t="str">
        <f>IF('05ภาคเรียนที่2(กรอกข้อมูล)'!BB37&lt;0.9,"/","")</f>
        <v/>
      </c>
      <c r="M36" s="80" t="str">
        <f>'02สรุปผลปลายปี'!H36</f>
        <v xml:space="preserve"> </v>
      </c>
      <c r="N36" s="80" t="str">
        <f>'02สรุปผลปลายปี'!I36</f>
        <v xml:space="preserve"> </v>
      </c>
      <c r="O36" s="80" t="str">
        <f>'02สรุปผลปลายปี'!J36</f>
        <v>/</v>
      </c>
      <c r="P36" s="80" t="str">
        <f>'02สรุปผลปลายปี'!K36</f>
        <v xml:space="preserve"> </v>
      </c>
    </row>
    <row r="37" spans="1:16" s="84" customFormat="1" ht="18.75">
      <c r="A37" s="80">
        <f>ข้อมูลนักเรียน!B33</f>
        <v>31</v>
      </c>
      <c r="B37" s="81" t="str">
        <f>ข้อมูลนักเรียน!C33</f>
        <v>เด็กหญิง</v>
      </c>
      <c r="C37" s="82" t="str">
        <f>ข้อมูลนักเรียน!D33</f>
        <v>กัญญพัชร</v>
      </c>
      <c r="D37" s="83" t="str">
        <f>ข้อมูลนักเรียน!E33</f>
        <v>เกตุรัตน์</v>
      </c>
      <c r="E37" s="80" t="str">
        <f>IF('04ภาคเรียนที่1(กรอกข้อมูล)'!BB38&gt;=3,"/"," ")</f>
        <v xml:space="preserve"> </v>
      </c>
      <c r="F37" s="80" t="str">
        <f>IF('04ภาคเรียนที่1(กรอกข้อมูล)'!BB38&gt;=2.99," ",IF('04ภาคเรียนที่1(กรอกข้อมูล)'!BB38&gt;=2,"/",IF('04ภาคเรียนที่1(กรอกข้อมูล)'!BB38&lt;2,"")))</f>
        <v>/</v>
      </c>
      <c r="G37" s="80" t="str">
        <f>IF('04ภาคเรียนที่1(กรอกข้อมูล)'!BB38&gt;=1.99," ",IF('04ภาคเรียนที่1(กรอกข้อมูล)'!BB38&gt;=1,"/",IF('04ภาคเรียนที่1(กรอกข้อมูล)'!BB38&lt;1,"")))</f>
        <v xml:space="preserve"> </v>
      </c>
      <c r="H37" s="80" t="str">
        <f>IF('04ภาคเรียนที่1(กรอกข้อมูล)'!BB38&lt;0.9,"/","")</f>
        <v/>
      </c>
      <c r="I37" s="80" t="str">
        <f>IF('05ภาคเรียนที่2(กรอกข้อมูล)'!BB38&gt;=3,"/"," ")</f>
        <v xml:space="preserve"> </v>
      </c>
      <c r="J37" s="80" t="str">
        <f>IF('05ภาคเรียนที่2(กรอกข้อมูล)'!BB38&gt;=2.99," ",IF('05ภาคเรียนที่2(กรอกข้อมูล)'!BB38&gt;=2,"/",IF('05ภาคเรียนที่2(กรอกข้อมูล)'!BB38&lt;2,"")))</f>
        <v>/</v>
      </c>
      <c r="K37" s="80" t="str">
        <f>IF('05ภาคเรียนที่2(กรอกข้อมูล)'!BB38&gt;=1.99," ",IF('05ภาคเรียนที่2(กรอกข้อมูล)'!BB38&gt;=1,"/",IF('05ภาคเรียนที่2(กรอกข้อมูล)'!BB38&lt;1,"")))</f>
        <v xml:space="preserve"> </v>
      </c>
      <c r="L37" s="80" t="str">
        <f>IF('05ภาคเรียนที่2(กรอกข้อมูล)'!BB38&lt;0.9,"/","")</f>
        <v/>
      </c>
      <c r="M37" s="80" t="str">
        <f>'02สรุปผลปลายปี'!H37</f>
        <v xml:space="preserve"> </v>
      </c>
      <c r="N37" s="80" t="str">
        <f>'02สรุปผลปลายปี'!I37</f>
        <v xml:space="preserve"> </v>
      </c>
      <c r="O37" s="80" t="str">
        <f>'02สรุปผลปลายปี'!J37</f>
        <v>/</v>
      </c>
      <c r="P37" s="80" t="str">
        <f>'02สรุปผลปลายปี'!K37</f>
        <v xml:space="preserve"> </v>
      </c>
    </row>
    <row r="38" spans="1:16" s="84" customFormat="1" ht="18.75">
      <c r="A38" s="80">
        <f>ข้อมูลนักเรียน!B34</f>
        <v>32</v>
      </c>
      <c r="B38" s="81" t="str">
        <f>ข้อมูลนักเรียน!C34</f>
        <v>เด็กชาย</v>
      </c>
      <c r="C38" s="82" t="str">
        <f>ข้อมูลนักเรียน!D34</f>
        <v>วรากร</v>
      </c>
      <c r="D38" s="83" t="str">
        <f>ข้อมูลนักเรียน!E34</f>
        <v>ขาวน้อย</v>
      </c>
      <c r="E38" s="80" t="str">
        <f>IF('04ภาคเรียนที่1(กรอกข้อมูล)'!BB39&gt;=3,"/"," ")</f>
        <v xml:space="preserve"> </v>
      </c>
      <c r="F38" s="80" t="str">
        <f>IF('04ภาคเรียนที่1(กรอกข้อมูล)'!BB39&gt;=2.99," ",IF('04ภาคเรียนที่1(กรอกข้อมูล)'!BB39&gt;=2,"/",IF('04ภาคเรียนที่1(กรอกข้อมูล)'!BB39&lt;2,"")))</f>
        <v>/</v>
      </c>
      <c r="G38" s="80" t="str">
        <f>IF('04ภาคเรียนที่1(กรอกข้อมูล)'!BB39&gt;=1.99," ",IF('04ภาคเรียนที่1(กรอกข้อมูล)'!BB39&gt;=1,"/",IF('04ภาคเรียนที่1(กรอกข้อมูล)'!BB39&lt;1,"")))</f>
        <v xml:space="preserve"> </v>
      </c>
      <c r="H38" s="80" t="str">
        <f>IF('04ภาคเรียนที่1(กรอกข้อมูล)'!BB39&lt;0.9,"/","")</f>
        <v/>
      </c>
      <c r="I38" s="80" t="str">
        <f>IF('05ภาคเรียนที่2(กรอกข้อมูล)'!BB39&gt;=3,"/"," ")</f>
        <v xml:space="preserve"> </v>
      </c>
      <c r="J38" s="80" t="str">
        <f>IF('05ภาคเรียนที่2(กรอกข้อมูล)'!BB39&gt;=2.99," ",IF('05ภาคเรียนที่2(กรอกข้อมูล)'!BB39&gt;=2,"/",IF('05ภาคเรียนที่2(กรอกข้อมูล)'!BB39&lt;2,"")))</f>
        <v>/</v>
      </c>
      <c r="K38" s="80" t="str">
        <f>IF('05ภาคเรียนที่2(กรอกข้อมูล)'!BB39&gt;=1.99," ",IF('05ภาคเรียนที่2(กรอกข้อมูล)'!BB39&gt;=1,"/",IF('05ภาคเรียนที่2(กรอกข้อมูล)'!BB39&lt;1,"")))</f>
        <v xml:space="preserve"> </v>
      </c>
      <c r="L38" s="80" t="str">
        <f>IF('05ภาคเรียนที่2(กรอกข้อมูล)'!BB39&lt;0.9,"/","")</f>
        <v/>
      </c>
      <c r="M38" s="80" t="str">
        <f>'02สรุปผลปลายปี'!H38</f>
        <v xml:space="preserve"> </v>
      </c>
      <c r="N38" s="80" t="str">
        <f>'02สรุปผลปลายปี'!I38</f>
        <v xml:space="preserve"> </v>
      </c>
      <c r="O38" s="80" t="str">
        <f>'02สรุปผลปลายปี'!J38</f>
        <v>/</v>
      </c>
      <c r="P38" s="80" t="str">
        <f>'02สรุปผลปลายปี'!K38</f>
        <v xml:space="preserve"> </v>
      </c>
    </row>
    <row r="39" spans="1:16" s="84" customFormat="1" ht="18.75">
      <c r="A39" s="80">
        <f>ข้อมูลนักเรียน!B35</f>
        <v>33</v>
      </c>
      <c r="B39" s="81" t="str">
        <f>ข้อมูลนักเรียน!C35</f>
        <v>เด็กชาย</v>
      </c>
      <c r="C39" s="82" t="str">
        <f>ข้อมูลนักเรียน!D35</f>
        <v>สุเมธ</v>
      </c>
      <c r="D39" s="83" t="str">
        <f>ข้อมูลนักเรียน!E35</f>
        <v>ขุนทอง</v>
      </c>
      <c r="E39" s="80" t="str">
        <f>IF('04ภาคเรียนที่1(กรอกข้อมูล)'!BB40&gt;=3,"/"," ")</f>
        <v xml:space="preserve"> </v>
      </c>
      <c r="F39" s="80" t="str">
        <f>IF('04ภาคเรียนที่1(กรอกข้อมูล)'!BB40&gt;=2.99," ",IF('04ภาคเรียนที่1(กรอกข้อมูล)'!BB40&gt;=2,"/",IF('04ภาคเรียนที่1(กรอกข้อมูล)'!BB40&lt;2,"")))</f>
        <v>/</v>
      </c>
      <c r="G39" s="80" t="str">
        <f>IF('04ภาคเรียนที่1(กรอกข้อมูล)'!BB40&gt;=1.99," ",IF('04ภาคเรียนที่1(กรอกข้อมูล)'!BB40&gt;=1,"/",IF('04ภาคเรียนที่1(กรอกข้อมูล)'!BB40&lt;1,"")))</f>
        <v xml:space="preserve"> </v>
      </c>
      <c r="H39" s="80" t="str">
        <f>IF('04ภาคเรียนที่1(กรอกข้อมูล)'!BB40&lt;0.9,"/","")</f>
        <v/>
      </c>
      <c r="I39" s="80" t="str">
        <f>IF('05ภาคเรียนที่2(กรอกข้อมูล)'!BB40&gt;=3,"/"," ")</f>
        <v xml:space="preserve"> </v>
      </c>
      <c r="J39" s="80" t="str">
        <f>IF('05ภาคเรียนที่2(กรอกข้อมูล)'!BB40&gt;=2.99," ",IF('05ภาคเรียนที่2(กรอกข้อมูล)'!BB40&gt;=2,"/",IF('05ภาคเรียนที่2(กรอกข้อมูล)'!BB40&lt;2,"")))</f>
        <v>/</v>
      </c>
      <c r="K39" s="80" t="str">
        <f>IF('05ภาคเรียนที่2(กรอกข้อมูล)'!BB40&gt;=1.99," ",IF('05ภาคเรียนที่2(กรอกข้อมูล)'!BB40&gt;=1,"/",IF('05ภาคเรียนที่2(กรอกข้อมูล)'!BB40&lt;1,"")))</f>
        <v xml:space="preserve"> </v>
      </c>
      <c r="L39" s="80" t="str">
        <f>IF('05ภาคเรียนที่2(กรอกข้อมูล)'!BB40&lt;0.9,"/","")</f>
        <v/>
      </c>
      <c r="M39" s="80" t="str">
        <f>'02สรุปผลปลายปี'!H39</f>
        <v xml:space="preserve"> </v>
      </c>
      <c r="N39" s="80" t="str">
        <f>'02สรุปผลปลายปี'!I39</f>
        <v xml:space="preserve"> </v>
      </c>
      <c r="O39" s="80" t="str">
        <f>'02สรุปผลปลายปี'!J39</f>
        <v>/</v>
      </c>
      <c r="P39" s="80" t="str">
        <f>'02สรุปผลปลายปี'!K39</f>
        <v xml:space="preserve"> </v>
      </c>
    </row>
    <row r="40" spans="1:16" s="84" customFormat="1" ht="18.75">
      <c r="A40" s="80">
        <f>ข้อมูลนักเรียน!B36</f>
        <v>34</v>
      </c>
      <c r="B40" s="81" t="str">
        <f>ข้อมูลนักเรียน!C36</f>
        <v>เด็กชาย</v>
      </c>
      <c r="C40" s="82" t="str">
        <f>ข้อมูลนักเรียน!D36</f>
        <v>สุภเดช</v>
      </c>
      <c r="D40" s="83" t="str">
        <f>ข้อมูลนักเรียน!E36</f>
        <v>หนูชนะภัย</v>
      </c>
      <c r="E40" s="80" t="str">
        <f>IF('04ภาคเรียนที่1(กรอกข้อมูล)'!BB41&gt;=3,"/"," ")</f>
        <v xml:space="preserve"> </v>
      </c>
      <c r="F40" s="80" t="str">
        <f>IF('04ภาคเรียนที่1(กรอกข้อมูล)'!BB41&gt;=2.99," ",IF('04ภาคเรียนที่1(กรอกข้อมูล)'!BB41&gt;=2,"/",IF('04ภาคเรียนที่1(กรอกข้อมูล)'!BB41&lt;2,"")))</f>
        <v>/</v>
      </c>
      <c r="G40" s="80" t="str">
        <f>IF('04ภาคเรียนที่1(กรอกข้อมูล)'!BB41&gt;=1.99," ",IF('04ภาคเรียนที่1(กรอกข้อมูล)'!BB41&gt;=1,"/",IF('04ภาคเรียนที่1(กรอกข้อมูล)'!BB41&lt;1,"")))</f>
        <v xml:space="preserve"> </v>
      </c>
      <c r="H40" s="80" t="str">
        <f>IF('04ภาคเรียนที่1(กรอกข้อมูล)'!BB41&lt;0.9,"/","")</f>
        <v/>
      </c>
      <c r="I40" s="80" t="str">
        <f>IF('05ภาคเรียนที่2(กรอกข้อมูล)'!BB41&gt;=3,"/"," ")</f>
        <v xml:space="preserve"> </v>
      </c>
      <c r="J40" s="80" t="str">
        <f>IF('05ภาคเรียนที่2(กรอกข้อมูล)'!BB41&gt;=2.99," ",IF('05ภาคเรียนที่2(กรอกข้อมูล)'!BB41&gt;=2,"/",IF('05ภาคเรียนที่2(กรอกข้อมูล)'!BB41&lt;2,"")))</f>
        <v>/</v>
      </c>
      <c r="K40" s="80" t="str">
        <f>IF('05ภาคเรียนที่2(กรอกข้อมูล)'!BB41&gt;=1.99," ",IF('05ภาคเรียนที่2(กรอกข้อมูล)'!BB41&gt;=1,"/",IF('05ภาคเรียนที่2(กรอกข้อมูล)'!BB41&lt;1,"")))</f>
        <v xml:space="preserve"> </v>
      </c>
      <c r="L40" s="80" t="str">
        <f>IF('05ภาคเรียนที่2(กรอกข้อมูล)'!BB41&lt;0.9,"/","")</f>
        <v/>
      </c>
      <c r="M40" s="80" t="str">
        <f>'02สรุปผลปลายปี'!H40</f>
        <v xml:space="preserve"> </v>
      </c>
      <c r="N40" s="80" t="str">
        <f>'02สรุปผลปลายปี'!I40</f>
        <v xml:space="preserve"> </v>
      </c>
      <c r="O40" s="80" t="str">
        <f>'02สรุปผลปลายปี'!J40</f>
        <v>/</v>
      </c>
      <c r="P40" s="80" t="str">
        <f>'02สรุปผลปลายปี'!K40</f>
        <v xml:space="preserve"> </v>
      </c>
    </row>
    <row r="41" spans="1:16" s="84" customFormat="1" ht="18.75">
      <c r="A41" s="80">
        <f>ข้อมูลนักเรียน!B37</f>
        <v>0</v>
      </c>
      <c r="B41" s="81">
        <f>ข้อมูลนักเรียน!C37</f>
        <v>0</v>
      </c>
      <c r="C41" s="82">
        <f>ข้อมูลนักเรียน!D37</f>
        <v>0</v>
      </c>
      <c r="D41" s="83">
        <f>ข้อมูลนักเรียน!E37</f>
        <v>0</v>
      </c>
      <c r="E41" s="80" t="str">
        <f>IF('04ภาคเรียนที่1(กรอกข้อมูล)'!BB42&gt;=3,"/"," ")</f>
        <v xml:space="preserve"> </v>
      </c>
      <c r="F41" s="80" t="str">
        <f>IF('04ภาคเรียนที่1(กรอกข้อมูล)'!BB42&gt;=2.99," ",IF('04ภาคเรียนที่1(กรอกข้อมูล)'!BB42&gt;=2,"/",IF('04ภาคเรียนที่1(กรอกข้อมูล)'!BB42&lt;2,"")))</f>
        <v>/</v>
      </c>
      <c r="G41" s="80" t="str">
        <f>IF('04ภาคเรียนที่1(กรอกข้อมูล)'!BB42&gt;=1.99," ",IF('04ภาคเรียนที่1(กรอกข้อมูล)'!BB42&gt;=1,"/",IF('04ภาคเรียนที่1(กรอกข้อมูล)'!BB42&lt;1,"")))</f>
        <v xml:space="preserve"> </v>
      </c>
      <c r="H41" s="80" t="str">
        <f>IF('04ภาคเรียนที่1(กรอกข้อมูล)'!BB42&lt;0.9,"/","")</f>
        <v/>
      </c>
      <c r="I41" s="80" t="str">
        <f>IF('05ภาคเรียนที่2(กรอกข้อมูล)'!BB42&gt;=3,"/"," ")</f>
        <v xml:space="preserve"> </v>
      </c>
      <c r="J41" s="80" t="str">
        <f>IF('05ภาคเรียนที่2(กรอกข้อมูล)'!BB42&gt;=2.99," ",IF('05ภาคเรียนที่2(กรอกข้อมูล)'!BB42&gt;=2,"/",IF('05ภาคเรียนที่2(กรอกข้อมูล)'!BB42&lt;2,"")))</f>
        <v>/</v>
      </c>
      <c r="K41" s="80" t="str">
        <f>IF('05ภาคเรียนที่2(กรอกข้อมูล)'!BB42&gt;=1.99," ",IF('05ภาคเรียนที่2(กรอกข้อมูล)'!BB42&gt;=1,"/",IF('05ภาคเรียนที่2(กรอกข้อมูล)'!BB42&lt;1,"")))</f>
        <v xml:space="preserve"> </v>
      </c>
      <c r="L41" s="80" t="str">
        <f>IF('05ภาคเรียนที่2(กรอกข้อมูล)'!BB42&lt;0.9,"/","")</f>
        <v/>
      </c>
      <c r="M41" s="80" t="str">
        <f>'02สรุปผลปลายปี'!H41</f>
        <v xml:space="preserve"> </v>
      </c>
      <c r="N41" s="80" t="str">
        <f>'02สรุปผลปลายปี'!I41</f>
        <v xml:space="preserve"> </v>
      </c>
      <c r="O41" s="80" t="str">
        <f>'02สรุปผลปลายปี'!J41</f>
        <v>/</v>
      </c>
      <c r="P41" s="80" t="str">
        <f>'02สรุปผลปลายปี'!K41</f>
        <v xml:space="preserve"> </v>
      </c>
    </row>
    <row r="42" spans="1:16" s="89" customFormat="1" ht="21">
      <c r="A42" s="178" t="s">
        <v>28</v>
      </c>
      <c r="B42" s="178"/>
      <c r="C42" s="178"/>
      <c r="D42" s="178"/>
      <c r="E42" s="85">
        <f>COUNTIF(E7:E30,"/")</f>
        <v>2</v>
      </c>
      <c r="F42" s="86">
        <f t="shared" ref="F42:H42" si="0">COUNTIF(F7:F30,"/")</f>
        <v>21</v>
      </c>
      <c r="G42" s="87">
        <f t="shared" si="0"/>
        <v>1</v>
      </c>
      <c r="H42" s="88">
        <f t="shared" si="0"/>
        <v>0</v>
      </c>
      <c r="I42" s="85">
        <f t="shared" ref="I42" si="1">COUNTIF(I7:I30,"/")</f>
        <v>1</v>
      </c>
      <c r="J42" s="86">
        <f t="shared" ref="J42" si="2">COUNTIF(J7:J30,"/")</f>
        <v>22</v>
      </c>
      <c r="K42" s="87">
        <f t="shared" ref="K42" si="3">COUNTIF(K7:K30,"/")</f>
        <v>1</v>
      </c>
      <c r="L42" s="88">
        <f t="shared" ref="L42" si="4">COUNTIF(L7:L30,"/")</f>
        <v>0</v>
      </c>
      <c r="M42" s="85">
        <f t="shared" ref="M42" si="5">COUNTIF(M7:M30,"/")</f>
        <v>1</v>
      </c>
      <c r="N42" s="86">
        <f t="shared" ref="N42" si="6">COUNTIF(N7:N30,"/")</f>
        <v>22</v>
      </c>
      <c r="O42" s="87">
        <f>'02สรุปผลปลายปี'!J42</f>
        <v>1</v>
      </c>
      <c r="P42" s="88">
        <f t="shared" ref="P42" si="7">COUNTIF(P7:P30,"/")</f>
        <v>0</v>
      </c>
    </row>
  </sheetData>
  <mergeCells count="10">
    <mergeCell ref="A1:S1"/>
    <mergeCell ref="D3:F3"/>
    <mergeCell ref="A2:P2"/>
    <mergeCell ref="A42:D42"/>
    <mergeCell ref="A4:A6"/>
    <mergeCell ref="E4:P4"/>
    <mergeCell ref="E5:H5"/>
    <mergeCell ref="I5:L5"/>
    <mergeCell ref="M5:P5"/>
    <mergeCell ref="B4:D6"/>
  </mergeCells>
  <pageMargins left="1.2" right="0" top="0.5" bottom="0.5" header="0.3" footer="0.3"/>
  <pageSetup paperSize="274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1F5FF"/>
    <pageSetUpPr fitToPage="1"/>
  </sheetPr>
  <dimension ref="A1:K49"/>
  <sheetViews>
    <sheetView topLeftCell="B1" zoomScaleNormal="100" workbookViewId="0">
      <selection activeCell="L2" sqref="L2"/>
    </sheetView>
  </sheetViews>
  <sheetFormatPr defaultColWidth="10.75" defaultRowHeight="28.5"/>
  <cols>
    <col min="1" max="1" width="5.75" style="105" customWidth="1"/>
    <col min="2" max="2" width="10.125" style="105" customWidth="1"/>
    <col min="3" max="4" width="18.5" style="107" customWidth="1"/>
    <col min="5" max="6" width="19" style="105" customWidth="1"/>
    <col min="7" max="7" width="15.625" style="105" customWidth="1"/>
    <col min="8" max="11" width="10.625" style="105" customWidth="1"/>
    <col min="12" max="16384" width="10.75" style="92"/>
  </cols>
  <sheetData>
    <row r="1" spans="1:11" ht="51.95" customHeight="1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24.95" customHeight="1">
      <c r="A2" s="185" t="s">
        <v>100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 ht="24.95" customHeight="1">
      <c r="A3" s="186" t="str">
        <f>ข้อมูลพื้นฐาน!C3</f>
        <v>ชั้นประถมศึกษาปีที่…6..</v>
      </c>
      <c r="B3" s="186"/>
      <c r="C3" s="186"/>
      <c r="D3" s="186"/>
      <c r="E3" s="186"/>
      <c r="F3" s="187" t="str">
        <f>ข้อมูลพื้นฐาน!C6</f>
        <v>ปีการศึกษา 2564</v>
      </c>
      <c r="G3" s="187"/>
      <c r="H3" s="93"/>
      <c r="I3" s="93"/>
      <c r="J3" s="93"/>
      <c r="K3" s="93"/>
    </row>
    <row r="4" spans="1:11" ht="24" customHeight="1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1:11">
      <c r="A5" s="193" t="s">
        <v>8</v>
      </c>
      <c r="B5" s="195" t="s">
        <v>49</v>
      </c>
      <c r="C5" s="196"/>
      <c r="D5" s="197"/>
      <c r="E5" s="201" t="s">
        <v>30</v>
      </c>
      <c r="F5" s="201"/>
      <c r="G5" s="202" t="s">
        <v>31</v>
      </c>
      <c r="H5" s="193" t="s">
        <v>25</v>
      </c>
      <c r="I5" s="193"/>
      <c r="J5" s="193"/>
      <c r="K5" s="193"/>
    </row>
    <row r="6" spans="1:11">
      <c r="A6" s="193"/>
      <c r="B6" s="198"/>
      <c r="C6" s="199"/>
      <c r="D6" s="200"/>
      <c r="E6" s="50" t="s">
        <v>22</v>
      </c>
      <c r="F6" s="51" t="s">
        <v>24</v>
      </c>
      <c r="G6" s="202"/>
      <c r="H6" s="94" t="s">
        <v>13</v>
      </c>
      <c r="I6" s="95" t="s">
        <v>14</v>
      </c>
      <c r="J6" s="96" t="s">
        <v>15</v>
      </c>
      <c r="K6" s="97" t="s">
        <v>16</v>
      </c>
    </row>
    <row r="7" spans="1:11" ht="21.95" customHeight="1">
      <c r="A7" s="98">
        <f>ข้อมูลนักเรียน!B3</f>
        <v>1</v>
      </c>
      <c r="B7" s="99" t="str">
        <f>ข้อมูลนักเรียน!C3</f>
        <v>เด็กหญิง</v>
      </c>
      <c r="C7" s="100" t="str">
        <f>ข้อมูลนักเรียน!D3</f>
        <v>ธัญสินี</v>
      </c>
      <c r="D7" s="101" t="str">
        <f>ข้อมูลนักเรียน!E3</f>
        <v>สว่างทั่ว</v>
      </c>
      <c r="E7" s="102">
        <f>'04ภาคเรียนที่1(กรอกข้อมูล)'!BB8</f>
        <v>3</v>
      </c>
      <c r="F7" s="102">
        <f>'05ภาคเรียนที่2(กรอกข้อมูล)'!BB8</f>
        <v>2.916666666666667</v>
      </c>
      <c r="G7" s="102">
        <f>(E7+F7)/2</f>
        <v>2.9583333333333335</v>
      </c>
      <c r="H7" s="98" t="str">
        <f>IF(G7&gt;=3,"/"," ")</f>
        <v xml:space="preserve"> </v>
      </c>
      <c r="I7" s="98" t="str">
        <f>IF(G7&gt;=2.99," ",IF(G7&gt;=2,"/",IF(G7&lt;2," ")))</f>
        <v>/</v>
      </c>
      <c r="J7" s="98" t="str">
        <f>IF(G7&gt;=1.99," ",IF(G7&gt;=1,"/",IF(G7&lt;1," ")))</f>
        <v xml:space="preserve"> </v>
      </c>
      <c r="K7" s="98" t="str">
        <f>IF(G7&lt;=0.9,"/"," ")</f>
        <v xml:space="preserve"> </v>
      </c>
    </row>
    <row r="8" spans="1:11" ht="21.95" customHeight="1">
      <c r="A8" s="98">
        <f>ข้อมูลนักเรียน!B4</f>
        <v>2</v>
      </c>
      <c r="B8" s="99" t="str">
        <f>ข้อมูลนักเรียน!C4</f>
        <v>เด็กชาย</v>
      </c>
      <c r="C8" s="100" t="str">
        <f>ข้อมูลนักเรียน!D4</f>
        <v>ชัยวัฒน์</v>
      </c>
      <c r="D8" s="101" t="str">
        <f>ข้อมูลนักเรียน!E4</f>
        <v>สินธนามราพันธ์</v>
      </c>
      <c r="E8" s="102">
        <f>'04ภาคเรียนที่1(กรอกข้อมูล)'!BB9</f>
        <v>2.666666666666667</v>
      </c>
      <c r="F8" s="102">
        <f>'05ภาคเรียนที่2(กรอกข้อมูล)'!BB9</f>
        <v>2.666666666666667</v>
      </c>
      <c r="G8" s="102">
        <f t="shared" ref="G8:G29" si="0">(E8+F8)/2</f>
        <v>2.666666666666667</v>
      </c>
      <c r="H8" s="98" t="str">
        <f t="shared" ref="H8:H41" si="1">IF(G8&gt;=3,"/"," ")</f>
        <v xml:space="preserve"> </v>
      </c>
      <c r="I8" s="98" t="str">
        <f t="shared" ref="I8:I41" si="2">IF(G8&gt;=2.99," ",IF(G8&gt;=2,"/",IF(G8&lt;2," ")))</f>
        <v>/</v>
      </c>
      <c r="J8" s="98" t="str">
        <f t="shared" ref="J8:J41" si="3">IF(G8&gt;=1.99," ",IF(G8&gt;=1,"/",IF(G8&lt;1," ")))</f>
        <v xml:space="preserve"> </v>
      </c>
      <c r="K8" s="98" t="str">
        <f t="shared" ref="K8:K41" si="4">IF(G8&lt;=0.9,"/"," ")</f>
        <v xml:space="preserve"> </v>
      </c>
    </row>
    <row r="9" spans="1:11" ht="21.95" customHeight="1">
      <c r="A9" s="98">
        <f>ข้อมูลนักเรียน!B5</f>
        <v>3</v>
      </c>
      <c r="B9" s="99" t="str">
        <f>ข้อมูลนักเรียน!C5</f>
        <v>เด็กชาย</v>
      </c>
      <c r="C9" s="100" t="str">
        <f>ข้อมูลนักเรียน!D5</f>
        <v>อภิชาติ</v>
      </c>
      <c r="D9" s="101" t="str">
        <f>ข้อมูลนักเรียน!E5</f>
        <v>คำพร</v>
      </c>
      <c r="E9" s="102">
        <f>'04ภาคเรียนที่1(กรอกข้อมูล)'!BB10</f>
        <v>1.4375</v>
      </c>
      <c r="F9" s="102">
        <f>'05ภาคเรียนที่2(กรอกข้อมูล)'!BB10</f>
        <v>1.4375</v>
      </c>
      <c r="G9" s="102">
        <f t="shared" si="0"/>
        <v>1.4375</v>
      </c>
      <c r="H9" s="98" t="str">
        <f t="shared" si="1"/>
        <v xml:space="preserve"> </v>
      </c>
      <c r="I9" s="98" t="str">
        <f t="shared" si="2"/>
        <v xml:space="preserve"> </v>
      </c>
      <c r="J9" s="98" t="str">
        <f t="shared" si="3"/>
        <v>/</v>
      </c>
      <c r="K9" s="98" t="str">
        <f t="shared" si="4"/>
        <v xml:space="preserve"> </v>
      </c>
    </row>
    <row r="10" spans="1:11" ht="21.95" customHeight="1">
      <c r="A10" s="98">
        <f>ข้อมูลนักเรียน!B6</f>
        <v>4</v>
      </c>
      <c r="B10" s="99" t="str">
        <f>ข้อมูลนักเรียน!C6</f>
        <v>เด็กชาย</v>
      </c>
      <c r="C10" s="100" t="str">
        <f>ข้อมูลนักเรียน!D6</f>
        <v>พชรพร</v>
      </c>
      <c r="D10" s="101" t="str">
        <f>ข้อมูลนักเรียน!E6</f>
        <v>จิตใส</v>
      </c>
      <c r="E10" s="102">
        <f>'04ภาคเรียนที่1(กรอกข้อมูล)'!BB11</f>
        <v>2.21875</v>
      </c>
      <c r="F10" s="102">
        <f>'05ภาคเรียนที่2(กรอกข้อมูล)'!BB11</f>
        <v>2.21875</v>
      </c>
      <c r="G10" s="102">
        <f t="shared" si="0"/>
        <v>2.21875</v>
      </c>
      <c r="H10" s="98" t="str">
        <f t="shared" si="1"/>
        <v xml:space="preserve"> </v>
      </c>
      <c r="I10" s="98" t="str">
        <f t="shared" si="2"/>
        <v>/</v>
      </c>
      <c r="J10" s="98" t="str">
        <f t="shared" si="3"/>
        <v xml:space="preserve"> </v>
      </c>
      <c r="K10" s="98" t="str">
        <f t="shared" si="4"/>
        <v xml:space="preserve"> </v>
      </c>
    </row>
    <row r="11" spans="1:11" ht="21.95" customHeight="1">
      <c r="A11" s="98">
        <f>ข้อมูลนักเรียน!B7</f>
        <v>5</v>
      </c>
      <c r="B11" s="99" t="str">
        <f>ข้อมูลนักเรียน!C7</f>
        <v>เด็กชาย</v>
      </c>
      <c r="C11" s="100" t="str">
        <f>ข้อมูลนักเรียน!D7</f>
        <v>จิรายุ</v>
      </c>
      <c r="D11" s="101" t="str">
        <f>ข้อมูลนักเรียน!E7</f>
        <v>บุตะเขียว</v>
      </c>
      <c r="E11" s="102">
        <f>'04ภาคเรียนที่1(กรอกข้อมูล)'!BB12</f>
        <v>2.708333333333333</v>
      </c>
      <c r="F11" s="102">
        <f>'05ภาคเรียนที่2(กรอกข้อมูล)'!BB12</f>
        <v>2.708333333333333</v>
      </c>
      <c r="G11" s="102">
        <f t="shared" si="0"/>
        <v>2.708333333333333</v>
      </c>
      <c r="H11" s="98" t="str">
        <f t="shared" si="1"/>
        <v xml:space="preserve"> </v>
      </c>
      <c r="I11" s="98" t="str">
        <f t="shared" si="2"/>
        <v>/</v>
      </c>
      <c r="J11" s="98" t="str">
        <f t="shared" si="3"/>
        <v xml:space="preserve"> </v>
      </c>
      <c r="K11" s="98" t="str">
        <f t="shared" si="4"/>
        <v xml:space="preserve"> </v>
      </c>
    </row>
    <row r="12" spans="1:11" ht="21.95" customHeight="1">
      <c r="A12" s="98">
        <f>ข้อมูลนักเรียน!B8</f>
        <v>6</v>
      </c>
      <c r="B12" s="99" t="str">
        <f>ข้อมูลนักเรียน!C8</f>
        <v>เด็กชาย</v>
      </c>
      <c r="C12" s="100" t="str">
        <f>ข้อมูลนักเรียน!D8</f>
        <v>ยุทธนา</v>
      </c>
      <c r="D12" s="101" t="str">
        <f>ข้อมูลนักเรียน!E8</f>
        <v>หนูแก้ว</v>
      </c>
      <c r="E12" s="102">
        <f>'04ภาคเรียนที่1(กรอกข้อมูล)'!BB13</f>
        <v>2.708333333333333</v>
      </c>
      <c r="F12" s="102">
        <f>'05ภาคเรียนที่2(กรอกข้อมูล)'!BB13</f>
        <v>2.708333333333333</v>
      </c>
      <c r="G12" s="102">
        <f t="shared" si="0"/>
        <v>2.708333333333333</v>
      </c>
      <c r="H12" s="98" t="str">
        <f t="shared" si="1"/>
        <v xml:space="preserve"> </v>
      </c>
      <c r="I12" s="98" t="str">
        <f t="shared" si="2"/>
        <v>/</v>
      </c>
      <c r="J12" s="98" t="str">
        <f t="shared" si="3"/>
        <v xml:space="preserve"> </v>
      </c>
      <c r="K12" s="98" t="str">
        <f t="shared" si="4"/>
        <v xml:space="preserve"> </v>
      </c>
    </row>
    <row r="13" spans="1:11" ht="21.95" customHeight="1">
      <c r="A13" s="98">
        <f>ข้อมูลนักเรียน!B9</f>
        <v>7</v>
      </c>
      <c r="B13" s="99" t="str">
        <f>ข้อมูลนักเรียน!C9</f>
        <v>เด็กชาย</v>
      </c>
      <c r="C13" s="100" t="str">
        <f>ข้อมูลนักเรียน!D9</f>
        <v>ประวิทย์</v>
      </c>
      <c r="D13" s="101" t="str">
        <f>ข้อมูลนักเรียน!E9</f>
        <v>ศรีแป้น</v>
      </c>
      <c r="E13" s="102">
        <f>'04ภาคเรียนที่1(กรอกข้อมูล)'!BB14</f>
        <v>2.708333333333333</v>
      </c>
      <c r="F13" s="102">
        <f>'05ภาคเรียนที่2(กรอกข้อมูล)'!BB14</f>
        <v>2.708333333333333</v>
      </c>
      <c r="G13" s="102">
        <f t="shared" si="0"/>
        <v>2.708333333333333</v>
      </c>
      <c r="H13" s="98" t="str">
        <f t="shared" si="1"/>
        <v xml:space="preserve"> </v>
      </c>
      <c r="I13" s="98" t="str">
        <f t="shared" si="2"/>
        <v>/</v>
      </c>
      <c r="J13" s="98" t="str">
        <f t="shared" si="3"/>
        <v xml:space="preserve"> </v>
      </c>
      <c r="K13" s="98" t="str">
        <f t="shared" si="4"/>
        <v xml:space="preserve"> </v>
      </c>
    </row>
    <row r="14" spans="1:11" ht="21.95" customHeight="1">
      <c r="A14" s="98">
        <f>ข้อมูลนักเรียน!B10</f>
        <v>8</v>
      </c>
      <c r="B14" s="99" t="str">
        <f>ข้อมูลนักเรียน!C10</f>
        <v>เด็กหญิง</v>
      </c>
      <c r="C14" s="100" t="str">
        <f>ข้อมูลนักเรียน!D10</f>
        <v>ปาริฉัตร</v>
      </c>
      <c r="D14" s="101" t="str">
        <f>ข้อมูลนักเรียน!E10</f>
        <v>พรหมทัศ</v>
      </c>
      <c r="E14" s="102">
        <f>'04ภาคเรียนที่1(กรอกข้อมูล)'!BB15</f>
        <v>3</v>
      </c>
      <c r="F14" s="102">
        <f>'05ภาคเรียนที่2(กรอกข้อมูล)'!BB15</f>
        <v>3</v>
      </c>
      <c r="G14" s="102">
        <f t="shared" si="0"/>
        <v>3</v>
      </c>
      <c r="H14" s="98" t="str">
        <f t="shared" si="1"/>
        <v>/</v>
      </c>
      <c r="I14" s="98" t="str">
        <f t="shared" si="2"/>
        <v xml:space="preserve"> </v>
      </c>
      <c r="J14" s="98" t="str">
        <f t="shared" si="3"/>
        <v xml:space="preserve"> </v>
      </c>
      <c r="K14" s="98" t="str">
        <f t="shared" si="4"/>
        <v xml:space="preserve"> </v>
      </c>
    </row>
    <row r="15" spans="1:11" ht="21.95" customHeight="1">
      <c r="A15" s="98">
        <f>ข้อมูลนักเรียน!B11</f>
        <v>9</v>
      </c>
      <c r="B15" s="99" t="str">
        <f>ข้อมูลนักเรียน!C11</f>
        <v>เด็กชาย</v>
      </c>
      <c r="C15" s="100" t="str">
        <f>ข้อมูลนักเรียน!D11</f>
        <v>เกรียงศักดิ์</v>
      </c>
      <c r="D15" s="101" t="str">
        <f>ข้อมูลนักเรียน!E11</f>
        <v>นิลบดี</v>
      </c>
      <c r="E15" s="102">
        <f>'04ภาคเรียนที่1(กรอกข้อมูล)'!BB16</f>
        <v>2.708333333333333</v>
      </c>
      <c r="F15" s="102">
        <f>'05ภาคเรียนที่2(กรอกข้อมูล)'!BB16</f>
        <v>2.708333333333333</v>
      </c>
      <c r="G15" s="102">
        <f t="shared" si="0"/>
        <v>2.708333333333333</v>
      </c>
      <c r="H15" s="98" t="str">
        <f t="shared" si="1"/>
        <v xml:space="preserve"> </v>
      </c>
      <c r="I15" s="98" t="str">
        <f t="shared" si="2"/>
        <v>/</v>
      </c>
      <c r="J15" s="98" t="str">
        <f t="shared" si="3"/>
        <v xml:space="preserve"> </v>
      </c>
      <c r="K15" s="98" t="str">
        <f t="shared" si="4"/>
        <v xml:space="preserve"> </v>
      </c>
    </row>
    <row r="16" spans="1:11" ht="21.95" customHeight="1">
      <c r="A16" s="98">
        <f>ข้อมูลนักเรียน!B12</f>
        <v>10</v>
      </c>
      <c r="B16" s="99" t="str">
        <f>ข้อมูลนักเรียน!C12</f>
        <v>เด็กชาย</v>
      </c>
      <c r="C16" s="100" t="str">
        <f>ข้อมูลนักเรียน!D12</f>
        <v>ณัทพัฒน์</v>
      </c>
      <c r="D16" s="101" t="str">
        <f>ข้อมูลนักเรียน!E12</f>
        <v>คงพูน</v>
      </c>
      <c r="E16" s="102">
        <f>'04ภาคเรียนที่1(กรอกข้อมูล)'!BB17</f>
        <v>2.708333333333333</v>
      </c>
      <c r="F16" s="102">
        <f>'05ภาคเรียนที่2(กรอกข้อมูล)'!BB17</f>
        <v>2.708333333333333</v>
      </c>
      <c r="G16" s="102">
        <f t="shared" si="0"/>
        <v>2.708333333333333</v>
      </c>
      <c r="H16" s="98" t="str">
        <f t="shared" si="1"/>
        <v xml:space="preserve"> </v>
      </c>
      <c r="I16" s="98" t="str">
        <f t="shared" si="2"/>
        <v>/</v>
      </c>
      <c r="J16" s="98" t="str">
        <f t="shared" si="3"/>
        <v xml:space="preserve"> </v>
      </c>
      <c r="K16" s="98" t="str">
        <f t="shared" si="4"/>
        <v xml:space="preserve"> </v>
      </c>
    </row>
    <row r="17" spans="1:11" ht="21.95" customHeight="1">
      <c r="A17" s="98">
        <f>ข้อมูลนักเรียน!B13</f>
        <v>11</v>
      </c>
      <c r="B17" s="99" t="str">
        <f>ข้อมูลนักเรียน!C13</f>
        <v>เด็กชาย</v>
      </c>
      <c r="C17" s="100" t="str">
        <f>ข้อมูลนักเรียน!D13</f>
        <v>อนุพงศ์</v>
      </c>
      <c r="D17" s="101" t="str">
        <f>ข้อมูลนักเรียน!E13</f>
        <v>หนูแก้ว</v>
      </c>
      <c r="E17" s="102">
        <f>'04ภาคเรียนที่1(กรอกข้อมูล)'!BB18</f>
        <v>2.708333333333333</v>
      </c>
      <c r="F17" s="102">
        <f>'05ภาคเรียนที่2(กรอกข้อมูล)'!BB18</f>
        <v>2.708333333333333</v>
      </c>
      <c r="G17" s="102">
        <f t="shared" si="0"/>
        <v>2.708333333333333</v>
      </c>
      <c r="H17" s="98" t="str">
        <f t="shared" si="1"/>
        <v xml:space="preserve"> </v>
      </c>
      <c r="I17" s="98" t="str">
        <f t="shared" si="2"/>
        <v>/</v>
      </c>
      <c r="J17" s="98" t="str">
        <f t="shared" si="3"/>
        <v xml:space="preserve"> </v>
      </c>
      <c r="K17" s="98" t="str">
        <f t="shared" si="4"/>
        <v xml:space="preserve"> </v>
      </c>
    </row>
    <row r="18" spans="1:11" ht="21.95" customHeight="1">
      <c r="A18" s="98">
        <f>ข้อมูลนักเรียน!B14</f>
        <v>12</v>
      </c>
      <c r="B18" s="99" t="str">
        <f>ข้อมูลนักเรียน!C14</f>
        <v>เด็กชาย</v>
      </c>
      <c r="C18" s="100" t="str">
        <f>ข้อมูลนักเรียน!D14</f>
        <v>เมธาสิทธิ์</v>
      </c>
      <c r="D18" s="101" t="str">
        <f>ข้อมูลนักเรียน!E14</f>
        <v>สงวนศิลป์</v>
      </c>
      <c r="E18" s="102">
        <f>'04ภาคเรียนที่1(กรอกข้อมูล)'!BB19</f>
        <v>2.708333333333333</v>
      </c>
      <c r="F18" s="102">
        <f>'05ภาคเรียนที่2(กรอกข้อมูล)'!BB19</f>
        <v>2.708333333333333</v>
      </c>
      <c r="G18" s="102">
        <f t="shared" si="0"/>
        <v>2.708333333333333</v>
      </c>
      <c r="H18" s="98" t="str">
        <f t="shared" si="1"/>
        <v xml:space="preserve"> </v>
      </c>
      <c r="I18" s="98" t="str">
        <f t="shared" si="2"/>
        <v>/</v>
      </c>
      <c r="J18" s="98" t="str">
        <f t="shared" si="3"/>
        <v xml:space="preserve"> </v>
      </c>
      <c r="K18" s="98" t="str">
        <f t="shared" si="4"/>
        <v xml:space="preserve"> </v>
      </c>
    </row>
    <row r="19" spans="1:11" ht="21.95" customHeight="1">
      <c r="A19" s="98">
        <f>ข้อมูลนักเรียน!B15</f>
        <v>13</v>
      </c>
      <c r="B19" s="99" t="str">
        <f>ข้อมูลนักเรียน!C15</f>
        <v>เด็กหญิง</v>
      </c>
      <c r="C19" s="100" t="str">
        <f>ข้อมูลนักเรียน!D15</f>
        <v>เปมิกา</v>
      </c>
      <c r="D19" s="101" t="str">
        <f>ข้อมูลนักเรียน!E15</f>
        <v>อุทก</v>
      </c>
      <c r="E19" s="102">
        <f>'04ภาคเรียนที่1(กรอกข้อมูล)'!BB20</f>
        <v>2.708333333333333</v>
      </c>
      <c r="F19" s="102">
        <f>'05ภาคเรียนที่2(กรอกข้อมูล)'!BB20</f>
        <v>2.708333333333333</v>
      </c>
      <c r="G19" s="102">
        <f t="shared" si="0"/>
        <v>2.708333333333333</v>
      </c>
      <c r="H19" s="98" t="str">
        <f t="shared" si="1"/>
        <v xml:space="preserve"> </v>
      </c>
      <c r="I19" s="98" t="str">
        <f t="shared" si="2"/>
        <v>/</v>
      </c>
      <c r="J19" s="98" t="str">
        <f t="shared" si="3"/>
        <v xml:space="preserve"> </v>
      </c>
      <c r="K19" s="98" t="str">
        <f t="shared" si="4"/>
        <v xml:space="preserve"> </v>
      </c>
    </row>
    <row r="20" spans="1:11" ht="21.95" customHeight="1">
      <c r="A20" s="98">
        <f>ข้อมูลนักเรียน!B16</f>
        <v>14</v>
      </c>
      <c r="B20" s="99" t="str">
        <f>ข้อมูลนักเรียน!C16</f>
        <v>เด็กหญิง</v>
      </c>
      <c r="C20" s="100" t="str">
        <f>ข้อมูลนักเรียน!D16</f>
        <v>จีรวรรณ</v>
      </c>
      <c r="D20" s="101" t="str">
        <f>ข้อมูลนักเรียน!E16</f>
        <v>เกตุย้อย</v>
      </c>
      <c r="E20" s="102">
        <f>'04ภาคเรียนที่1(กรอกข้อมูล)'!BB21</f>
        <v>2.708333333333333</v>
      </c>
      <c r="F20" s="102">
        <f>'05ภาคเรียนที่2(กรอกข้อมูล)'!BB21</f>
        <v>2.708333333333333</v>
      </c>
      <c r="G20" s="102">
        <f t="shared" si="0"/>
        <v>2.708333333333333</v>
      </c>
      <c r="H20" s="98" t="str">
        <f t="shared" si="1"/>
        <v xml:space="preserve"> </v>
      </c>
      <c r="I20" s="98" t="str">
        <f t="shared" si="2"/>
        <v>/</v>
      </c>
      <c r="J20" s="98" t="str">
        <f t="shared" si="3"/>
        <v xml:space="preserve"> </v>
      </c>
      <c r="K20" s="98" t="str">
        <f t="shared" si="4"/>
        <v xml:space="preserve"> </v>
      </c>
    </row>
    <row r="21" spans="1:11" ht="21.95" customHeight="1">
      <c r="A21" s="98">
        <f>ข้อมูลนักเรียน!B17</f>
        <v>15</v>
      </c>
      <c r="B21" s="99" t="str">
        <f>ข้อมูลนักเรียน!C17</f>
        <v>เด็กหญิง</v>
      </c>
      <c r="C21" s="100" t="str">
        <f>ข้อมูลนักเรียน!D17</f>
        <v>พนิตพร</v>
      </c>
      <c r="D21" s="101" t="str">
        <f>ข้อมูลนักเรียน!E17</f>
        <v>สุขเกษม</v>
      </c>
      <c r="E21" s="102">
        <f>'04ภาคเรียนที่1(กรอกข้อมูล)'!BB22</f>
        <v>2.708333333333333</v>
      </c>
      <c r="F21" s="102">
        <f>'05ภาคเรียนที่2(กรอกข้อมูล)'!BB22</f>
        <v>2.708333333333333</v>
      </c>
      <c r="G21" s="102">
        <f t="shared" si="0"/>
        <v>2.708333333333333</v>
      </c>
      <c r="H21" s="98" t="str">
        <f t="shared" si="1"/>
        <v xml:space="preserve"> </v>
      </c>
      <c r="I21" s="98" t="str">
        <f t="shared" si="2"/>
        <v>/</v>
      </c>
      <c r="J21" s="98" t="str">
        <f t="shared" si="3"/>
        <v xml:space="preserve"> </v>
      </c>
      <c r="K21" s="98" t="str">
        <f t="shared" si="4"/>
        <v xml:space="preserve"> </v>
      </c>
    </row>
    <row r="22" spans="1:11" ht="21.95" customHeight="1">
      <c r="A22" s="98">
        <f>ข้อมูลนักเรียน!B18</f>
        <v>16</v>
      </c>
      <c r="B22" s="99" t="str">
        <f>ข้อมูลนักเรียน!C18</f>
        <v>เด็กหญิง</v>
      </c>
      <c r="C22" s="100" t="str">
        <f>ข้อมูลนักเรียน!D18</f>
        <v>ชญาพร</v>
      </c>
      <c r="D22" s="101" t="str">
        <f>ข้อมูลนักเรียน!E18</f>
        <v>พวงงาม</v>
      </c>
      <c r="E22" s="102">
        <f>'04ภาคเรียนที่1(กรอกข้อมูล)'!BB23</f>
        <v>2.708333333333333</v>
      </c>
      <c r="F22" s="102">
        <f>'05ภาคเรียนที่2(กรอกข้อมูล)'!BB23</f>
        <v>2.708333333333333</v>
      </c>
      <c r="G22" s="102">
        <f t="shared" si="0"/>
        <v>2.708333333333333</v>
      </c>
      <c r="H22" s="98" t="str">
        <f t="shared" si="1"/>
        <v xml:space="preserve"> </v>
      </c>
      <c r="I22" s="98" t="str">
        <f t="shared" si="2"/>
        <v>/</v>
      </c>
      <c r="J22" s="98" t="str">
        <f t="shared" si="3"/>
        <v xml:space="preserve"> </v>
      </c>
      <c r="K22" s="98" t="str">
        <f t="shared" si="4"/>
        <v xml:space="preserve"> </v>
      </c>
    </row>
    <row r="23" spans="1:11" ht="21.95" customHeight="1">
      <c r="A23" s="98">
        <f>ข้อมูลนักเรียน!B19</f>
        <v>17</v>
      </c>
      <c r="B23" s="99" t="str">
        <f>ข้อมูลนักเรียน!C19</f>
        <v>เด็กหญิง</v>
      </c>
      <c r="C23" s="100" t="str">
        <f>ข้อมูลนักเรียน!D19</f>
        <v>ชุติกาญจน์</v>
      </c>
      <c r="D23" s="101" t="str">
        <f>ข้อมูลนักเรียน!E19</f>
        <v>มณีแดง</v>
      </c>
      <c r="E23" s="102">
        <f>'04ภาคเรียนที่1(กรอกข้อมูล)'!BB24</f>
        <v>2.708333333333333</v>
      </c>
      <c r="F23" s="102">
        <f>'05ภาคเรียนที่2(กรอกข้อมูล)'!BB24</f>
        <v>2.708333333333333</v>
      </c>
      <c r="G23" s="102">
        <f t="shared" si="0"/>
        <v>2.708333333333333</v>
      </c>
      <c r="H23" s="98" t="str">
        <f t="shared" si="1"/>
        <v xml:space="preserve"> </v>
      </c>
      <c r="I23" s="98" t="str">
        <f t="shared" si="2"/>
        <v>/</v>
      </c>
      <c r="J23" s="98" t="str">
        <f t="shared" si="3"/>
        <v xml:space="preserve"> </v>
      </c>
      <c r="K23" s="98" t="str">
        <f t="shared" si="4"/>
        <v xml:space="preserve"> </v>
      </c>
    </row>
    <row r="24" spans="1:11" ht="21.95" customHeight="1">
      <c r="A24" s="98">
        <f>ข้อมูลนักเรียน!B20</f>
        <v>18</v>
      </c>
      <c r="B24" s="99" t="str">
        <f>ข้อมูลนักเรียน!C20</f>
        <v>เด็กหญิง</v>
      </c>
      <c r="C24" s="100" t="str">
        <f>ข้อมูลนักเรียน!D20</f>
        <v>ฐิดาภา</v>
      </c>
      <c r="D24" s="101" t="str">
        <f>ข้อมูลนักเรียน!E20</f>
        <v>เผือกนอง</v>
      </c>
      <c r="E24" s="102">
        <f>'04ภาคเรียนที่1(กรอกข้อมูล)'!BB25</f>
        <v>2.708333333333333</v>
      </c>
      <c r="F24" s="102">
        <f>'05ภาคเรียนที่2(กรอกข้อมูล)'!BB25</f>
        <v>2.708333333333333</v>
      </c>
      <c r="G24" s="102">
        <f>(E24+F24)/2</f>
        <v>2.708333333333333</v>
      </c>
      <c r="H24" s="98" t="str">
        <f t="shared" si="1"/>
        <v xml:space="preserve"> </v>
      </c>
      <c r="I24" s="98" t="str">
        <f t="shared" si="2"/>
        <v>/</v>
      </c>
      <c r="J24" s="98" t="str">
        <f t="shared" si="3"/>
        <v xml:space="preserve"> </v>
      </c>
      <c r="K24" s="98" t="str">
        <f t="shared" si="4"/>
        <v xml:space="preserve"> </v>
      </c>
    </row>
    <row r="25" spans="1:11" ht="21.95" customHeight="1">
      <c r="A25" s="98">
        <f>ข้อมูลนักเรียน!B21</f>
        <v>19</v>
      </c>
      <c r="B25" s="99" t="str">
        <f>ข้อมูลนักเรียน!C21</f>
        <v>เด็กชาย</v>
      </c>
      <c r="C25" s="100" t="str">
        <f>ข้อมูลนักเรียน!D21</f>
        <v>อภิวิชญ์</v>
      </c>
      <c r="D25" s="101" t="str">
        <f>ข้อมูลนักเรียน!E21</f>
        <v>จิตประสงค์</v>
      </c>
      <c r="E25" s="102">
        <f>'04ภาคเรียนที่1(กรอกข้อมูล)'!BB26</f>
        <v>2.708333333333333</v>
      </c>
      <c r="F25" s="102">
        <f>'05ภาคเรียนที่2(กรอกข้อมูล)'!BB26</f>
        <v>2.708333333333333</v>
      </c>
      <c r="G25" s="102">
        <f t="shared" si="0"/>
        <v>2.708333333333333</v>
      </c>
      <c r="H25" s="98" t="str">
        <f t="shared" si="1"/>
        <v xml:space="preserve"> </v>
      </c>
      <c r="I25" s="98" t="str">
        <f t="shared" si="2"/>
        <v>/</v>
      </c>
      <c r="J25" s="98" t="str">
        <f t="shared" si="3"/>
        <v xml:space="preserve"> </v>
      </c>
      <c r="K25" s="98" t="str">
        <f t="shared" si="4"/>
        <v xml:space="preserve"> </v>
      </c>
    </row>
    <row r="26" spans="1:11" ht="21.95" customHeight="1">
      <c r="A26" s="98">
        <f>ข้อมูลนักเรียน!B22</f>
        <v>20</v>
      </c>
      <c r="B26" s="99" t="str">
        <f>ข้อมูลนักเรียน!C22</f>
        <v>เด็กหญิง</v>
      </c>
      <c r="C26" s="100" t="str">
        <f>ข้อมูลนักเรียน!D22</f>
        <v>กวิสรา</v>
      </c>
      <c r="D26" s="101" t="str">
        <f>ข้อมูลนักเรียน!E22</f>
        <v>หวังผล</v>
      </c>
      <c r="E26" s="102">
        <f>'04ภาคเรียนที่1(กรอกข้อมูล)'!BB27</f>
        <v>2.708333333333333</v>
      </c>
      <c r="F26" s="102">
        <f>'05ภาคเรียนที่2(กรอกข้อมูล)'!BB27</f>
        <v>2.708333333333333</v>
      </c>
      <c r="G26" s="102">
        <f t="shared" si="0"/>
        <v>2.708333333333333</v>
      </c>
      <c r="H26" s="98" t="str">
        <f t="shared" si="1"/>
        <v xml:space="preserve"> </v>
      </c>
      <c r="I26" s="98" t="str">
        <f t="shared" si="2"/>
        <v>/</v>
      </c>
      <c r="J26" s="98" t="str">
        <f t="shared" si="3"/>
        <v xml:space="preserve"> </v>
      </c>
      <c r="K26" s="98" t="str">
        <f t="shared" si="4"/>
        <v xml:space="preserve"> </v>
      </c>
    </row>
    <row r="27" spans="1:11" ht="21.95" customHeight="1">
      <c r="A27" s="98">
        <f>ข้อมูลนักเรียน!B23</f>
        <v>21</v>
      </c>
      <c r="B27" s="99" t="str">
        <f>ข้อมูลนักเรียน!C23</f>
        <v>เด็กหญิง</v>
      </c>
      <c r="C27" s="100" t="str">
        <f>ข้อมูลนักเรียน!D23</f>
        <v>ดวงกมล</v>
      </c>
      <c r="D27" s="101" t="str">
        <f>ข้อมูลนักเรียน!E23</f>
        <v>ชุมวรฐายี</v>
      </c>
      <c r="E27" s="102">
        <f>'04ภาคเรียนที่1(กรอกข้อมูล)'!BB28</f>
        <v>2.708333333333333</v>
      </c>
      <c r="F27" s="102">
        <f>'05ภาคเรียนที่2(กรอกข้อมูล)'!BB28</f>
        <v>2.708333333333333</v>
      </c>
      <c r="G27" s="102">
        <f t="shared" si="0"/>
        <v>2.708333333333333</v>
      </c>
      <c r="H27" s="98" t="str">
        <f t="shared" si="1"/>
        <v xml:space="preserve"> </v>
      </c>
      <c r="I27" s="98" t="str">
        <f t="shared" si="2"/>
        <v>/</v>
      </c>
      <c r="J27" s="98" t="str">
        <f t="shared" si="3"/>
        <v xml:space="preserve"> </v>
      </c>
      <c r="K27" s="98" t="str">
        <f t="shared" si="4"/>
        <v xml:space="preserve"> </v>
      </c>
    </row>
    <row r="28" spans="1:11" ht="21.95" customHeight="1">
      <c r="A28" s="98">
        <f>ข้อมูลนักเรียน!B24</f>
        <v>22</v>
      </c>
      <c r="B28" s="99" t="str">
        <f>ข้อมูลนักเรียน!C24</f>
        <v>เด็กชาย</v>
      </c>
      <c r="C28" s="100" t="str">
        <f>ข้อมูลนักเรียน!D24</f>
        <v>ณัฐพัฒน์</v>
      </c>
      <c r="D28" s="101" t="str">
        <f>ข้อมูลนักเรียน!E24</f>
        <v>ชะนะฮวด</v>
      </c>
      <c r="E28" s="102">
        <f>'04ภาคเรียนที่1(กรอกข้อมูล)'!BB29</f>
        <v>2.708333333333333</v>
      </c>
      <c r="F28" s="102">
        <f>'05ภาคเรียนที่2(กรอกข้อมูล)'!BB29</f>
        <v>2.708333333333333</v>
      </c>
      <c r="G28" s="102">
        <f t="shared" si="0"/>
        <v>2.708333333333333</v>
      </c>
      <c r="H28" s="98" t="str">
        <f t="shared" si="1"/>
        <v xml:space="preserve"> </v>
      </c>
      <c r="I28" s="98" t="str">
        <f t="shared" si="2"/>
        <v>/</v>
      </c>
      <c r="J28" s="98" t="str">
        <f t="shared" si="3"/>
        <v xml:space="preserve"> </v>
      </c>
      <c r="K28" s="98" t="str">
        <f t="shared" si="4"/>
        <v xml:space="preserve"> </v>
      </c>
    </row>
    <row r="29" spans="1:11" ht="21.95" customHeight="1">
      <c r="A29" s="98">
        <f>ข้อมูลนักเรียน!B25</f>
        <v>23</v>
      </c>
      <c r="B29" s="99" t="str">
        <f>ข้อมูลนักเรียน!C25</f>
        <v>เด็กชาย</v>
      </c>
      <c r="C29" s="100" t="str">
        <f>ข้อมูลนักเรียน!D25</f>
        <v>ธนชิต</v>
      </c>
      <c r="D29" s="101" t="str">
        <f>ข้อมูลนักเรียน!E25</f>
        <v>จันทร์ทอง</v>
      </c>
      <c r="E29" s="102">
        <f>'04ภาคเรียนที่1(กรอกข้อมูล)'!BB30</f>
        <v>2.708333333333333</v>
      </c>
      <c r="F29" s="102">
        <f>'05ภาคเรียนที่2(กรอกข้อมูล)'!BB30</f>
        <v>2.708333333333333</v>
      </c>
      <c r="G29" s="102">
        <f t="shared" si="0"/>
        <v>2.708333333333333</v>
      </c>
      <c r="H29" s="98" t="str">
        <f t="shared" si="1"/>
        <v xml:space="preserve"> </v>
      </c>
      <c r="I29" s="98" t="str">
        <f t="shared" si="2"/>
        <v>/</v>
      </c>
      <c r="J29" s="98" t="str">
        <f t="shared" si="3"/>
        <v xml:space="preserve"> </v>
      </c>
      <c r="K29" s="98" t="str">
        <f t="shared" si="4"/>
        <v xml:space="preserve"> </v>
      </c>
    </row>
    <row r="30" spans="1:11" ht="21.95" customHeight="1">
      <c r="A30" s="98">
        <f>ข้อมูลนักเรียน!B26</f>
        <v>24</v>
      </c>
      <c r="B30" s="99" t="str">
        <f>ข้อมูลนักเรียน!C26</f>
        <v>เด็กหญิง</v>
      </c>
      <c r="C30" s="100" t="str">
        <f>ข้อมูลนักเรียน!D26</f>
        <v>วรัญญา</v>
      </c>
      <c r="D30" s="101" t="str">
        <f>ข้อมูลนักเรียน!E26</f>
        <v>ศุภะผ่องศรี</v>
      </c>
      <c r="E30" s="102">
        <f>'04ภาคเรียนที่1(กรอกข้อมูล)'!BB31</f>
        <v>2.708333333333333</v>
      </c>
      <c r="F30" s="102">
        <f>'05ภาคเรียนที่2(กรอกข้อมูล)'!BB31</f>
        <v>2.708333333333333</v>
      </c>
      <c r="G30" s="102">
        <f>(E30+F30)/2</f>
        <v>2.708333333333333</v>
      </c>
      <c r="H30" s="98" t="str">
        <f t="shared" si="1"/>
        <v xml:space="preserve"> </v>
      </c>
      <c r="I30" s="98" t="str">
        <f t="shared" si="2"/>
        <v>/</v>
      </c>
      <c r="J30" s="98" t="str">
        <f t="shared" si="3"/>
        <v xml:space="preserve"> </v>
      </c>
      <c r="K30" s="98" t="str">
        <f t="shared" si="4"/>
        <v xml:space="preserve"> </v>
      </c>
    </row>
    <row r="31" spans="1:11" ht="21.95" customHeight="1">
      <c r="A31" s="98">
        <f>ข้อมูลนักเรียน!B27</f>
        <v>25</v>
      </c>
      <c r="B31" s="99" t="str">
        <f>ข้อมูลนักเรียน!C27</f>
        <v>เด็กชาย</v>
      </c>
      <c r="C31" s="100" t="str">
        <f>ข้อมูลนักเรียน!D27</f>
        <v>อภิชาติ</v>
      </c>
      <c r="D31" s="101" t="str">
        <f>ข้อมูลนักเรียน!E27</f>
        <v>เชื้อในเขา</v>
      </c>
      <c r="E31" s="102">
        <f>'04ภาคเรียนที่1(กรอกข้อมูล)'!BB32</f>
        <v>2.708333333333333</v>
      </c>
      <c r="F31" s="102">
        <f>'05ภาคเรียนที่2(กรอกข้อมูล)'!BB43</f>
        <v>0</v>
      </c>
      <c r="G31" s="102">
        <f t="shared" ref="G31:G41" si="5">(E31+F31)/2</f>
        <v>1.3541666666666665</v>
      </c>
      <c r="H31" s="98" t="str">
        <f t="shared" si="1"/>
        <v xml:space="preserve"> </v>
      </c>
      <c r="I31" s="98" t="str">
        <f t="shared" si="2"/>
        <v xml:space="preserve"> </v>
      </c>
      <c r="J31" s="98" t="str">
        <f t="shared" si="3"/>
        <v>/</v>
      </c>
      <c r="K31" s="98" t="str">
        <f t="shared" si="4"/>
        <v xml:space="preserve"> </v>
      </c>
    </row>
    <row r="32" spans="1:11" ht="21.95" customHeight="1">
      <c r="A32" s="98">
        <f>ข้อมูลนักเรียน!B28</f>
        <v>26</v>
      </c>
      <c r="B32" s="99" t="str">
        <f>ข้อมูลนักเรียน!C28</f>
        <v>เด็กหญิง</v>
      </c>
      <c r="C32" s="100" t="str">
        <f>ข้อมูลนักเรียน!D28</f>
        <v>อำพร</v>
      </c>
      <c r="D32" s="101" t="str">
        <f>ข้อมูลนักเรียน!E28</f>
        <v>คำพร</v>
      </c>
      <c r="E32" s="102">
        <f>'04ภาคเรียนที่1(กรอกข้อมูล)'!BB33</f>
        <v>2.708333333333333</v>
      </c>
      <c r="F32" s="102">
        <f>'05ภาคเรียนที่2(กรอกข้อมูล)'!BB44</f>
        <v>0</v>
      </c>
      <c r="G32" s="102">
        <f t="shared" si="5"/>
        <v>1.3541666666666665</v>
      </c>
      <c r="H32" s="98" t="str">
        <f t="shared" si="1"/>
        <v xml:space="preserve"> </v>
      </c>
      <c r="I32" s="98" t="str">
        <f t="shared" si="2"/>
        <v xml:space="preserve"> </v>
      </c>
      <c r="J32" s="98" t="str">
        <f t="shared" si="3"/>
        <v>/</v>
      </c>
      <c r="K32" s="98" t="str">
        <f t="shared" si="4"/>
        <v xml:space="preserve"> </v>
      </c>
    </row>
    <row r="33" spans="1:11" ht="21.95" customHeight="1">
      <c r="A33" s="98">
        <f>ข้อมูลนักเรียน!B29</f>
        <v>27</v>
      </c>
      <c r="B33" s="99" t="str">
        <f>ข้อมูลนักเรียน!C29</f>
        <v>เด็กหญิง</v>
      </c>
      <c r="C33" s="100" t="str">
        <f>ข้อมูลนักเรียน!D29</f>
        <v>ณิชานันท์</v>
      </c>
      <c r="D33" s="101" t="str">
        <f>ข้อมูลนักเรียน!E29</f>
        <v>จารีมุข</v>
      </c>
      <c r="E33" s="102">
        <f>'04ภาคเรียนที่1(กรอกข้อมูล)'!BB34</f>
        <v>2.40625</v>
      </c>
      <c r="F33" s="102">
        <f>'05ภาคเรียนที่2(กรอกข้อมูล)'!BB45</f>
        <v>0</v>
      </c>
      <c r="G33" s="102">
        <f t="shared" si="5"/>
        <v>1.203125</v>
      </c>
      <c r="H33" s="98" t="str">
        <f t="shared" si="1"/>
        <v xml:space="preserve"> </v>
      </c>
      <c r="I33" s="98" t="str">
        <f t="shared" si="2"/>
        <v xml:space="preserve"> </v>
      </c>
      <c r="J33" s="98" t="str">
        <f t="shared" si="3"/>
        <v>/</v>
      </c>
      <c r="K33" s="98" t="str">
        <f t="shared" si="4"/>
        <v xml:space="preserve"> </v>
      </c>
    </row>
    <row r="34" spans="1:11" ht="21.95" customHeight="1">
      <c r="A34" s="98">
        <f>ข้อมูลนักเรียน!B30</f>
        <v>28</v>
      </c>
      <c r="B34" s="99" t="str">
        <f>ข้อมูลนักเรียน!C30</f>
        <v>เด็กหญิง</v>
      </c>
      <c r="C34" s="100" t="str">
        <f>ข้อมูลนักเรียน!D30</f>
        <v>ผกามาส</v>
      </c>
      <c r="D34" s="101" t="str">
        <f>ข้อมูลนักเรียน!E30</f>
        <v>จินตวรณ์</v>
      </c>
      <c r="E34" s="102">
        <f>'04ภาคเรียนที่1(กรอกข้อมูล)'!BB35</f>
        <v>2.708333333333333</v>
      </c>
      <c r="F34" s="102">
        <f>'05ภาคเรียนที่2(กรอกข้อมูล)'!BB46</f>
        <v>0</v>
      </c>
      <c r="G34" s="102">
        <f t="shared" si="5"/>
        <v>1.3541666666666665</v>
      </c>
      <c r="H34" s="98" t="str">
        <f t="shared" si="1"/>
        <v xml:space="preserve"> </v>
      </c>
      <c r="I34" s="98" t="str">
        <f t="shared" si="2"/>
        <v xml:space="preserve"> </v>
      </c>
      <c r="J34" s="98" t="str">
        <f t="shared" si="3"/>
        <v>/</v>
      </c>
      <c r="K34" s="98" t="str">
        <f t="shared" si="4"/>
        <v xml:space="preserve"> </v>
      </c>
    </row>
    <row r="35" spans="1:11" ht="21.95" customHeight="1">
      <c r="A35" s="98">
        <f>ข้อมูลนักเรียน!B31</f>
        <v>29</v>
      </c>
      <c r="B35" s="99" t="str">
        <f>ข้อมูลนักเรียน!C31</f>
        <v>เด็กชาย</v>
      </c>
      <c r="C35" s="100" t="str">
        <f>ข้อมูลนักเรียน!D31</f>
        <v>พัสกร</v>
      </c>
      <c r="D35" s="101" t="str">
        <f>ข้อมูลนักเรียน!E31</f>
        <v>บุญทอง</v>
      </c>
      <c r="E35" s="102">
        <f>'04ภาคเรียนที่1(กรอกข้อมูล)'!BB36</f>
        <v>2.708333333333333</v>
      </c>
      <c r="F35" s="102">
        <f>'05ภาคเรียนที่2(กรอกข้อมูล)'!BB47</f>
        <v>0</v>
      </c>
      <c r="G35" s="102">
        <f t="shared" si="5"/>
        <v>1.3541666666666665</v>
      </c>
      <c r="H35" s="98" t="str">
        <f t="shared" si="1"/>
        <v xml:space="preserve"> </v>
      </c>
      <c r="I35" s="98" t="str">
        <f t="shared" si="2"/>
        <v xml:space="preserve"> </v>
      </c>
      <c r="J35" s="98" t="str">
        <f t="shared" si="3"/>
        <v>/</v>
      </c>
      <c r="K35" s="98" t="str">
        <f t="shared" si="4"/>
        <v xml:space="preserve"> </v>
      </c>
    </row>
    <row r="36" spans="1:11" ht="21.95" customHeight="1">
      <c r="A36" s="98">
        <f>ข้อมูลนักเรียน!B32</f>
        <v>30</v>
      </c>
      <c r="B36" s="99" t="str">
        <f>ข้อมูลนักเรียน!C32</f>
        <v>เด็กหญิง</v>
      </c>
      <c r="C36" s="100" t="str">
        <f>ข้อมูลนักเรียน!D32</f>
        <v>จิตรานุช</v>
      </c>
      <c r="D36" s="101" t="str">
        <f>ข้อมูลนักเรียน!E32</f>
        <v>รักษาราช</v>
      </c>
      <c r="E36" s="102">
        <f>'04ภาคเรียนที่1(กรอกข้อมูล)'!BB37</f>
        <v>2.708333333333333</v>
      </c>
      <c r="F36" s="102">
        <f>'05ภาคเรียนที่2(กรอกข้อมูล)'!BB48</f>
        <v>0</v>
      </c>
      <c r="G36" s="102">
        <f t="shared" si="5"/>
        <v>1.3541666666666665</v>
      </c>
      <c r="H36" s="98" t="str">
        <f t="shared" si="1"/>
        <v xml:space="preserve"> </v>
      </c>
      <c r="I36" s="98" t="str">
        <f t="shared" si="2"/>
        <v xml:space="preserve"> </v>
      </c>
      <c r="J36" s="98" t="str">
        <f t="shared" si="3"/>
        <v>/</v>
      </c>
      <c r="K36" s="98" t="str">
        <f t="shared" si="4"/>
        <v xml:space="preserve"> </v>
      </c>
    </row>
    <row r="37" spans="1:11" ht="21.95" customHeight="1">
      <c r="A37" s="98">
        <f>ข้อมูลนักเรียน!B33</f>
        <v>31</v>
      </c>
      <c r="B37" s="99" t="str">
        <f>ข้อมูลนักเรียน!C33</f>
        <v>เด็กหญิง</v>
      </c>
      <c r="C37" s="100" t="str">
        <f>ข้อมูลนักเรียน!D33</f>
        <v>กัญญพัชร</v>
      </c>
      <c r="D37" s="101" t="str">
        <f>ข้อมูลนักเรียน!E33</f>
        <v>เกตุรัตน์</v>
      </c>
      <c r="E37" s="102">
        <f>'04ภาคเรียนที่1(กรอกข้อมูล)'!BB38</f>
        <v>2.708333333333333</v>
      </c>
      <c r="F37" s="102">
        <f>'05ภาคเรียนที่2(กรอกข้อมูล)'!BB49</f>
        <v>0</v>
      </c>
      <c r="G37" s="102">
        <f t="shared" si="5"/>
        <v>1.3541666666666665</v>
      </c>
      <c r="H37" s="98" t="str">
        <f t="shared" si="1"/>
        <v xml:space="preserve"> </v>
      </c>
      <c r="I37" s="98" t="str">
        <f t="shared" si="2"/>
        <v xml:space="preserve"> </v>
      </c>
      <c r="J37" s="98" t="str">
        <f t="shared" si="3"/>
        <v>/</v>
      </c>
      <c r="K37" s="98" t="str">
        <f t="shared" si="4"/>
        <v xml:space="preserve"> </v>
      </c>
    </row>
    <row r="38" spans="1:11" ht="21.95" customHeight="1">
      <c r="A38" s="98">
        <f>ข้อมูลนักเรียน!B34</f>
        <v>32</v>
      </c>
      <c r="B38" s="99" t="str">
        <f>ข้อมูลนักเรียน!C34</f>
        <v>เด็กชาย</v>
      </c>
      <c r="C38" s="100" t="str">
        <f>ข้อมูลนักเรียน!D34</f>
        <v>วรากร</v>
      </c>
      <c r="D38" s="101" t="str">
        <f>ข้อมูลนักเรียน!E34</f>
        <v>ขาวน้อย</v>
      </c>
      <c r="E38" s="102">
        <f>'04ภาคเรียนที่1(กรอกข้อมูล)'!BB39</f>
        <v>2.708333333333333</v>
      </c>
      <c r="F38" s="102">
        <f>'05ภาคเรียนที่2(กรอกข้อมูล)'!BB50</f>
        <v>0</v>
      </c>
      <c r="G38" s="102">
        <f t="shared" si="5"/>
        <v>1.3541666666666665</v>
      </c>
      <c r="H38" s="98" t="str">
        <f t="shared" si="1"/>
        <v xml:space="preserve"> </v>
      </c>
      <c r="I38" s="98" t="str">
        <f t="shared" si="2"/>
        <v xml:space="preserve"> </v>
      </c>
      <c r="J38" s="98" t="str">
        <f t="shared" si="3"/>
        <v>/</v>
      </c>
      <c r="K38" s="98" t="str">
        <f t="shared" si="4"/>
        <v xml:space="preserve"> </v>
      </c>
    </row>
    <row r="39" spans="1:11" ht="21.95" customHeight="1">
      <c r="A39" s="98">
        <f>ข้อมูลนักเรียน!B35</f>
        <v>33</v>
      </c>
      <c r="B39" s="99" t="str">
        <f>ข้อมูลนักเรียน!C35</f>
        <v>เด็กชาย</v>
      </c>
      <c r="C39" s="100" t="str">
        <f>ข้อมูลนักเรียน!D35</f>
        <v>สุเมธ</v>
      </c>
      <c r="D39" s="101" t="str">
        <f>ข้อมูลนักเรียน!E35</f>
        <v>ขุนทอง</v>
      </c>
      <c r="E39" s="102">
        <f>'04ภาคเรียนที่1(กรอกข้อมูล)'!BB40</f>
        <v>2.708333333333333</v>
      </c>
      <c r="F39" s="102">
        <f>'05ภาคเรียนที่2(กรอกข้อมูล)'!BB51</f>
        <v>0</v>
      </c>
      <c r="G39" s="102">
        <f t="shared" si="5"/>
        <v>1.3541666666666665</v>
      </c>
      <c r="H39" s="98" t="str">
        <f t="shared" si="1"/>
        <v xml:space="preserve"> </v>
      </c>
      <c r="I39" s="98" t="str">
        <f t="shared" si="2"/>
        <v xml:space="preserve"> </v>
      </c>
      <c r="J39" s="98" t="str">
        <f t="shared" si="3"/>
        <v>/</v>
      </c>
      <c r="K39" s="98" t="str">
        <f t="shared" si="4"/>
        <v xml:space="preserve"> </v>
      </c>
    </row>
    <row r="40" spans="1:11" ht="21.95" customHeight="1">
      <c r="A40" s="98">
        <f>ข้อมูลนักเรียน!B36</f>
        <v>34</v>
      </c>
      <c r="B40" s="99" t="str">
        <f>ข้อมูลนักเรียน!C36</f>
        <v>เด็กชาย</v>
      </c>
      <c r="C40" s="100" t="str">
        <f>ข้อมูลนักเรียน!D36</f>
        <v>สุภเดช</v>
      </c>
      <c r="D40" s="101" t="str">
        <f>ข้อมูลนักเรียน!E36</f>
        <v>หนูชนะภัย</v>
      </c>
      <c r="E40" s="102">
        <f>'04ภาคเรียนที่1(กรอกข้อมูล)'!BB41</f>
        <v>2.708333333333333</v>
      </c>
      <c r="F40" s="102">
        <f>'05ภาคเรียนที่2(กรอกข้อมูล)'!BB52</f>
        <v>0</v>
      </c>
      <c r="G40" s="102">
        <f t="shared" si="5"/>
        <v>1.3541666666666665</v>
      </c>
      <c r="H40" s="98" t="str">
        <f t="shared" si="1"/>
        <v xml:space="preserve"> </v>
      </c>
      <c r="I40" s="98" t="str">
        <f t="shared" si="2"/>
        <v xml:space="preserve"> </v>
      </c>
      <c r="J40" s="98" t="str">
        <f t="shared" si="3"/>
        <v>/</v>
      </c>
      <c r="K40" s="98" t="str">
        <f t="shared" si="4"/>
        <v xml:space="preserve"> </v>
      </c>
    </row>
    <row r="41" spans="1:11" ht="21.95" customHeight="1">
      <c r="A41" s="98">
        <f>ข้อมูลนักเรียน!B37</f>
        <v>0</v>
      </c>
      <c r="B41" s="99">
        <f>ข้อมูลนักเรียน!C37</f>
        <v>0</v>
      </c>
      <c r="C41" s="100">
        <f>ข้อมูลนักเรียน!D37</f>
        <v>0</v>
      </c>
      <c r="D41" s="101">
        <f>ข้อมูลนักเรียน!E37</f>
        <v>0</v>
      </c>
      <c r="E41" s="102">
        <f>'04ภาคเรียนที่1(กรอกข้อมูล)'!BB42</f>
        <v>2.708333333333333</v>
      </c>
      <c r="F41" s="102">
        <f>'05ภาคเรียนที่2(กรอกข้อมูล)'!BB53</f>
        <v>0</v>
      </c>
      <c r="G41" s="102">
        <f t="shared" si="5"/>
        <v>1.3541666666666665</v>
      </c>
      <c r="H41" s="98" t="str">
        <f t="shared" si="1"/>
        <v xml:space="preserve"> </v>
      </c>
      <c r="I41" s="98" t="str">
        <f t="shared" si="2"/>
        <v xml:space="preserve"> </v>
      </c>
      <c r="J41" s="98" t="str">
        <f t="shared" si="3"/>
        <v>/</v>
      </c>
      <c r="K41" s="98" t="str">
        <f t="shared" si="4"/>
        <v xml:space="preserve"> </v>
      </c>
    </row>
    <row r="42" spans="1:11">
      <c r="A42" s="194" t="s">
        <v>23</v>
      </c>
      <c r="B42" s="194"/>
      <c r="C42" s="194"/>
      <c r="D42" s="194"/>
      <c r="E42" s="194"/>
      <c r="F42" s="194"/>
      <c r="G42" s="103">
        <f>SUM(G7:G30)</f>
        <v>63.73958333333335</v>
      </c>
      <c r="H42" s="190">
        <f>COUNTIF(H7:H30,"/")</f>
        <v>1</v>
      </c>
      <c r="I42" s="191">
        <f>COUNTIF(I7:I30,"/")</f>
        <v>22</v>
      </c>
      <c r="J42" s="192">
        <f>COUNTIF(J7:J30,"/")</f>
        <v>1</v>
      </c>
      <c r="K42" s="193">
        <f>COUNTIF(K7:K30,"/")</f>
        <v>0</v>
      </c>
    </row>
    <row r="43" spans="1:11">
      <c r="A43" s="189" t="s">
        <v>26</v>
      </c>
      <c r="B43" s="189"/>
      <c r="C43" s="189"/>
      <c r="D43" s="189"/>
      <c r="E43" s="189"/>
      <c r="F43" s="189"/>
      <c r="G43" s="103">
        <f>(G42*100)/192</f>
        <v>33.197699652777786</v>
      </c>
      <c r="H43" s="190"/>
      <c r="I43" s="191"/>
      <c r="J43" s="192"/>
      <c r="K43" s="193"/>
    </row>
    <row r="45" spans="1:11" s="105" customFormat="1">
      <c r="A45" s="188" t="s">
        <v>17</v>
      </c>
      <c r="B45" s="188"/>
      <c r="C45" s="188"/>
      <c r="D45" s="104" t="s">
        <v>32</v>
      </c>
      <c r="E45" s="104" t="s">
        <v>33</v>
      </c>
      <c r="F45" s="104" t="s">
        <v>70</v>
      </c>
      <c r="G45" s="104" t="s">
        <v>71</v>
      </c>
      <c r="H45" s="104"/>
      <c r="J45" s="104"/>
    </row>
    <row r="46" spans="1:11">
      <c r="C46" s="106"/>
    </row>
    <row r="47" spans="1:11">
      <c r="C47" s="106"/>
      <c r="F47" s="92"/>
      <c r="G47" s="92"/>
    </row>
    <row r="48" spans="1:11">
      <c r="C48" s="106"/>
      <c r="F48" s="92"/>
      <c r="G48" s="92"/>
    </row>
    <row r="49" spans="6:7">
      <c r="F49" s="92"/>
      <c r="G49" s="92"/>
    </row>
  </sheetData>
  <mergeCells count="16">
    <mergeCell ref="A1:K1"/>
    <mergeCell ref="A2:K2"/>
    <mergeCell ref="A3:E3"/>
    <mergeCell ref="F3:G3"/>
    <mergeCell ref="A45:C45"/>
    <mergeCell ref="A43:F43"/>
    <mergeCell ref="H42:H43"/>
    <mergeCell ref="I42:I43"/>
    <mergeCell ref="J42:J43"/>
    <mergeCell ref="K42:K43"/>
    <mergeCell ref="A42:F42"/>
    <mergeCell ref="A5:A6"/>
    <mergeCell ref="H5:K5"/>
    <mergeCell ref="B5:D6"/>
    <mergeCell ref="E5:F5"/>
    <mergeCell ref="G5:G6"/>
  </mergeCells>
  <pageMargins left="1.7" right="0" top="0.75" bottom="0.75" header="0.3" footer="0.3"/>
  <pageSetup paperSize="274" scale="71" fitToWidth="2" fitToHeight="2" orientation="landscape" horizontalDpi="0" verticalDpi="0" r:id="rId1"/>
  <rowBreaks count="1" manualBreakCount="1">
    <brk id="8" max="16383" man="1"/>
  </rowBreaks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6F4FF"/>
  </sheetPr>
  <dimension ref="A1:BB44"/>
  <sheetViews>
    <sheetView topLeftCell="B37" zoomScale="110" zoomScaleNormal="110" workbookViewId="0">
      <selection activeCell="E11" sqref="E11"/>
    </sheetView>
  </sheetViews>
  <sheetFormatPr defaultColWidth="10.75" defaultRowHeight="15.75"/>
  <cols>
    <col min="1" max="1" width="3.25" style="72" customWidth="1"/>
    <col min="2" max="2" width="6.5" style="72" customWidth="1"/>
    <col min="3" max="3" width="8" style="72" customWidth="1"/>
    <col min="4" max="4" width="9.375" style="72" customWidth="1"/>
    <col min="5" max="53" width="1.875" style="90" customWidth="1"/>
    <col min="54" max="54" width="3.625" style="90" customWidth="1"/>
    <col min="55" max="16384" width="10.75" style="72"/>
  </cols>
  <sheetData>
    <row r="1" spans="1:54" ht="78.95" customHeight="1">
      <c r="A1" s="272" t="s">
        <v>101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</row>
    <row r="2" spans="1:54" ht="21">
      <c r="B2" s="108"/>
      <c r="C2" s="108"/>
      <c r="D2" s="108"/>
      <c r="E2" s="108"/>
      <c r="G2" s="108"/>
      <c r="J2" s="108"/>
      <c r="K2" s="108" t="s">
        <v>22</v>
      </c>
      <c r="R2" s="108" t="str">
        <f>ข้อมูลพื้นฐาน!C3</f>
        <v>ชั้นประถมศึกษาปีที่…6..</v>
      </c>
      <c r="U2" s="108"/>
      <c r="V2" s="108"/>
      <c r="W2" s="108"/>
      <c r="X2" s="108"/>
      <c r="Z2" s="108"/>
      <c r="AB2" s="108" t="str">
        <f>ข้อมูลพื้นฐาน!C6</f>
        <v>ปีการศึกษา 2564</v>
      </c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</row>
    <row r="3" spans="1:54" ht="21">
      <c r="A3" s="272"/>
      <c r="B3" s="272"/>
      <c r="C3" s="272"/>
      <c r="D3" s="272"/>
      <c r="E3" s="272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</row>
    <row r="4" spans="1:54" ht="21">
      <c r="A4" s="228" t="s">
        <v>8</v>
      </c>
      <c r="B4" s="248" t="s">
        <v>49</v>
      </c>
      <c r="C4" s="249"/>
      <c r="D4" s="250"/>
      <c r="E4" s="229" t="s">
        <v>86</v>
      </c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</row>
    <row r="5" spans="1:54" ht="9" customHeight="1">
      <c r="A5" s="228"/>
      <c r="B5" s="251"/>
      <c r="C5" s="252"/>
      <c r="D5" s="253"/>
      <c r="E5" s="230">
        <f>ค่านิยม!B3</f>
        <v>1</v>
      </c>
      <c r="F5" s="231"/>
      <c r="G5" s="231"/>
      <c r="H5" s="232"/>
      <c r="I5" s="236">
        <f>ค่านิยม!B4</f>
        <v>2</v>
      </c>
      <c r="J5" s="237"/>
      <c r="K5" s="237"/>
      <c r="L5" s="238"/>
      <c r="M5" s="242">
        <f>ค่านิยม!B5</f>
        <v>3</v>
      </c>
      <c r="N5" s="243"/>
      <c r="O5" s="243"/>
      <c r="P5" s="244"/>
      <c r="Q5" s="266">
        <f>ค่านิยม!B6</f>
        <v>4</v>
      </c>
      <c r="R5" s="267"/>
      <c r="S5" s="267"/>
      <c r="T5" s="268"/>
      <c r="U5" s="257">
        <f>ค่านิยม!B7</f>
        <v>5</v>
      </c>
      <c r="V5" s="258"/>
      <c r="W5" s="258"/>
      <c r="X5" s="259"/>
      <c r="Y5" s="219">
        <f>ค่านิยม!B8</f>
        <v>6</v>
      </c>
      <c r="Z5" s="220"/>
      <c r="AA5" s="220"/>
      <c r="AB5" s="220"/>
      <c r="AC5" s="221"/>
      <c r="AD5" s="203">
        <f>ค่านิยม!B9</f>
        <v>7</v>
      </c>
      <c r="AE5" s="204"/>
      <c r="AF5" s="204"/>
      <c r="AG5" s="205"/>
      <c r="AH5" s="209">
        <f>ค่านิยม!B10</f>
        <v>8</v>
      </c>
      <c r="AI5" s="210"/>
      <c r="AJ5" s="210"/>
      <c r="AK5" s="211"/>
      <c r="AL5" s="215">
        <f>ค่านิยม!B11</f>
        <v>9</v>
      </c>
      <c r="AM5" s="216"/>
      <c r="AN5" s="216"/>
      <c r="AO5" s="110"/>
      <c r="AP5" s="219">
        <f>ค่านิยม!B12</f>
        <v>10</v>
      </c>
      <c r="AQ5" s="220"/>
      <c r="AR5" s="220"/>
      <c r="AS5" s="221"/>
      <c r="AT5" s="266">
        <f>ค่านิยม!B13</f>
        <v>11</v>
      </c>
      <c r="AU5" s="267"/>
      <c r="AV5" s="267"/>
      <c r="AW5" s="267"/>
      <c r="AX5" s="268"/>
      <c r="AY5" s="257">
        <f>ค่านิยม!B14</f>
        <v>12</v>
      </c>
      <c r="AZ5" s="258"/>
      <c r="BA5" s="259"/>
      <c r="BB5" s="263" t="s">
        <v>30</v>
      </c>
    </row>
    <row r="6" spans="1:54" ht="9" customHeight="1">
      <c r="A6" s="228"/>
      <c r="B6" s="254"/>
      <c r="C6" s="255"/>
      <c r="D6" s="256"/>
      <c r="E6" s="233"/>
      <c r="F6" s="234"/>
      <c r="G6" s="234"/>
      <c r="H6" s="235"/>
      <c r="I6" s="239"/>
      <c r="J6" s="240"/>
      <c r="K6" s="240"/>
      <c r="L6" s="241"/>
      <c r="M6" s="245"/>
      <c r="N6" s="246"/>
      <c r="O6" s="246"/>
      <c r="P6" s="247"/>
      <c r="Q6" s="269"/>
      <c r="R6" s="270"/>
      <c r="S6" s="270"/>
      <c r="T6" s="271"/>
      <c r="U6" s="260"/>
      <c r="V6" s="261"/>
      <c r="W6" s="261"/>
      <c r="X6" s="262"/>
      <c r="Y6" s="222"/>
      <c r="Z6" s="223"/>
      <c r="AA6" s="223"/>
      <c r="AB6" s="223"/>
      <c r="AC6" s="224"/>
      <c r="AD6" s="206"/>
      <c r="AE6" s="207"/>
      <c r="AF6" s="207"/>
      <c r="AG6" s="208"/>
      <c r="AH6" s="212"/>
      <c r="AI6" s="213"/>
      <c r="AJ6" s="213"/>
      <c r="AK6" s="214"/>
      <c r="AL6" s="217"/>
      <c r="AM6" s="218"/>
      <c r="AN6" s="218"/>
      <c r="AO6" s="111"/>
      <c r="AP6" s="222"/>
      <c r="AQ6" s="223"/>
      <c r="AR6" s="223"/>
      <c r="AS6" s="224"/>
      <c r="AT6" s="269"/>
      <c r="AU6" s="270"/>
      <c r="AV6" s="270"/>
      <c r="AW6" s="270"/>
      <c r="AX6" s="271"/>
      <c r="AY6" s="260"/>
      <c r="AZ6" s="261"/>
      <c r="BA6" s="262"/>
      <c r="BB6" s="264"/>
    </row>
    <row r="7" spans="1:54" s="119" customFormat="1" ht="23.25" customHeight="1">
      <c r="A7" s="225" t="s">
        <v>48</v>
      </c>
      <c r="B7" s="226"/>
      <c r="C7" s="226"/>
      <c r="D7" s="227"/>
      <c r="E7" s="112">
        <v>1.1000000000000001</v>
      </c>
      <c r="F7" s="112">
        <v>1.2</v>
      </c>
      <c r="G7" s="112">
        <v>1.3</v>
      </c>
      <c r="H7" s="36" t="s">
        <v>68</v>
      </c>
      <c r="I7" s="113">
        <v>2.1</v>
      </c>
      <c r="J7" s="113">
        <v>2.2000000000000002</v>
      </c>
      <c r="K7" s="113">
        <v>2.2999999999999998</v>
      </c>
      <c r="L7" s="37" t="s">
        <v>68</v>
      </c>
      <c r="M7" s="114">
        <v>3.1</v>
      </c>
      <c r="N7" s="114">
        <v>3.2</v>
      </c>
      <c r="O7" s="114">
        <v>3.3</v>
      </c>
      <c r="P7" s="38" t="s">
        <v>68</v>
      </c>
      <c r="Q7" s="115">
        <v>4.0999999999999996</v>
      </c>
      <c r="R7" s="115">
        <v>4.2</v>
      </c>
      <c r="S7" s="115">
        <v>4.3</v>
      </c>
      <c r="T7" s="39" t="s">
        <v>68</v>
      </c>
      <c r="U7" s="116">
        <v>5.0999999999999996</v>
      </c>
      <c r="V7" s="116">
        <v>5.2</v>
      </c>
      <c r="W7" s="116">
        <v>5.3</v>
      </c>
      <c r="X7" s="40" t="s">
        <v>68</v>
      </c>
      <c r="Y7" s="117">
        <v>6.1</v>
      </c>
      <c r="Z7" s="117">
        <v>6.2</v>
      </c>
      <c r="AA7" s="117">
        <v>6.3</v>
      </c>
      <c r="AB7" s="117">
        <v>6.4</v>
      </c>
      <c r="AC7" s="41" t="s">
        <v>68</v>
      </c>
      <c r="AD7" s="8">
        <v>7.1</v>
      </c>
      <c r="AE7" s="8">
        <v>7.2</v>
      </c>
      <c r="AF7" s="8">
        <v>7.3</v>
      </c>
      <c r="AG7" s="42" t="s">
        <v>68</v>
      </c>
      <c r="AH7" s="118">
        <v>8.1</v>
      </c>
      <c r="AI7" s="118">
        <v>8.1999999999999993</v>
      </c>
      <c r="AJ7" s="118">
        <v>8.3000000000000007</v>
      </c>
      <c r="AK7" s="43" t="s">
        <v>68</v>
      </c>
      <c r="AL7" s="44">
        <v>9.1</v>
      </c>
      <c r="AM7" s="44">
        <v>9.1999999999999993</v>
      </c>
      <c r="AN7" s="44">
        <v>9.3000000000000007</v>
      </c>
      <c r="AO7" s="45" t="s">
        <v>68</v>
      </c>
      <c r="AP7" s="46">
        <v>10.1</v>
      </c>
      <c r="AQ7" s="46">
        <v>10.199999999999999</v>
      </c>
      <c r="AR7" s="46">
        <v>10.3</v>
      </c>
      <c r="AS7" s="41" t="s">
        <v>68</v>
      </c>
      <c r="AT7" s="47">
        <v>11.1</v>
      </c>
      <c r="AU7" s="47">
        <v>11.2</v>
      </c>
      <c r="AV7" s="47">
        <v>11.3</v>
      </c>
      <c r="AW7" s="47">
        <v>11.4</v>
      </c>
      <c r="AX7" s="39" t="s">
        <v>68</v>
      </c>
      <c r="AY7" s="48">
        <v>12.1</v>
      </c>
      <c r="AZ7" s="48">
        <v>12.2</v>
      </c>
      <c r="BA7" s="49" t="s">
        <v>68</v>
      </c>
      <c r="BB7" s="265"/>
    </row>
    <row r="8" spans="1:54" s="84" customFormat="1" ht="18.75">
      <c r="A8" s="81">
        <f>ข้อมูลนักเรียน!B3</f>
        <v>1</v>
      </c>
      <c r="B8" s="81" t="str">
        <f>ข้อมูลนักเรียน!C3</f>
        <v>เด็กหญิง</v>
      </c>
      <c r="C8" s="82" t="str">
        <f>ข้อมูลนักเรียน!D3</f>
        <v>ธัญสินี</v>
      </c>
      <c r="D8" s="83" t="str">
        <f>ข้อมูลนักเรียน!E3</f>
        <v>สว่างทั่ว</v>
      </c>
      <c r="E8" s="120">
        <v>3</v>
      </c>
      <c r="F8" s="120">
        <v>3</v>
      </c>
      <c r="G8" s="120">
        <v>3</v>
      </c>
      <c r="H8" s="121">
        <f t="shared" ref="H8:H42" si="0">AVERAGE(E8:G8)</f>
        <v>3</v>
      </c>
      <c r="I8" s="120">
        <v>3</v>
      </c>
      <c r="J8" s="120">
        <v>3</v>
      </c>
      <c r="K8" s="120">
        <v>3</v>
      </c>
      <c r="L8" s="122">
        <f>AVERAGE(I8:K8)</f>
        <v>3</v>
      </c>
      <c r="M8" s="120">
        <v>3</v>
      </c>
      <c r="N8" s="120">
        <v>3</v>
      </c>
      <c r="O8" s="120">
        <v>3</v>
      </c>
      <c r="P8" s="123">
        <f>AVERAGE(M8)</f>
        <v>3</v>
      </c>
      <c r="Q8" s="120">
        <v>3</v>
      </c>
      <c r="R8" s="120">
        <v>3</v>
      </c>
      <c r="S8" s="120">
        <v>3</v>
      </c>
      <c r="T8" s="124">
        <f t="shared" ref="T8:T42" si="1">AVERAGE(Q8:S8)</f>
        <v>3</v>
      </c>
      <c r="U8" s="120">
        <v>3</v>
      </c>
      <c r="V8" s="120">
        <v>3</v>
      </c>
      <c r="W8" s="120">
        <v>3</v>
      </c>
      <c r="X8" s="76">
        <f>AVERAGE(U8:W8)</f>
        <v>3</v>
      </c>
      <c r="Y8" s="120">
        <v>3</v>
      </c>
      <c r="Z8" s="120">
        <v>3</v>
      </c>
      <c r="AA8" s="120">
        <v>3</v>
      </c>
      <c r="AB8" s="120">
        <v>3</v>
      </c>
      <c r="AC8" s="77">
        <f>AVERAGE(Y8:AB8)</f>
        <v>3</v>
      </c>
      <c r="AD8" s="120">
        <v>3</v>
      </c>
      <c r="AE8" s="120">
        <v>3</v>
      </c>
      <c r="AF8" s="120">
        <v>3</v>
      </c>
      <c r="AG8" s="125">
        <f>AVERAGE(AD8:AF8)</f>
        <v>3</v>
      </c>
      <c r="AH8" s="126">
        <v>3</v>
      </c>
      <c r="AI8" s="126">
        <v>3</v>
      </c>
      <c r="AJ8" s="126">
        <v>3</v>
      </c>
      <c r="AK8" s="127">
        <f t="shared" ref="AK8:AK42" si="2">AVERAGE(AH8:AJ8)</f>
        <v>3</v>
      </c>
      <c r="AL8" s="128">
        <v>2</v>
      </c>
      <c r="AM8" s="128">
        <v>2</v>
      </c>
      <c r="AN8" s="128">
        <v>2</v>
      </c>
      <c r="AO8" s="129">
        <f>AVERAGE(AL8:AN8)</f>
        <v>2</v>
      </c>
      <c r="AP8" s="128">
        <v>1</v>
      </c>
      <c r="AQ8" s="128">
        <v>1</v>
      </c>
      <c r="AR8" s="128">
        <v>1</v>
      </c>
      <c r="AS8" s="77">
        <f>AVERAGE(AP8:AR8)</f>
        <v>1</v>
      </c>
      <c r="AT8" s="128">
        <v>2</v>
      </c>
      <c r="AU8" s="128">
        <v>2</v>
      </c>
      <c r="AV8" s="128">
        <v>2</v>
      </c>
      <c r="AW8" s="128">
        <v>2</v>
      </c>
      <c r="AX8" s="79">
        <f>AVERAGE(AT8:AW8)</f>
        <v>2</v>
      </c>
      <c r="AY8" s="128">
        <v>3</v>
      </c>
      <c r="AZ8" s="128">
        <v>3</v>
      </c>
      <c r="BA8" s="76">
        <f>AVERAGE(AY8:AZ8)</f>
        <v>3</v>
      </c>
      <c r="BB8" s="130">
        <f t="shared" ref="BB8:BB42" si="3">AVERAGE(H8+L8+P8+T8+X8+AC8+AG8+AK8)/8</f>
        <v>3</v>
      </c>
    </row>
    <row r="9" spans="1:54" s="84" customFormat="1" ht="18.75">
      <c r="A9" s="81">
        <f>ข้อมูลนักเรียน!B4</f>
        <v>2</v>
      </c>
      <c r="B9" s="81" t="str">
        <f>ข้อมูลนักเรียน!C4</f>
        <v>เด็กชาย</v>
      </c>
      <c r="C9" s="82" t="str">
        <f>ข้อมูลนักเรียน!D4</f>
        <v>ชัยวัฒน์</v>
      </c>
      <c r="D9" s="278" t="str">
        <f>ข้อมูลนักเรียน!E4</f>
        <v>สินธนามราพันธ์</v>
      </c>
      <c r="E9" s="120">
        <v>3</v>
      </c>
      <c r="F9" s="120">
        <v>2</v>
      </c>
      <c r="G9" s="120">
        <v>2</v>
      </c>
      <c r="H9" s="121">
        <f t="shared" si="0"/>
        <v>2.3333333333333335</v>
      </c>
      <c r="I9" s="120">
        <v>3</v>
      </c>
      <c r="J9" s="120">
        <v>3</v>
      </c>
      <c r="K9" s="120">
        <v>3</v>
      </c>
      <c r="L9" s="122">
        <f t="shared" ref="L9:L42" si="4">AVERAGE(I9:K9)</f>
        <v>3</v>
      </c>
      <c r="M9" s="120">
        <v>3</v>
      </c>
      <c r="N9" s="120">
        <v>3</v>
      </c>
      <c r="O9" s="120">
        <v>3</v>
      </c>
      <c r="P9" s="123">
        <f t="shared" ref="P9:P42" si="5">AVERAGE(M9)</f>
        <v>3</v>
      </c>
      <c r="Q9" s="120">
        <v>3</v>
      </c>
      <c r="R9" s="120">
        <v>3</v>
      </c>
      <c r="S9" s="120">
        <v>3</v>
      </c>
      <c r="T9" s="124">
        <f t="shared" si="1"/>
        <v>3</v>
      </c>
      <c r="U9" s="120">
        <v>3</v>
      </c>
      <c r="V9" s="120">
        <v>3</v>
      </c>
      <c r="W9" s="120">
        <v>3</v>
      </c>
      <c r="X9" s="76">
        <f t="shared" ref="X9:X42" si="6">AVERAGE(U9:W9)</f>
        <v>3</v>
      </c>
      <c r="Y9" s="120">
        <v>3</v>
      </c>
      <c r="Z9" s="120">
        <v>3</v>
      </c>
      <c r="AA9" s="120">
        <v>3</v>
      </c>
      <c r="AB9" s="120">
        <v>3</v>
      </c>
      <c r="AC9" s="77">
        <f t="shared" ref="AC9:AC42" si="7">AVERAGE(Y9:AB9)</f>
        <v>3</v>
      </c>
      <c r="AD9" s="80">
        <v>2</v>
      </c>
      <c r="AE9" s="80">
        <v>2</v>
      </c>
      <c r="AF9" s="120">
        <v>3</v>
      </c>
      <c r="AG9" s="125">
        <f t="shared" ref="AG9:AG42" si="8">AVERAGE(AD9:AE9)</f>
        <v>2</v>
      </c>
      <c r="AH9" s="80">
        <v>2</v>
      </c>
      <c r="AI9" s="80">
        <v>2</v>
      </c>
      <c r="AJ9" s="80">
        <v>2</v>
      </c>
      <c r="AK9" s="127">
        <f t="shared" si="2"/>
        <v>2</v>
      </c>
      <c r="AL9" s="128">
        <v>2</v>
      </c>
      <c r="AM9" s="128">
        <v>2</v>
      </c>
      <c r="AN9" s="128">
        <v>2</v>
      </c>
      <c r="AO9" s="129">
        <f t="shared" ref="AO9:AO42" si="9">AVERAGE(AL9:AN9)</f>
        <v>2</v>
      </c>
      <c r="AP9" s="128">
        <v>1</v>
      </c>
      <c r="AQ9" s="128">
        <v>1</v>
      </c>
      <c r="AR9" s="128">
        <v>1</v>
      </c>
      <c r="AS9" s="77">
        <f t="shared" ref="AS9:AS42" si="10">AVERAGE(AP9:AR9)</f>
        <v>1</v>
      </c>
      <c r="AT9" s="128">
        <v>2</v>
      </c>
      <c r="AU9" s="128">
        <v>2</v>
      </c>
      <c r="AV9" s="128">
        <v>2</v>
      </c>
      <c r="AW9" s="128">
        <v>2</v>
      </c>
      <c r="AX9" s="79">
        <f t="shared" ref="AX9:AX42" si="11">AVERAGE(AT9:AW9)</f>
        <v>2</v>
      </c>
      <c r="AY9" s="128">
        <v>3</v>
      </c>
      <c r="AZ9" s="128">
        <v>3</v>
      </c>
      <c r="BA9" s="76">
        <f t="shared" ref="BA9:BA42" si="12">AVERAGE(AY9:AZ9)</f>
        <v>3</v>
      </c>
      <c r="BB9" s="130">
        <f t="shared" si="3"/>
        <v>2.666666666666667</v>
      </c>
    </row>
    <row r="10" spans="1:54" s="84" customFormat="1" ht="18.75">
      <c r="A10" s="81">
        <f>ข้อมูลนักเรียน!B5</f>
        <v>3</v>
      </c>
      <c r="B10" s="81" t="str">
        <f>ข้อมูลนักเรียน!C5</f>
        <v>เด็กชาย</v>
      </c>
      <c r="C10" s="82" t="str">
        <f>ข้อมูลนักเรียน!D5</f>
        <v>อภิชาติ</v>
      </c>
      <c r="D10" s="83" t="str">
        <f>ข้อมูลนักเรียน!E5</f>
        <v>คำพร</v>
      </c>
      <c r="E10" s="120">
        <v>1</v>
      </c>
      <c r="F10" s="120">
        <v>1</v>
      </c>
      <c r="G10" s="120">
        <v>1</v>
      </c>
      <c r="H10" s="121">
        <f t="shared" si="0"/>
        <v>1</v>
      </c>
      <c r="I10" s="120">
        <v>1</v>
      </c>
      <c r="J10" s="120">
        <v>1</v>
      </c>
      <c r="K10" s="120">
        <v>1</v>
      </c>
      <c r="L10" s="122">
        <f t="shared" si="4"/>
        <v>1</v>
      </c>
      <c r="M10" s="120">
        <v>3</v>
      </c>
      <c r="N10" s="120">
        <v>3</v>
      </c>
      <c r="O10" s="120">
        <v>3</v>
      </c>
      <c r="P10" s="123">
        <f t="shared" si="5"/>
        <v>3</v>
      </c>
      <c r="Q10" s="120">
        <v>1</v>
      </c>
      <c r="R10" s="120">
        <v>1</v>
      </c>
      <c r="S10" s="120">
        <v>1</v>
      </c>
      <c r="T10" s="124">
        <f t="shared" si="1"/>
        <v>1</v>
      </c>
      <c r="U10" s="120">
        <v>1</v>
      </c>
      <c r="V10" s="120">
        <v>1</v>
      </c>
      <c r="W10" s="120">
        <v>1</v>
      </c>
      <c r="X10" s="76">
        <f t="shared" si="6"/>
        <v>1</v>
      </c>
      <c r="Y10" s="120">
        <v>3</v>
      </c>
      <c r="Z10" s="120">
        <v>3</v>
      </c>
      <c r="AA10" s="120">
        <v>3</v>
      </c>
      <c r="AB10" s="120">
        <v>1</v>
      </c>
      <c r="AC10" s="77">
        <f t="shared" si="7"/>
        <v>2.5</v>
      </c>
      <c r="AD10" s="120">
        <v>1</v>
      </c>
      <c r="AE10" s="120">
        <v>1</v>
      </c>
      <c r="AF10" s="120">
        <v>3</v>
      </c>
      <c r="AG10" s="125">
        <f t="shared" si="8"/>
        <v>1</v>
      </c>
      <c r="AH10" s="120">
        <v>1</v>
      </c>
      <c r="AI10" s="120">
        <v>1</v>
      </c>
      <c r="AJ10" s="120">
        <v>1</v>
      </c>
      <c r="AK10" s="127">
        <f t="shared" si="2"/>
        <v>1</v>
      </c>
      <c r="AL10" s="128">
        <v>2</v>
      </c>
      <c r="AM10" s="128">
        <v>2</v>
      </c>
      <c r="AN10" s="128">
        <v>2</v>
      </c>
      <c r="AO10" s="129">
        <f t="shared" si="9"/>
        <v>2</v>
      </c>
      <c r="AP10" s="128">
        <v>1</v>
      </c>
      <c r="AQ10" s="128">
        <v>1</v>
      </c>
      <c r="AR10" s="128">
        <v>1</v>
      </c>
      <c r="AS10" s="77">
        <f t="shared" si="10"/>
        <v>1</v>
      </c>
      <c r="AT10" s="128">
        <v>2</v>
      </c>
      <c r="AU10" s="128">
        <v>2</v>
      </c>
      <c r="AV10" s="128">
        <v>2</v>
      </c>
      <c r="AW10" s="128">
        <v>2</v>
      </c>
      <c r="AX10" s="79">
        <f t="shared" si="11"/>
        <v>2</v>
      </c>
      <c r="AY10" s="128">
        <v>3</v>
      </c>
      <c r="AZ10" s="128">
        <v>3</v>
      </c>
      <c r="BA10" s="76">
        <f t="shared" si="12"/>
        <v>3</v>
      </c>
      <c r="BB10" s="130">
        <f t="shared" si="3"/>
        <v>1.4375</v>
      </c>
    </row>
    <row r="11" spans="1:54" s="84" customFormat="1" ht="18.75">
      <c r="A11" s="81">
        <f>ข้อมูลนักเรียน!B6</f>
        <v>4</v>
      </c>
      <c r="B11" s="81" t="str">
        <f>ข้อมูลนักเรียน!C6</f>
        <v>เด็กชาย</v>
      </c>
      <c r="C11" s="82" t="str">
        <f>ข้อมูลนักเรียน!D6</f>
        <v>พชรพร</v>
      </c>
      <c r="D11" s="83" t="str">
        <f>ข้อมูลนักเรียน!E6</f>
        <v>จิตใส</v>
      </c>
      <c r="E11" s="120">
        <v>2</v>
      </c>
      <c r="F11" s="120">
        <v>2</v>
      </c>
      <c r="G11" s="120">
        <v>2</v>
      </c>
      <c r="H11" s="121">
        <f t="shared" si="0"/>
        <v>2</v>
      </c>
      <c r="I11" s="120">
        <v>2</v>
      </c>
      <c r="J11" s="120">
        <v>2</v>
      </c>
      <c r="K11" s="120">
        <v>2</v>
      </c>
      <c r="L11" s="122">
        <f t="shared" si="4"/>
        <v>2</v>
      </c>
      <c r="M11" s="120">
        <v>3</v>
      </c>
      <c r="N11" s="120">
        <v>3</v>
      </c>
      <c r="O11" s="120">
        <v>3</v>
      </c>
      <c r="P11" s="123">
        <f t="shared" si="5"/>
        <v>3</v>
      </c>
      <c r="Q11" s="120">
        <v>2</v>
      </c>
      <c r="R11" s="120">
        <v>2</v>
      </c>
      <c r="S11" s="120">
        <v>2</v>
      </c>
      <c r="T11" s="124">
        <f t="shared" si="1"/>
        <v>2</v>
      </c>
      <c r="U11" s="120">
        <v>2</v>
      </c>
      <c r="V11" s="120">
        <v>2</v>
      </c>
      <c r="W11" s="120">
        <v>2</v>
      </c>
      <c r="X11" s="76">
        <f t="shared" si="6"/>
        <v>2</v>
      </c>
      <c r="Y11" s="120">
        <v>3</v>
      </c>
      <c r="Z11" s="120">
        <v>3</v>
      </c>
      <c r="AA11" s="120">
        <v>3</v>
      </c>
      <c r="AB11" s="120">
        <v>2</v>
      </c>
      <c r="AC11" s="77">
        <f t="shared" si="7"/>
        <v>2.75</v>
      </c>
      <c r="AD11" s="120">
        <v>2</v>
      </c>
      <c r="AE11" s="120">
        <v>2</v>
      </c>
      <c r="AF11" s="120">
        <v>3</v>
      </c>
      <c r="AG11" s="125">
        <f t="shared" si="8"/>
        <v>2</v>
      </c>
      <c r="AH11" s="120">
        <v>2</v>
      </c>
      <c r="AI11" s="120">
        <v>2</v>
      </c>
      <c r="AJ11" s="120">
        <v>2</v>
      </c>
      <c r="AK11" s="127">
        <f t="shared" si="2"/>
        <v>2</v>
      </c>
      <c r="AL11" s="128">
        <v>2</v>
      </c>
      <c r="AM11" s="128">
        <v>2</v>
      </c>
      <c r="AN11" s="128">
        <v>2</v>
      </c>
      <c r="AO11" s="129">
        <f t="shared" si="9"/>
        <v>2</v>
      </c>
      <c r="AP11" s="128">
        <v>1</v>
      </c>
      <c r="AQ11" s="128">
        <v>1</v>
      </c>
      <c r="AR11" s="128">
        <v>1</v>
      </c>
      <c r="AS11" s="77">
        <f t="shared" si="10"/>
        <v>1</v>
      </c>
      <c r="AT11" s="128">
        <v>2</v>
      </c>
      <c r="AU11" s="128">
        <v>2</v>
      </c>
      <c r="AV11" s="128">
        <v>2</v>
      </c>
      <c r="AW11" s="128">
        <v>2</v>
      </c>
      <c r="AX11" s="79">
        <f t="shared" si="11"/>
        <v>2</v>
      </c>
      <c r="AY11" s="128">
        <v>3</v>
      </c>
      <c r="AZ11" s="128">
        <v>3</v>
      </c>
      <c r="BA11" s="76">
        <f t="shared" si="12"/>
        <v>3</v>
      </c>
      <c r="BB11" s="130">
        <f t="shared" si="3"/>
        <v>2.21875</v>
      </c>
    </row>
    <row r="12" spans="1:54" s="84" customFormat="1" ht="18.75">
      <c r="A12" s="81">
        <f>ข้อมูลนักเรียน!B7</f>
        <v>5</v>
      </c>
      <c r="B12" s="81" t="str">
        <f>ข้อมูลนักเรียน!C7</f>
        <v>เด็กชาย</v>
      </c>
      <c r="C12" s="82" t="str">
        <f>ข้อมูลนักเรียน!D7</f>
        <v>จิรายุ</v>
      </c>
      <c r="D12" s="83" t="str">
        <f>ข้อมูลนักเรียน!E7</f>
        <v>บุตะเขียว</v>
      </c>
      <c r="E12" s="120">
        <v>2</v>
      </c>
      <c r="F12" s="120">
        <v>2</v>
      </c>
      <c r="G12" s="120">
        <v>2</v>
      </c>
      <c r="H12" s="121">
        <f t="shared" si="0"/>
        <v>2</v>
      </c>
      <c r="I12" s="120">
        <v>2</v>
      </c>
      <c r="J12" s="120">
        <v>3</v>
      </c>
      <c r="K12" s="120">
        <v>3</v>
      </c>
      <c r="L12" s="122">
        <f t="shared" si="4"/>
        <v>2.6666666666666665</v>
      </c>
      <c r="M12" s="120">
        <v>3</v>
      </c>
      <c r="N12" s="120">
        <v>3</v>
      </c>
      <c r="O12" s="120">
        <v>3</v>
      </c>
      <c r="P12" s="123">
        <f t="shared" si="5"/>
        <v>3</v>
      </c>
      <c r="Q12" s="120">
        <v>2</v>
      </c>
      <c r="R12" s="120">
        <v>2</v>
      </c>
      <c r="S12" s="120">
        <v>2</v>
      </c>
      <c r="T12" s="124">
        <f t="shared" si="1"/>
        <v>2</v>
      </c>
      <c r="U12" s="80">
        <v>3</v>
      </c>
      <c r="V12" s="80">
        <v>3</v>
      </c>
      <c r="W12" s="80">
        <v>3</v>
      </c>
      <c r="X12" s="76">
        <f t="shared" si="6"/>
        <v>3</v>
      </c>
      <c r="Y12" s="120">
        <v>3</v>
      </c>
      <c r="Z12" s="120">
        <v>3</v>
      </c>
      <c r="AA12" s="120">
        <v>3</v>
      </c>
      <c r="AB12" s="80">
        <v>3</v>
      </c>
      <c r="AC12" s="77">
        <f t="shared" si="7"/>
        <v>3</v>
      </c>
      <c r="AD12" s="80">
        <v>3</v>
      </c>
      <c r="AE12" s="80">
        <v>3</v>
      </c>
      <c r="AF12" s="120">
        <v>3</v>
      </c>
      <c r="AG12" s="125">
        <f t="shared" si="8"/>
        <v>3</v>
      </c>
      <c r="AH12" s="80">
        <v>3</v>
      </c>
      <c r="AI12" s="80">
        <v>3</v>
      </c>
      <c r="AJ12" s="80">
        <v>3</v>
      </c>
      <c r="AK12" s="127">
        <f t="shared" si="2"/>
        <v>3</v>
      </c>
      <c r="AL12" s="128">
        <v>2</v>
      </c>
      <c r="AM12" s="128">
        <v>2</v>
      </c>
      <c r="AN12" s="128">
        <v>2</v>
      </c>
      <c r="AO12" s="129">
        <f t="shared" si="9"/>
        <v>2</v>
      </c>
      <c r="AP12" s="128">
        <v>1</v>
      </c>
      <c r="AQ12" s="128">
        <v>1</v>
      </c>
      <c r="AR12" s="128">
        <v>1</v>
      </c>
      <c r="AS12" s="77">
        <f t="shared" si="10"/>
        <v>1</v>
      </c>
      <c r="AT12" s="128">
        <v>2</v>
      </c>
      <c r="AU12" s="128">
        <v>2</v>
      </c>
      <c r="AV12" s="128">
        <v>2</v>
      </c>
      <c r="AW12" s="128">
        <v>2</v>
      </c>
      <c r="AX12" s="79">
        <f t="shared" si="11"/>
        <v>2</v>
      </c>
      <c r="AY12" s="128">
        <v>3</v>
      </c>
      <c r="AZ12" s="128">
        <v>3</v>
      </c>
      <c r="BA12" s="76">
        <f t="shared" si="12"/>
        <v>3</v>
      </c>
      <c r="BB12" s="130">
        <f t="shared" si="3"/>
        <v>2.708333333333333</v>
      </c>
    </row>
    <row r="13" spans="1:54" s="84" customFormat="1" ht="18.75">
      <c r="A13" s="81">
        <f>ข้อมูลนักเรียน!B8</f>
        <v>6</v>
      </c>
      <c r="B13" s="81" t="str">
        <f>ข้อมูลนักเรียน!C8</f>
        <v>เด็กชาย</v>
      </c>
      <c r="C13" s="82" t="str">
        <f>ข้อมูลนักเรียน!D8</f>
        <v>ยุทธนา</v>
      </c>
      <c r="D13" s="83" t="str">
        <f>ข้อมูลนักเรียน!E8</f>
        <v>หนูแก้ว</v>
      </c>
      <c r="E13" s="120">
        <v>2</v>
      </c>
      <c r="F13" s="120">
        <v>2</v>
      </c>
      <c r="G13" s="120">
        <v>2</v>
      </c>
      <c r="H13" s="121">
        <f t="shared" si="0"/>
        <v>2</v>
      </c>
      <c r="I13" s="120">
        <v>2</v>
      </c>
      <c r="J13" s="120">
        <v>3</v>
      </c>
      <c r="K13" s="120">
        <v>3</v>
      </c>
      <c r="L13" s="122">
        <f t="shared" si="4"/>
        <v>2.6666666666666665</v>
      </c>
      <c r="M13" s="120">
        <v>3</v>
      </c>
      <c r="N13" s="120">
        <v>3</v>
      </c>
      <c r="O13" s="120">
        <v>3</v>
      </c>
      <c r="P13" s="123">
        <f t="shared" si="5"/>
        <v>3</v>
      </c>
      <c r="Q13" s="120">
        <v>2</v>
      </c>
      <c r="R13" s="120">
        <v>2</v>
      </c>
      <c r="S13" s="120">
        <v>2</v>
      </c>
      <c r="T13" s="124">
        <f t="shared" si="1"/>
        <v>2</v>
      </c>
      <c r="U13" s="80">
        <v>3</v>
      </c>
      <c r="V13" s="80">
        <v>3</v>
      </c>
      <c r="W13" s="80">
        <v>3</v>
      </c>
      <c r="X13" s="76">
        <f t="shared" si="6"/>
        <v>3</v>
      </c>
      <c r="Y13" s="120">
        <v>3</v>
      </c>
      <c r="Z13" s="120">
        <v>3</v>
      </c>
      <c r="AA13" s="120">
        <v>3</v>
      </c>
      <c r="AB13" s="80">
        <v>3</v>
      </c>
      <c r="AC13" s="77">
        <f t="shared" si="7"/>
        <v>3</v>
      </c>
      <c r="AD13" s="80">
        <v>3</v>
      </c>
      <c r="AE13" s="80">
        <v>3</v>
      </c>
      <c r="AF13" s="120">
        <v>3</v>
      </c>
      <c r="AG13" s="125">
        <f t="shared" si="8"/>
        <v>3</v>
      </c>
      <c r="AH13" s="80">
        <v>3</v>
      </c>
      <c r="AI13" s="80">
        <v>3</v>
      </c>
      <c r="AJ13" s="80">
        <v>3</v>
      </c>
      <c r="AK13" s="127">
        <f t="shared" si="2"/>
        <v>3</v>
      </c>
      <c r="AL13" s="128">
        <v>2</v>
      </c>
      <c r="AM13" s="128">
        <v>2</v>
      </c>
      <c r="AN13" s="128">
        <v>2</v>
      </c>
      <c r="AO13" s="129">
        <f t="shared" si="9"/>
        <v>2</v>
      </c>
      <c r="AP13" s="128">
        <v>1</v>
      </c>
      <c r="AQ13" s="128">
        <v>1</v>
      </c>
      <c r="AR13" s="128">
        <v>1</v>
      </c>
      <c r="AS13" s="77">
        <f t="shared" si="10"/>
        <v>1</v>
      </c>
      <c r="AT13" s="128">
        <v>2</v>
      </c>
      <c r="AU13" s="128">
        <v>2</v>
      </c>
      <c r="AV13" s="128">
        <v>2</v>
      </c>
      <c r="AW13" s="128">
        <v>2</v>
      </c>
      <c r="AX13" s="79">
        <f t="shared" si="11"/>
        <v>2</v>
      </c>
      <c r="AY13" s="128">
        <v>3</v>
      </c>
      <c r="AZ13" s="128">
        <v>3</v>
      </c>
      <c r="BA13" s="76">
        <f t="shared" si="12"/>
        <v>3</v>
      </c>
      <c r="BB13" s="130">
        <f t="shared" si="3"/>
        <v>2.708333333333333</v>
      </c>
    </row>
    <row r="14" spans="1:54" s="84" customFormat="1" ht="18.75">
      <c r="A14" s="81">
        <f>ข้อมูลนักเรียน!B9</f>
        <v>7</v>
      </c>
      <c r="B14" s="81" t="str">
        <f>ข้อมูลนักเรียน!C9</f>
        <v>เด็กชาย</v>
      </c>
      <c r="C14" s="82" t="str">
        <f>ข้อมูลนักเรียน!D9</f>
        <v>ประวิทย์</v>
      </c>
      <c r="D14" s="83" t="str">
        <f>ข้อมูลนักเรียน!E9</f>
        <v>ศรีแป้น</v>
      </c>
      <c r="E14" s="120">
        <v>2</v>
      </c>
      <c r="F14" s="120">
        <v>2</v>
      </c>
      <c r="G14" s="120">
        <v>2</v>
      </c>
      <c r="H14" s="121">
        <f t="shared" si="0"/>
        <v>2</v>
      </c>
      <c r="I14" s="120">
        <v>2</v>
      </c>
      <c r="J14" s="120">
        <v>3</v>
      </c>
      <c r="K14" s="120">
        <v>3</v>
      </c>
      <c r="L14" s="122">
        <f t="shared" si="4"/>
        <v>2.6666666666666665</v>
      </c>
      <c r="M14" s="120">
        <v>3</v>
      </c>
      <c r="N14" s="120">
        <v>3</v>
      </c>
      <c r="O14" s="120">
        <v>3</v>
      </c>
      <c r="P14" s="123">
        <f t="shared" si="5"/>
        <v>3</v>
      </c>
      <c r="Q14" s="120">
        <v>2</v>
      </c>
      <c r="R14" s="120">
        <v>2</v>
      </c>
      <c r="S14" s="120">
        <v>2</v>
      </c>
      <c r="T14" s="124">
        <f t="shared" si="1"/>
        <v>2</v>
      </c>
      <c r="U14" s="80">
        <v>3</v>
      </c>
      <c r="V14" s="80">
        <v>3</v>
      </c>
      <c r="W14" s="80">
        <v>3</v>
      </c>
      <c r="X14" s="76">
        <f t="shared" si="6"/>
        <v>3</v>
      </c>
      <c r="Y14" s="120">
        <v>3</v>
      </c>
      <c r="Z14" s="120">
        <v>3</v>
      </c>
      <c r="AA14" s="120">
        <v>3</v>
      </c>
      <c r="AB14" s="80">
        <v>3</v>
      </c>
      <c r="AC14" s="77">
        <f t="shared" si="7"/>
        <v>3</v>
      </c>
      <c r="AD14" s="80">
        <v>3</v>
      </c>
      <c r="AE14" s="80">
        <v>3</v>
      </c>
      <c r="AF14" s="120">
        <v>3</v>
      </c>
      <c r="AG14" s="125">
        <f t="shared" si="8"/>
        <v>3</v>
      </c>
      <c r="AH14" s="80">
        <v>3</v>
      </c>
      <c r="AI14" s="80">
        <v>3</v>
      </c>
      <c r="AJ14" s="80">
        <v>3</v>
      </c>
      <c r="AK14" s="127">
        <f t="shared" si="2"/>
        <v>3</v>
      </c>
      <c r="AL14" s="128">
        <v>2</v>
      </c>
      <c r="AM14" s="128">
        <v>2</v>
      </c>
      <c r="AN14" s="128">
        <v>2</v>
      </c>
      <c r="AO14" s="129">
        <f t="shared" si="9"/>
        <v>2</v>
      </c>
      <c r="AP14" s="128">
        <v>1</v>
      </c>
      <c r="AQ14" s="128">
        <v>1</v>
      </c>
      <c r="AR14" s="128">
        <v>1</v>
      </c>
      <c r="AS14" s="77">
        <f t="shared" si="10"/>
        <v>1</v>
      </c>
      <c r="AT14" s="128">
        <v>2</v>
      </c>
      <c r="AU14" s="128">
        <v>2</v>
      </c>
      <c r="AV14" s="128">
        <v>2</v>
      </c>
      <c r="AW14" s="128">
        <v>2</v>
      </c>
      <c r="AX14" s="79">
        <f t="shared" si="11"/>
        <v>2</v>
      </c>
      <c r="AY14" s="128">
        <v>3</v>
      </c>
      <c r="AZ14" s="128">
        <v>3</v>
      </c>
      <c r="BA14" s="76">
        <f t="shared" si="12"/>
        <v>3</v>
      </c>
      <c r="BB14" s="130">
        <f t="shared" si="3"/>
        <v>2.708333333333333</v>
      </c>
    </row>
    <row r="15" spans="1:54" s="84" customFormat="1" ht="18.75">
      <c r="A15" s="81">
        <f>ข้อมูลนักเรียน!B10</f>
        <v>8</v>
      </c>
      <c r="B15" s="81" t="str">
        <f>ข้อมูลนักเรียน!C10</f>
        <v>เด็กหญิง</v>
      </c>
      <c r="C15" s="82" t="str">
        <f>ข้อมูลนักเรียน!D10</f>
        <v>ปาริฉัตร</v>
      </c>
      <c r="D15" s="83" t="str">
        <f>ข้อมูลนักเรียน!E10</f>
        <v>พรหมทัศ</v>
      </c>
      <c r="E15" s="120">
        <v>3</v>
      </c>
      <c r="F15" s="120">
        <v>3</v>
      </c>
      <c r="G15" s="120">
        <v>3</v>
      </c>
      <c r="H15" s="121">
        <f t="shared" si="0"/>
        <v>3</v>
      </c>
      <c r="I15" s="120">
        <v>3</v>
      </c>
      <c r="J15" s="120">
        <v>3</v>
      </c>
      <c r="K15" s="120">
        <v>3</v>
      </c>
      <c r="L15" s="122">
        <f t="shared" si="4"/>
        <v>3</v>
      </c>
      <c r="M15" s="120">
        <v>3</v>
      </c>
      <c r="N15" s="120">
        <v>3</v>
      </c>
      <c r="O15" s="120">
        <v>3</v>
      </c>
      <c r="P15" s="123">
        <f t="shared" si="5"/>
        <v>3</v>
      </c>
      <c r="Q15" s="120">
        <v>3</v>
      </c>
      <c r="R15" s="120">
        <v>3</v>
      </c>
      <c r="S15" s="120">
        <v>3</v>
      </c>
      <c r="T15" s="124">
        <f t="shared" si="1"/>
        <v>3</v>
      </c>
      <c r="U15" s="120">
        <v>3</v>
      </c>
      <c r="V15" s="120">
        <v>3</v>
      </c>
      <c r="W15" s="120">
        <v>3</v>
      </c>
      <c r="X15" s="76">
        <f t="shared" si="6"/>
        <v>3</v>
      </c>
      <c r="Y15" s="120">
        <v>3</v>
      </c>
      <c r="Z15" s="120">
        <v>3</v>
      </c>
      <c r="AA15" s="120">
        <v>3</v>
      </c>
      <c r="AB15" s="120">
        <v>3</v>
      </c>
      <c r="AC15" s="77">
        <f t="shared" si="7"/>
        <v>3</v>
      </c>
      <c r="AD15" s="120">
        <v>3</v>
      </c>
      <c r="AE15" s="120">
        <v>3</v>
      </c>
      <c r="AF15" s="120">
        <v>3</v>
      </c>
      <c r="AG15" s="125">
        <f t="shared" si="8"/>
        <v>3</v>
      </c>
      <c r="AH15" s="120">
        <v>3</v>
      </c>
      <c r="AI15" s="120">
        <v>3</v>
      </c>
      <c r="AJ15" s="120">
        <v>3</v>
      </c>
      <c r="AK15" s="127">
        <f t="shared" si="2"/>
        <v>3</v>
      </c>
      <c r="AL15" s="128">
        <v>2</v>
      </c>
      <c r="AM15" s="128">
        <v>2</v>
      </c>
      <c r="AN15" s="128">
        <v>2</v>
      </c>
      <c r="AO15" s="129">
        <f t="shared" si="9"/>
        <v>2</v>
      </c>
      <c r="AP15" s="128">
        <v>1</v>
      </c>
      <c r="AQ15" s="128">
        <v>1</v>
      </c>
      <c r="AR15" s="128">
        <v>1</v>
      </c>
      <c r="AS15" s="77">
        <f t="shared" si="10"/>
        <v>1</v>
      </c>
      <c r="AT15" s="128">
        <v>2</v>
      </c>
      <c r="AU15" s="128">
        <v>2</v>
      </c>
      <c r="AV15" s="128">
        <v>2</v>
      </c>
      <c r="AW15" s="128">
        <v>2</v>
      </c>
      <c r="AX15" s="79">
        <f t="shared" si="11"/>
        <v>2</v>
      </c>
      <c r="AY15" s="128">
        <v>3</v>
      </c>
      <c r="AZ15" s="128">
        <v>3</v>
      </c>
      <c r="BA15" s="76">
        <f t="shared" si="12"/>
        <v>3</v>
      </c>
      <c r="BB15" s="130">
        <f t="shared" si="3"/>
        <v>3</v>
      </c>
    </row>
    <row r="16" spans="1:54" s="84" customFormat="1" ht="18.75">
      <c r="A16" s="81">
        <f>ข้อมูลนักเรียน!B11</f>
        <v>9</v>
      </c>
      <c r="B16" s="81" t="str">
        <f>ข้อมูลนักเรียน!C11</f>
        <v>เด็กชาย</v>
      </c>
      <c r="C16" s="82" t="str">
        <f>ข้อมูลนักเรียน!D11</f>
        <v>เกรียงศักดิ์</v>
      </c>
      <c r="D16" s="83" t="str">
        <f>ข้อมูลนักเรียน!E11</f>
        <v>นิลบดี</v>
      </c>
      <c r="E16" s="120">
        <v>2</v>
      </c>
      <c r="F16" s="120">
        <v>2</v>
      </c>
      <c r="G16" s="120">
        <v>2</v>
      </c>
      <c r="H16" s="121">
        <f t="shared" si="0"/>
        <v>2</v>
      </c>
      <c r="I16" s="120">
        <v>2</v>
      </c>
      <c r="J16" s="120">
        <v>3</v>
      </c>
      <c r="K16" s="120">
        <v>3</v>
      </c>
      <c r="L16" s="122">
        <f t="shared" si="4"/>
        <v>2.6666666666666665</v>
      </c>
      <c r="M16" s="120">
        <v>3</v>
      </c>
      <c r="N16" s="120">
        <v>3</v>
      </c>
      <c r="O16" s="120">
        <v>3</v>
      </c>
      <c r="P16" s="123">
        <f t="shared" si="5"/>
        <v>3</v>
      </c>
      <c r="Q16" s="120">
        <v>2</v>
      </c>
      <c r="R16" s="120">
        <v>2</v>
      </c>
      <c r="S16" s="120">
        <v>2</v>
      </c>
      <c r="T16" s="124">
        <f t="shared" si="1"/>
        <v>2</v>
      </c>
      <c r="U16" s="80">
        <v>3</v>
      </c>
      <c r="V16" s="80">
        <v>3</v>
      </c>
      <c r="W16" s="80">
        <v>3</v>
      </c>
      <c r="X16" s="76">
        <f t="shared" si="6"/>
        <v>3</v>
      </c>
      <c r="Y16" s="120">
        <v>3</v>
      </c>
      <c r="Z16" s="120">
        <v>3</v>
      </c>
      <c r="AA16" s="120">
        <v>3</v>
      </c>
      <c r="AB16" s="80">
        <v>3</v>
      </c>
      <c r="AC16" s="77">
        <f t="shared" si="7"/>
        <v>3</v>
      </c>
      <c r="AD16" s="80">
        <v>3</v>
      </c>
      <c r="AE16" s="80">
        <v>3</v>
      </c>
      <c r="AF16" s="120">
        <v>3</v>
      </c>
      <c r="AG16" s="125">
        <f t="shared" si="8"/>
        <v>3</v>
      </c>
      <c r="AH16" s="80">
        <v>3</v>
      </c>
      <c r="AI16" s="80">
        <v>3</v>
      </c>
      <c r="AJ16" s="80">
        <v>3</v>
      </c>
      <c r="AK16" s="127">
        <f t="shared" si="2"/>
        <v>3</v>
      </c>
      <c r="AL16" s="128">
        <v>2</v>
      </c>
      <c r="AM16" s="128">
        <v>2</v>
      </c>
      <c r="AN16" s="128">
        <v>2</v>
      </c>
      <c r="AO16" s="129">
        <f t="shared" si="9"/>
        <v>2</v>
      </c>
      <c r="AP16" s="128">
        <v>1</v>
      </c>
      <c r="AQ16" s="128">
        <v>1</v>
      </c>
      <c r="AR16" s="128">
        <v>1</v>
      </c>
      <c r="AS16" s="77">
        <f t="shared" si="10"/>
        <v>1</v>
      </c>
      <c r="AT16" s="128">
        <v>2</v>
      </c>
      <c r="AU16" s="128">
        <v>2</v>
      </c>
      <c r="AV16" s="128">
        <v>2</v>
      </c>
      <c r="AW16" s="128">
        <v>2</v>
      </c>
      <c r="AX16" s="79">
        <f t="shared" si="11"/>
        <v>2</v>
      </c>
      <c r="AY16" s="128">
        <v>3</v>
      </c>
      <c r="AZ16" s="128">
        <v>3</v>
      </c>
      <c r="BA16" s="76">
        <f t="shared" si="12"/>
        <v>3</v>
      </c>
      <c r="BB16" s="130">
        <f t="shared" si="3"/>
        <v>2.708333333333333</v>
      </c>
    </row>
    <row r="17" spans="1:54" s="84" customFormat="1" ht="18.75">
      <c r="A17" s="81">
        <f>ข้อมูลนักเรียน!B12</f>
        <v>10</v>
      </c>
      <c r="B17" s="81" t="str">
        <f>ข้อมูลนักเรียน!C12</f>
        <v>เด็กชาย</v>
      </c>
      <c r="C17" s="82" t="str">
        <f>ข้อมูลนักเรียน!D12</f>
        <v>ณัทพัฒน์</v>
      </c>
      <c r="D17" s="83" t="str">
        <f>ข้อมูลนักเรียน!E12</f>
        <v>คงพูน</v>
      </c>
      <c r="E17" s="120">
        <v>2</v>
      </c>
      <c r="F17" s="120">
        <v>2</v>
      </c>
      <c r="G17" s="120">
        <v>2</v>
      </c>
      <c r="H17" s="121">
        <f t="shared" si="0"/>
        <v>2</v>
      </c>
      <c r="I17" s="120">
        <v>2</v>
      </c>
      <c r="J17" s="120">
        <v>3</v>
      </c>
      <c r="K17" s="120">
        <v>3</v>
      </c>
      <c r="L17" s="122">
        <f t="shared" si="4"/>
        <v>2.6666666666666665</v>
      </c>
      <c r="M17" s="120">
        <v>3</v>
      </c>
      <c r="N17" s="120">
        <v>3</v>
      </c>
      <c r="O17" s="120">
        <v>3</v>
      </c>
      <c r="P17" s="123">
        <f t="shared" si="5"/>
        <v>3</v>
      </c>
      <c r="Q17" s="120">
        <v>2</v>
      </c>
      <c r="R17" s="120">
        <v>2</v>
      </c>
      <c r="S17" s="120">
        <v>2</v>
      </c>
      <c r="T17" s="124">
        <f t="shared" si="1"/>
        <v>2</v>
      </c>
      <c r="U17" s="80">
        <v>3</v>
      </c>
      <c r="V17" s="80">
        <v>3</v>
      </c>
      <c r="W17" s="80">
        <v>3</v>
      </c>
      <c r="X17" s="76">
        <f t="shared" si="6"/>
        <v>3</v>
      </c>
      <c r="Y17" s="120">
        <v>3</v>
      </c>
      <c r="Z17" s="120">
        <v>3</v>
      </c>
      <c r="AA17" s="120">
        <v>3</v>
      </c>
      <c r="AB17" s="80">
        <v>3</v>
      </c>
      <c r="AC17" s="77">
        <f t="shared" si="7"/>
        <v>3</v>
      </c>
      <c r="AD17" s="80">
        <v>3</v>
      </c>
      <c r="AE17" s="80">
        <v>3</v>
      </c>
      <c r="AF17" s="120">
        <v>3</v>
      </c>
      <c r="AG17" s="125">
        <f t="shared" si="8"/>
        <v>3</v>
      </c>
      <c r="AH17" s="80">
        <v>3</v>
      </c>
      <c r="AI17" s="80">
        <v>3</v>
      </c>
      <c r="AJ17" s="80">
        <v>3</v>
      </c>
      <c r="AK17" s="127">
        <f t="shared" si="2"/>
        <v>3</v>
      </c>
      <c r="AL17" s="128">
        <v>2</v>
      </c>
      <c r="AM17" s="128">
        <v>2</v>
      </c>
      <c r="AN17" s="128">
        <v>2</v>
      </c>
      <c r="AO17" s="129">
        <f t="shared" si="9"/>
        <v>2</v>
      </c>
      <c r="AP17" s="128">
        <v>1</v>
      </c>
      <c r="AQ17" s="128">
        <v>1</v>
      </c>
      <c r="AR17" s="128">
        <v>1</v>
      </c>
      <c r="AS17" s="77">
        <f t="shared" si="10"/>
        <v>1</v>
      </c>
      <c r="AT17" s="128">
        <v>2</v>
      </c>
      <c r="AU17" s="128">
        <v>2</v>
      </c>
      <c r="AV17" s="128">
        <v>2</v>
      </c>
      <c r="AW17" s="128">
        <v>2</v>
      </c>
      <c r="AX17" s="79">
        <f t="shared" si="11"/>
        <v>2</v>
      </c>
      <c r="AY17" s="128">
        <v>3</v>
      </c>
      <c r="AZ17" s="128">
        <v>3</v>
      </c>
      <c r="BA17" s="76">
        <f t="shared" si="12"/>
        <v>3</v>
      </c>
      <c r="BB17" s="130">
        <f t="shared" si="3"/>
        <v>2.708333333333333</v>
      </c>
    </row>
    <row r="18" spans="1:54" s="84" customFormat="1" ht="18.75">
      <c r="A18" s="81">
        <f>ข้อมูลนักเรียน!B13</f>
        <v>11</v>
      </c>
      <c r="B18" s="81" t="str">
        <f>ข้อมูลนักเรียน!C13</f>
        <v>เด็กชาย</v>
      </c>
      <c r="C18" s="82" t="str">
        <f>ข้อมูลนักเรียน!D13</f>
        <v>อนุพงศ์</v>
      </c>
      <c r="D18" s="83" t="str">
        <f>ข้อมูลนักเรียน!E13</f>
        <v>หนูแก้ว</v>
      </c>
      <c r="E18" s="120">
        <v>2</v>
      </c>
      <c r="F18" s="120">
        <v>2</v>
      </c>
      <c r="G18" s="120">
        <v>2</v>
      </c>
      <c r="H18" s="121">
        <f t="shared" si="0"/>
        <v>2</v>
      </c>
      <c r="I18" s="120">
        <v>2</v>
      </c>
      <c r="J18" s="120">
        <v>3</v>
      </c>
      <c r="K18" s="120">
        <v>3</v>
      </c>
      <c r="L18" s="122">
        <f t="shared" si="4"/>
        <v>2.6666666666666665</v>
      </c>
      <c r="M18" s="120">
        <v>3</v>
      </c>
      <c r="N18" s="120">
        <v>3</v>
      </c>
      <c r="O18" s="120">
        <v>3</v>
      </c>
      <c r="P18" s="123">
        <f t="shared" si="5"/>
        <v>3</v>
      </c>
      <c r="Q18" s="120">
        <v>2</v>
      </c>
      <c r="R18" s="120">
        <v>2</v>
      </c>
      <c r="S18" s="120">
        <v>2</v>
      </c>
      <c r="T18" s="124">
        <f t="shared" si="1"/>
        <v>2</v>
      </c>
      <c r="U18" s="80">
        <v>3</v>
      </c>
      <c r="V18" s="80">
        <v>3</v>
      </c>
      <c r="W18" s="80">
        <v>3</v>
      </c>
      <c r="X18" s="76">
        <f t="shared" si="6"/>
        <v>3</v>
      </c>
      <c r="Y18" s="120">
        <v>3</v>
      </c>
      <c r="Z18" s="120">
        <v>3</v>
      </c>
      <c r="AA18" s="120">
        <v>3</v>
      </c>
      <c r="AB18" s="80">
        <v>3</v>
      </c>
      <c r="AC18" s="77">
        <f t="shared" si="7"/>
        <v>3</v>
      </c>
      <c r="AD18" s="80">
        <v>3</v>
      </c>
      <c r="AE18" s="80">
        <v>3</v>
      </c>
      <c r="AF18" s="120">
        <v>3</v>
      </c>
      <c r="AG18" s="125">
        <f t="shared" si="8"/>
        <v>3</v>
      </c>
      <c r="AH18" s="80">
        <v>3</v>
      </c>
      <c r="AI18" s="80">
        <v>3</v>
      </c>
      <c r="AJ18" s="80">
        <v>3</v>
      </c>
      <c r="AK18" s="127">
        <f t="shared" si="2"/>
        <v>3</v>
      </c>
      <c r="AL18" s="128">
        <v>2</v>
      </c>
      <c r="AM18" s="128">
        <v>2</v>
      </c>
      <c r="AN18" s="128">
        <v>2</v>
      </c>
      <c r="AO18" s="129">
        <f t="shared" si="9"/>
        <v>2</v>
      </c>
      <c r="AP18" s="128">
        <v>1</v>
      </c>
      <c r="AQ18" s="128">
        <v>1</v>
      </c>
      <c r="AR18" s="128">
        <v>1</v>
      </c>
      <c r="AS18" s="77">
        <f t="shared" si="10"/>
        <v>1</v>
      </c>
      <c r="AT18" s="128">
        <v>2</v>
      </c>
      <c r="AU18" s="128">
        <v>2</v>
      </c>
      <c r="AV18" s="128">
        <v>2</v>
      </c>
      <c r="AW18" s="128">
        <v>2</v>
      </c>
      <c r="AX18" s="79">
        <f t="shared" si="11"/>
        <v>2</v>
      </c>
      <c r="AY18" s="128">
        <v>3</v>
      </c>
      <c r="AZ18" s="128">
        <v>3</v>
      </c>
      <c r="BA18" s="76">
        <f t="shared" si="12"/>
        <v>3</v>
      </c>
      <c r="BB18" s="130">
        <f t="shared" si="3"/>
        <v>2.708333333333333</v>
      </c>
    </row>
    <row r="19" spans="1:54" s="84" customFormat="1" ht="18.75">
      <c r="A19" s="81">
        <f>ข้อมูลนักเรียน!B14</f>
        <v>12</v>
      </c>
      <c r="B19" s="81" t="str">
        <f>ข้อมูลนักเรียน!C14</f>
        <v>เด็กชาย</v>
      </c>
      <c r="C19" s="82" t="str">
        <f>ข้อมูลนักเรียน!D14</f>
        <v>เมธาสิทธิ์</v>
      </c>
      <c r="D19" s="83" t="str">
        <f>ข้อมูลนักเรียน!E14</f>
        <v>สงวนศิลป์</v>
      </c>
      <c r="E19" s="120">
        <v>2</v>
      </c>
      <c r="F19" s="120">
        <v>2</v>
      </c>
      <c r="G19" s="120">
        <v>2</v>
      </c>
      <c r="H19" s="121">
        <f t="shared" si="0"/>
        <v>2</v>
      </c>
      <c r="I19" s="120">
        <v>2</v>
      </c>
      <c r="J19" s="120">
        <v>3</v>
      </c>
      <c r="K19" s="120">
        <v>3</v>
      </c>
      <c r="L19" s="122">
        <f t="shared" si="4"/>
        <v>2.6666666666666665</v>
      </c>
      <c r="M19" s="120">
        <v>3</v>
      </c>
      <c r="N19" s="120">
        <v>3</v>
      </c>
      <c r="O19" s="120">
        <v>3</v>
      </c>
      <c r="P19" s="123">
        <f t="shared" si="5"/>
        <v>3</v>
      </c>
      <c r="Q19" s="120">
        <v>2</v>
      </c>
      <c r="R19" s="120">
        <v>2</v>
      </c>
      <c r="S19" s="120">
        <v>2</v>
      </c>
      <c r="T19" s="124">
        <f t="shared" si="1"/>
        <v>2</v>
      </c>
      <c r="U19" s="80">
        <v>3</v>
      </c>
      <c r="V19" s="80">
        <v>3</v>
      </c>
      <c r="W19" s="80">
        <v>3</v>
      </c>
      <c r="X19" s="76">
        <f t="shared" si="6"/>
        <v>3</v>
      </c>
      <c r="Y19" s="120">
        <v>3</v>
      </c>
      <c r="Z19" s="120">
        <v>3</v>
      </c>
      <c r="AA19" s="120">
        <v>3</v>
      </c>
      <c r="AB19" s="80">
        <v>3</v>
      </c>
      <c r="AC19" s="77">
        <f t="shared" si="7"/>
        <v>3</v>
      </c>
      <c r="AD19" s="80">
        <v>3</v>
      </c>
      <c r="AE19" s="80">
        <v>3</v>
      </c>
      <c r="AF19" s="120">
        <v>3</v>
      </c>
      <c r="AG19" s="125">
        <f t="shared" si="8"/>
        <v>3</v>
      </c>
      <c r="AH19" s="80">
        <v>3</v>
      </c>
      <c r="AI19" s="80">
        <v>3</v>
      </c>
      <c r="AJ19" s="80">
        <v>3</v>
      </c>
      <c r="AK19" s="127">
        <f t="shared" si="2"/>
        <v>3</v>
      </c>
      <c r="AL19" s="128">
        <v>2</v>
      </c>
      <c r="AM19" s="128">
        <v>2</v>
      </c>
      <c r="AN19" s="128">
        <v>2</v>
      </c>
      <c r="AO19" s="129">
        <f t="shared" si="9"/>
        <v>2</v>
      </c>
      <c r="AP19" s="128">
        <v>1</v>
      </c>
      <c r="AQ19" s="128">
        <v>1</v>
      </c>
      <c r="AR19" s="128">
        <v>1</v>
      </c>
      <c r="AS19" s="77">
        <f t="shared" si="10"/>
        <v>1</v>
      </c>
      <c r="AT19" s="128">
        <v>2</v>
      </c>
      <c r="AU19" s="128">
        <v>2</v>
      </c>
      <c r="AV19" s="128">
        <v>2</v>
      </c>
      <c r="AW19" s="128">
        <v>2</v>
      </c>
      <c r="AX19" s="79">
        <f t="shared" si="11"/>
        <v>2</v>
      </c>
      <c r="AY19" s="128">
        <v>3</v>
      </c>
      <c r="AZ19" s="128">
        <v>3</v>
      </c>
      <c r="BA19" s="76">
        <f t="shared" si="12"/>
        <v>3</v>
      </c>
      <c r="BB19" s="130">
        <f t="shared" si="3"/>
        <v>2.708333333333333</v>
      </c>
    </row>
    <row r="20" spans="1:54" s="84" customFormat="1" ht="18.75">
      <c r="A20" s="81">
        <f>ข้อมูลนักเรียน!B15</f>
        <v>13</v>
      </c>
      <c r="B20" s="81" t="str">
        <f>ข้อมูลนักเรียน!C15</f>
        <v>เด็กหญิง</v>
      </c>
      <c r="C20" s="82" t="str">
        <f>ข้อมูลนักเรียน!D15</f>
        <v>เปมิกา</v>
      </c>
      <c r="D20" s="83" t="str">
        <f>ข้อมูลนักเรียน!E15</f>
        <v>อุทก</v>
      </c>
      <c r="E20" s="120">
        <v>2</v>
      </c>
      <c r="F20" s="120">
        <v>2</v>
      </c>
      <c r="G20" s="120">
        <v>2</v>
      </c>
      <c r="H20" s="121">
        <f t="shared" si="0"/>
        <v>2</v>
      </c>
      <c r="I20" s="120">
        <v>2</v>
      </c>
      <c r="J20" s="120">
        <v>3</v>
      </c>
      <c r="K20" s="120">
        <v>3</v>
      </c>
      <c r="L20" s="122">
        <f t="shared" si="4"/>
        <v>2.6666666666666665</v>
      </c>
      <c r="M20" s="120">
        <v>3</v>
      </c>
      <c r="N20" s="120">
        <v>3</v>
      </c>
      <c r="O20" s="120">
        <v>3</v>
      </c>
      <c r="P20" s="123">
        <f t="shared" si="5"/>
        <v>3</v>
      </c>
      <c r="Q20" s="120">
        <v>2</v>
      </c>
      <c r="R20" s="120">
        <v>2</v>
      </c>
      <c r="S20" s="120">
        <v>2</v>
      </c>
      <c r="T20" s="124">
        <f t="shared" si="1"/>
        <v>2</v>
      </c>
      <c r="U20" s="80">
        <v>3</v>
      </c>
      <c r="V20" s="80">
        <v>3</v>
      </c>
      <c r="W20" s="80">
        <v>3</v>
      </c>
      <c r="X20" s="76">
        <f t="shared" si="6"/>
        <v>3</v>
      </c>
      <c r="Y20" s="120">
        <v>3</v>
      </c>
      <c r="Z20" s="120">
        <v>3</v>
      </c>
      <c r="AA20" s="120">
        <v>3</v>
      </c>
      <c r="AB20" s="80">
        <v>3</v>
      </c>
      <c r="AC20" s="77">
        <f t="shared" si="7"/>
        <v>3</v>
      </c>
      <c r="AD20" s="80">
        <v>3</v>
      </c>
      <c r="AE20" s="80">
        <v>3</v>
      </c>
      <c r="AF20" s="120">
        <v>3</v>
      </c>
      <c r="AG20" s="125">
        <f t="shared" si="8"/>
        <v>3</v>
      </c>
      <c r="AH20" s="80">
        <v>3</v>
      </c>
      <c r="AI20" s="80">
        <v>3</v>
      </c>
      <c r="AJ20" s="80">
        <v>3</v>
      </c>
      <c r="AK20" s="127">
        <f t="shared" si="2"/>
        <v>3</v>
      </c>
      <c r="AL20" s="128">
        <v>2</v>
      </c>
      <c r="AM20" s="128">
        <v>2</v>
      </c>
      <c r="AN20" s="128">
        <v>2</v>
      </c>
      <c r="AO20" s="129">
        <f t="shared" si="9"/>
        <v>2</v>
      </c>
      <c r="AP20" s="128">
        <v>1</v>
      </c>
      <c r="AQ20" s="128">
        <v>1</v>
      </c>
      <c r="AR20" s="128">
        <v>1</v>
      </c>
      <c r="AS20" s="77">
        <f t="shared" si="10"/>
        <v>1</v>
      </c>
      <c r="AT20" s="128">
        <v>2</v>
      </c>
      <c r="AU20" s="128">
        <v>2</v>
      </c>
      <c r="AV20" s="128">
        <v>2</v>
      </c>
      <c r="AW20" s="128">
        <v>2</v>
      </c>
      <c r="AX20" s="79">
        <f t="shared" si="11"/>
        <v>2</v>
      </c>
      <c r="AY20" s="128">
        <v>3</v>
      </c>
      <c r="AZ20" s="128">
        <v>3</v>
      </c>
      <c r="BA20" s="76">
        <f t="shared" si="12"/>
        <v>3</v>
      </c>
      <c r="BB20" s="130">
        <f t="shared" si="3"/>
        <v>2.708333333333333</v>
      </c>
    </row>
    <row r="21" spans="1:54" s="84" customFormat="1" ht="18.75">
      <c r="A21" s="81">
        <f>ข้อมูลนักเรียน!B16</f>
        <v>14</v>
      </c>
      <c r="B21" s="81" t="str">
        <f>ข้อมูลนักเรียน!C16</f>
        <v>เด็กหญิง</v>
      </c>
      <c r="C21" s="82" t="str">
        <f>ข้อมูลนักเรียน!D16</f>
        <v>จีรวรรณ</v>
      </c>
      <c r="D21" s="83" t="str">
        <f>ข้อมูลนักเรียน!E16</f>
        <v>เกตุย้อย</v>
      </c>
      <c r="E21" s="120">
        <v>2</v>
      </c>
      <c r="F21" s="120">
        <v>2</v>
      </c>
      <c r="G21" s="120">
        <v>2</v>
      </c>
      <c r="H21" s="121">
        <f t="shared" si="0"/>
        <v>2</v>
      </c>
      <c r="I21" s="120">
        <v>2</v>
      </c>
      <c r="J21" s="120">
        <v>3</v>
      </c>
      <c r="K21" s="120">
        <v>3</v>
      </c>
      <c r="L21" s="122">
        <f t="shared" si="4"/>
        <v>2.6666666666666665</v>
      </c>
      <c r="M21" s="120">
        <v>3</v>
      </c>
      <c r="N21" s="120">
        <v>3</v>
      </c>
      <c r="O21" s="120">
        <v>3</v>
      </c>
      <c r="P21" s="123">
        <f t="shared" si="5"/>
        <v>3</v>
      </c>
      <c r="Q21" s="120">
        <v>2</v>
      </c>
      <c r="R21" s="120">
        <v>2</v>
      </c>
      <c r="S21" s="120">
        <v>2</v>
      </c>
      <c r="T21" s="124">
        <f t="shared" si="1"/>
        <v>2</v>
      </c>
      <c r="U21" s="80">
        <v>3</v>
      </c>
      <c r="V21" s="80">
        <v>3</v>
      </c>
      <c r="W21" s="80">
        <v>3</v>
      </c>
      <c r="X21" s="76">
        <f t="shared" si="6"/>
        <v>3</v>
      </c>
      <c r="Y21" s="120">
        <v>3</v>
      </c>
      <c r="Z21" s="120">
        <v>3</v>
      </c>
      <c r="AA21" s="120">
        <v>3</v>
      </c>
      <c r="AB21" s="80">
        <v>3</v>
      </c>
      <c r="AC21" s="77">
        <f t="shared" si="7"/>
        <v>3</v>
      </c>
      <c r="AD21" s="80">
        <v>3</v>
      </c>
      <c r="AE21" s="80">
        <v>3</v>
      </c>
      <c r="AF21" s="120">
        <v>3</v>
      </c>
      <c r="AG21" s="125">
        <f t="shared" si="8"/>
        <v>3</v>
      </c>
      <c r="AH21" s="80">
        <v>3</v>
      </c>
      <c r="AI21" s="80">
        <v>3</v>
      </c>
      <c r="AJ21" s="80">
        <v>3</v>
      </c>
      <c r="AK21" s="127">
        <f t="shared" si="2"/>
        <v>3</v>
      </c>
      <c r="AL21" s="128">
        <v>2</v>
      </c>
      <c r="AM21" s="128">
        <v>2</v>
      </c>
      <c r="AN21" s="128">
        <v>2</v>
      </c>
      <c r="AO21" s="129">
        <f t="shared" si="9"/>
        <v>2</v>
      </c>
      <c r="AP21" s="128">
        <v>1</v>
      </c>
      <c r="AQ21" s="128">
        <v>1</v>
      </c>
      <c r="AR21" s="128">
        <v>1</v>
      </c>
      <c r="AS21" s="77">
        <f t="shared" si="10"/>
        <v>1</v>
      </c>
      <c r="AT21" s="128">
        <v>2</v>
      </c>
      <c r="AU21" s="128">
        <v>2</v>
      </c>
      <c r="AV21" s="128">
        <v>2</v>
      </c>
      <c r="AW21" s="128">
        <v>2</v>
      </c>
      <c r="AX21" s="79">
        <f t="shared" si="11"/>
        <v>2</v>
      </c>
      <c r="AY21" s="128">
        <v>3</v>
      </c>
      <c r="AZ21" s="128">
        <v>3</v>
      </c>
      <c r="BA21" s="76">
        <f t="shared" si="12"/>
        <v>3</v>
      </c>
      <c r="BB21" s="130">
        <f t="shared" si="3"/>
        <v>2.708333333333333</v>
      </c>
    </row>
    <row r="22" spans="1:54" s="84" customFormat="1" ht="18.75">
      <c r="A22" s="81">
        <f>ข้อมูลนักเรียน!B17</f>
        <v>15</v>
      </c>
      <c r="B22" s="81" t="str">
        <f>ข้อมูลนักเรียน!C17</f>
        <v>เด็กหญิง</v>
      </c>
      <c r="C22" s="82" t="str">
        <f>ข้อมูลนักเรียน!D17</f>
        <v>พนิตพร</v>
      </c>
      <c r="D22" s="83" t="str">
        <f>ข้อมูลนักเรียน!E17</f>
        <v>สุขเกษม</v>
      </c>
      <c r="E22" s="120">
        <v>2</v>
      </c>
      <c r="F22" s="120">
        <v>2</v>
      </c>
      <c r="G22" s="120">
        <v>2</v>
      </c>
      <c r="H22" s="121">
        <f t="shared" si="0"/>
        <v>2</v>
      </c>
      <c r="I22" s="120">
        <v>2</v>
      </c>
      <c r="J22" s="120">
        <v>3</v>
      </c>
      <c r="K22" s="120">
        <v>3</v>
      </c>
      <c r="L22" s="122">
        <f t="shared" si="4"/>
        <v>2.6666666666666665</v>
      </c>
      <c r="M22" s="120">
        <v>3</v>
      </c>
      <c r="N22" s="120">
        <v>3</v>
      </c>
      <c r="O22" s="120">
        <v>3</v>
      </c>
      <c r="P22" s="123">
        <f t="shared" si="5"/>
        <v>3</v>
      </c>
      <c r="Q22" s="120">
        <v>2</v>
      </c>
      <c r="R22" s="120">
        <v>2</v>
      </c>
      <c r="S22" s="120">
        <v>2</v>
      </c>
      <c r="T22" s="124">
        <f t="shared" si="1"/>
        <v>2</v>
      </c>
      <c r="U22" s="80">
        <v>3</v>
      </c>
      <c r="V22" s="80">
        <v>3</v>
      </c>
      <c r="W22" s="80">
        <v>3</v>
      </c>
      <c r="X22" s="76">
        <f t="shared" si="6"/>
        <v>3</v>
      </c>
      <c r="Y22" s="120">
        <v>3</v>
      </c>
      <c r="Z22" s="120">
        <v>3</v>
      </c>
      <c r="AA22" s="120">
        <v>3</v>
      </c>
      <c r="AB22" s="80">
        <v>3</v>
      </c>
      <c r="AC22" s="77">
        <f t="shared" si="7"/>
        <v>3</v>
      </c>
      <c r="AD22" s="80">
        <v>3</v>
      </c>
      <c r="AE22" s="80">
        <v>3</v>
      </c>
      <c r="AF22" s="120">
        <v>3</v>
      </c>
      <c r="AG22" s="125">
        <f t="shared" si="8"/>
        <v>3</v>
      </c>
      <c r="AH22" s="80">
        <v>3</v>
      </c>
      <c r="AI22" s="80">
        <v>3</v>
      </c>
      <c r="AJ22" s="80">
        <v>3</v>
      </c>
      <c r="AK22" s="127">
        <f t="shared" si="2"/>
        <v>3</v>
      </c>
      <c r="AL22" s="128">
        <v>2</v>
      </c>
      <c r="AM22" s="128">
        <v>2</v>
      </c>
      <c r="AN22" s="128">
        <v>2</v>
      </c>
      <c r="AO22" s="129">
        <f t="shared" si="9"/>
        <v>2</v>
      </c>
      <c r="AP22" s="128">
        <v>1</v>
      </c>
      <c r="AQ22" s="128">
        <v>1</v>
      </c>
      <c r="AR22" s="128">
        <v>1</v>
      </c>
      <c r="AS22" s="77">
        <f t="shared" si="10"/>
        <v>1</v>
      </c>
      <c r="AT22" s="128">
        <v>2</v>
      </c>
      <c r="AU22" s="128">
        <v>2</v>
      </c>
      <c r="AV22" s="128">
        <v>2</v>
      </c>
      <c r="AW22" s="128">
        <v>2</v>
      </c>
      <c r="AX22" s="79">
        <f t="shared" si="11"/>
        <v>2</v>
      </c>
      <c r="AY22" s="128">
        <v>3</v>
      </c>
      <c r="AZ22" s="128">
        <v>3</v>
      </c>
      <c r="BA22" s="76">
        <f t="shared" si="12"/>
        <v>3</v>
      </c>
      <c r="BB22" s="130">
        <f t="shared" si="3"/>
        <v>2.708333333333333</v>
      </c>
    </row>
    <row r="23" spans="1:54" s="84" customFormat="1" ht="18.75">
      <c r="A23" s="81">
        <f>ข้อมูลนักเรียน!B18</f>
        <v>16</v>
      </c>
      <c r="B23" s="81" t="str">
        <f>ข้อมูลนักเรียน!C18</f>
        <v>เด็กหญิง</v>
      </c>
      <c r="C23" s="82" t="str">
        <f>ข้อมูลนักเรียน!D18</f>
        <v>ชญาพร</v>
      </c>
      <c r="D23" s="83" t="str">
        <f>ข้อมูลนักเรียน!E18</f>
        <v>พวงงาม</v>
      </c>
      <c r="E23" s="120">
        <v>2</v>
      </c>
      <c r="F23" s="120">
        <v>2</v>
      </c>
      <c r="G23" s="120">
        <v>2</v>
      </c>
      <c r="H23" s="121">
        <f t="shared" si="0"/>
        <v>2</v>
      </c>
      <c r="I23" s="120">
        <v>2</v>
      </c>
      <c r="J23" s="120">
        <v>3</v>
      </c>
      <c r="K23" s="120">
        <v>3</v>
      </c>
      <c r="L23" s="122">
        <f t="shared" si="4"/>
        <v>2.6666666666666665</v>
      </c>
      <c r="M23" s="120">
        <v>3</v>
      </c>
      <c r="N23" s="120">
        <v>3</v>
      </c>
      <c r="O23" s="120">
        <v>3</v>
      </c>
      <c r="P23" s="123">
        <f t="shared" si="5"/>
        <v>3</v>
      </c>
      <c r="Q23" s="120">
        <v>2</v>
      </c>
      <c r="R23" s="120">
        <v>2</v>
      </c>
      <c r="S23" s="120">
        <v>2</v>
      </c>
      <c r="T23" s="124">
        <f t="shared" si="1"/>
        <v>2</v>
      </c>
      <c r="U23" s="80">
        <v>3</v>
      </c>
      <c r="V23" s="80">
        <v>3</v>
      </c>
      <c r="W23" s="80">
        <v>3</v>
      </c>
      <c r="X23" s="76">
        <f t="shared" si="6"/>
        <v>3</v>
      </c>
      <c r="Y23" s="120">
        <v>3</v>
      </c>
      <c r="Z23" s="120">
        <v>3</v>
      </c>
      <c r="AA23" s="120">
        <v>3</v>
      </c>
      <c r="AB23" s="80">
        <v>3</v>
      </c>
      <c r="AC23" s="77">
        <f t="shared" si="7"/>
        <v>3</v>
      </c>
      <c r="AD23" s="80">
        <v>3</v>
      </c>
      <c r="AE23" s="80">
        <v>3</v>
      </c>
      <c r="AF23" s="120">
        <v>3</v>
      </c>
      <c r="AG23" s="125">
        <f t="shared" si="8"/>
        <v>3</v>
      </c>
      <c r="AH23" s="80">
        <v>3</v>
      </c>
      <c r="AI23" s="80">
        <v>3</v>
      </c>
      <c r="AJ23" s="80">
        <v>3</v>
      </c>
      <c r="AK23" s="127">
        <f t="shared" si="2"/>
        <v>3</v>
      </c>
      <c r="AL23" s="128">
        <v>2</v>
      </c>
      <c r="AM23" s="128">
        <v>2</v>
      </c>
      <c r="AN23" s="128">
        <v>2</v>
      </c>
      <c r="AO23" s="129">
        <f t="shared" si="9"/>
        <v>2</v>
      </c>
      <c r="AP23" s="128">
        <v>1</v>
      </c>
      <c r="AQ23" s="128">
        <v>1</v>
      </c>
      <c r="AR23" s="128">
        <v>1</v>
      </c>
      <c r="AS23" s="77">
        <f t="shared" si="10"/>
        <v>1</v>
      </c>
      <c r="AT23" s="128">
        <v>2</v>
      </c>
      <c r="AU23" s="128">
        <v>2</v>
      </c>
      <c r="AV23" s="128">
        <v>2</v>
      </c>
      <c r="AW23" s="128">
        <v>2</v>
      </c>
      <c r="AX23" s="79">
        <f t="shared" si="11"/>
        <v>2</v>
      </c>
      <c r="AY23" s="128">
        <v>3</v>
      </c>
      <c r="AZ23" s="128">
        <v>3</v>
      </c>
      <c r="BA23" s="76">
        <f t="shared" si="12"/>
        <v>3</v>
      </c>
      <c r="BB23" s="130">
        <f t="shared" si="3"/>
        <v>2.708333333333333</v>
      </c>
    </row>
    <row r="24" spans="1:54" s="84" customFormat="1" ht="18.75">
      <c r="A24" s="81">
        <f>ข้อมูลนักเรียน!B19</f>
        <v>17</v>
      </c>
      <c r="B24" s="81" t="str">
        <f>ข้อมูลนักเรียน!C19</f>
        <v>เด็กหญิง</v>
      </c>
      <c r="C24" s="82" t="str">
        <f>ข้อมูลนักเรียน!D19</f>
        <v>ชุติกาญจน์</v>
      </c>
      <c r="D24" s="83" t="str">
        <f>ข้อมูลนักเรียน!E19</f>
        <v>มณีแดง</v>
      </c>
      <c r="E24" s="120">
        <v>2</v>
      </c>
      <c r="F24" s="120">
        <v>2</v>
      </c>
      <c r="G24" s="120">
        <v>2</v>
      </c>
      <c r="H24" s="121">
        <f t="shared" si="0"/>
        <v>2</v>
      </c>
      <c r="I24" s="120">
        <v>2</v>
      </c>
      <c r="J24" s="120">
        <v>3</v>
      </c>
      <c r="K24" s="120">
        <v>3</v>
      </c>
      <c r="L24" s="122">
        <f t="shared" si="4"/>
        <v>2.6666666666666665</v>
      </c>
      <c r="M24" s="120">
        <v>3</v>
      </c>
      <c r="N24" s="120">
        <v>3</v>
      </c>
      <c r="O24" s="120">
        <v>3</v>
      </c>
      <c r="P24" s="123">
        <f t="shared" si="5"/>
        <v>3</v>
      </c>
      <c r="Q24" s="120">
        <v>2</v>
      </c>
      <c r="R24" s="120">
        <v>2</v>
      </c>
      <c r="S24" s="120">
        <v>2</v>
      </c>
      <c r="T24" s="124">
        <f t="shared" si="1"/>
        <v>2</v>
      </c>
      <c r="U24" s="80">
        <v>3</v>
      </c>
      <c r="V24" s="80">
        <v>3</v>
      </c>
      <c r="W24" s="80">
        <v>3</v>
      </c>
      <c r="X24" s="76">
        <f t="shared" si="6"/>
        <v>3</v>
      </c>
      <c r="Y24" s="120">
        <v>3</v>
      </c>
      <c r="Z24" s="120">
        <v>3</v>
      </c>
      <c r="AA24" s="120">
        <v>3</v>
      </c>
      <c r="AB24" s="80">
        <v>3</v>
      </c>
      <c r="AC24" s="77">
        <f t="shared" si="7"/>
        <v>3</v>
      </c>
      <c r="AD24" s="80">
        <v>3</v>
      </c>
      <c r="AE24" s="80">
        <v>3</v>
      </c>
      <c r="AF24" s="120">
        <v>3</v>
      </c>
      <c r="AG24" s="125">
        <f t="shared" si="8"/>
        <v>3</v>
      </c>
      <c r="AH24" s="80">
        <v>3</v>
      </c>
      <c r="AI24" s="80">
        <v>3</v>
      </c>
      <c r="AJ24" s="80">
        <v>3</v>
      </c>
      <c r="AK24" s="127">
        <f t="shared" si="2"/>
        <v>3</v>
      </c>
      <c r="AL24" s="128">
        <v>2</v>
      </c>
      <c r="AM24" s="128">
        <v>2</v>
      </c>
      <c r="AN24" s="128">
        <v>2</v>
      </c>
      <c r="AO24" s="129">
        <f t="shared" si="9"/>
        <v>2</v>
      </c>
      <c r="AP24" s="128">
        <v>1</v>
      </c>
      <c r="AQ24" s="128">
        <v>1</v>
      </c>
      <c r="AR24" s="128">
        <v>1</v>
      </c>
      <c r="AS24" s="77">
        <f t="shared" si="10"/>
        <v>1</v>
      </c>
      <c r="AT24" s="128">
        <v>2</v>
      </c>
      <c r="AU24" s="128">
        <v>2</v>
      </c>
      <c r="AV24" s="128">
        <v>2</v>
      </c>
      <c r="AW24" s="128">
        <v>2</v>
      </c>
      <c r="AX24" s="79">
        <f t="shared" si="11"/>
        <v>2</v>
      </c>
      <c r="AY24" s="128">
        <v>3</v>
      </c>
      <c r="AZ24" s="128">
        <v>3</v>
      </c>
      <c r="BA24" s="76">
        <f t="shared" si="12"/>
        <v>3</v>
      </c>
      <c r="BB24" s="130">
        <f t="shared" si="3"/>
        <v>2.708333333333333</v>
      </c>
    </row>
    <row r="25" spans="1:54" s="84" customFormat="1" ht="18.75">
      <c r="A25" s="81">
        <f>ข้อมูลนักเรียน!B20</f>
        <v>18</v>
      </c>
      <c r="B25" s="81" t="str">
        <f>ข้อมูลนักเรียน!C20</f>
        <v>เด็กหญิง</v>
      </c>
      <c r="C25" s="82" t="str">
        <f>ข้อมูลนักเรียน!D20</f>
        <v>ฐิดาภา</v>
      </c>
      <c r="D25" s="83" t="str">
        <f>ข้อมูลนักเรียน!E20</f>
        <v>เผือกนอง</v>
      </c>
      <c r="E25" s="120">
        <v>2</v>
      </c>
      <c r="F25" s="120">
        <v>2</v>
      </c>
      <c r="G25" s="120">
        <v>2</v>
      </c>
      <c r="H25" s="121">
        <f t="shared" si="0"/>
        <v>2</v>
      </c>
      <c r="I25" s="120">
        <v>2</v>
      </c>
      <c r="J25" s="120">
        <v>3</v>
      </c>
      <c r="K25" s="120">
        <v>3</v>
      </c>
      <c r="L25" s="122">
        <f t="shared" si="4"/>
        <v>2.6666666666666665</v>
      </c>
      <c r="M25" s="120">
        <v>3</v>
      </c>
      <c r="N25" s="120">
        <v>3</v>
      </c>
      <c r="O25" s="120">
        <v>3</v>
      </c>
      <c r="P25" s="123">
        <f t="shared" si="5"/>
        <v>3</v>
      </c>
      <c r="Q25" s="120">
        <v>2</v>
      </c>
      <c r="R25" s="120">
        <v>2</v>
      </c>
      <c r="S25" s="120">
        <v>2</v>
      </c>
      <c r="T25" s="124">
        <f t="shared" si="1"/>
        <v>2</v>
      </c>
      <c r="U25" s="80">
        <v>3</v>
      </c>
      <c r="V25" s="80">
        <v>3</v>
      </c>
      <c r="W25" s="80">
        <v>3</v>
      </c>
      <c r="X25" s="76">
        <f t="shared" si="6"/>
        <v>3</v>
      </c>
      <c r="Y25" s="120">
        <v>3</v>
      </c>
      <c r="Z25" s="120">
        <v>3</v>
      </c>
      <c r="AA25" s="120">
        <v>3</v>
      </c>
      <c r="AB25" s="80">
        <v>3</v>
      </c>
      <c r="AC25" s="77">
        <f t="shared" si="7"/>
        <v>3</v>
      </c>
      <c r="AD25" s="80">
        <v>3</v>
      </c>
      <c r="AE25" s="80">
        <v>3</v>
      </c>
      <c r="AF25" s="120">
        <v>3</v>
      </c>
      <c r="AG25" s="125">
        <f t="shared" si="8"/>
        <v>3</v>
      </c>
      <c r="AH25" s="80">
        <v>3</v>
      </c>
      <c r="AI25" s="80">
        <v>3</v>
      </c>
      <c r="AJ25" s="80">
        <v>3</v>
      </c>
      <c r="AK25" s="127">
        <f t="shared" si="2"/>
        <v>3</v>
      </c>
      <c r="AL25" s="128">
        <v>2</v>
      </c>
      <c r="AM25" s="128">
        <v>2</v>
      </c>
      <c r="AN25" s="128">
        <v>2</v>
      </c>
      <c r="AO25" s="129">
        <f t="shared" si="9"/>
        <v>2</v>
      </c>
      <c r="AP25" s="128">
        <v>1</v>
      </c>
      <c r="AQ25" s="128">
        <v>1</v>
      </c>
      <c r="AR25" s="128">
        <v>1</v>
      </c>
      <c r="AS25" s="77">
        <f t="shared" si="10"/>
        <v>1</v>
      </c>
      <c r="AT25" s="128">
        <v>2</v>
      </c>
      <c r="AU25" s="128">
        <v>2</v>
      </c>
      <c r="AV25" s="128">
        <v>2</v>
      </c>
      <c r="AW25" s="128">
        <v>2</v>
      </c>
      <c r="AX25" s="79">
        <f t="shared" si="11"/>
        <v>2</v>
      </c>
      <c r="AY25" s="128">
        <v>3</v>
      </c>
      <c r="AZ25" s="128">
        <v>3</v>
      </c>
      <c r="BA25" s="76">
        <f t="shared" si="12"/>
        <v>3</v>
      </c>
      <c r="BB25" s="130">
        <f t="shared" si="3"/>
        <v>2.708333333333333</v>
      </c>
    </row>
    <row r="26" spans="1:54" s="84" customFormat="1" ht="18.75">
      <c r="A26" s="81">
        <f>ข้อมูลนักเรียน!B21</f>
        <v>19</v>
      </c>
      <c r="B26" s="81" t="str">
        <f>ข้อมูลนักเรียน!C21</f>
        <v>เด็กชาย</v>
      </c>
      <c r="C26" s="82" t="str">
        <f>ข้อมูลนักเรียน!D21</f>
        <v>อภิวิชญ์</v>
      </c>
      <c r="D26" s="83" t="str">
        <f>ข้อมูลนักเรียน!E21</f>
        <v>จิตประสงค์</v>
      </c>
      <c r="E26" s="120">
        <v>2</v>
      </c>
      <c r="F26" s="120">
        <v>2</v>
      </c>
      <c r="G26" s="120">
        <v>2</v>
      </c>
      <c r="H26" s="121">
        <f t="shared" si="0"/>
        <v>2</v>
      </c>
      <c r="I26" s="120">
        <v>2</v>
      </c>
      <c r="J26" s="120">
        <v>3</v>
      </c>
      <c r="K26" s="120">
        <v>3</v>
      </c>
      <c r="L26" s="122">
        <f t="shared" si="4"/>
        <v>2.6666666666666665</v>
      </c>
      <c r="M26" s="120">
        <v>3</v>
      </c>
      <c r="N26" s="120">
        <v>3</v>
      </c>
      <c r="O26" s="120">
        <v>3</v>
      </c>
      <c r="P26" s="123">
        <f t="shared" si="5"/>
        <v>3</v>
      </c>
      <c r="Q26" s="120">
        <v>2</v>
      </c>
      <c r="R26" s="120">
        <v>2</v>
      </c>
      <c r="S26" s="120">
        <v>2</v>
      </c>
      <c r="T26" s="124">
        <f t="shared" si="1"/>
        <v>2</v>
      </c>
      <c r="U26" s="80">
        <v>3</v>
      </c>
      <c r="V26" s="80">
        <v>3</v>
      </c>
      <c r="W26" s="80">
        <v>3</v>
      </c>
      <c r="X26" s="76">
        <f t="shared" si="6"/>
        <v>3</v>
      </c>
      <c r="Y26" s="120">
        <v>3</v>
      </c>
      <c r="Z26" s="120">
        <v>3</v>
      </c>
      <c r="AA26" s="120">
        <v>3</v>
      </c>
      <c r="AB26" s="80">
        <v>3</v>
      </c>
      <c r="AC26" s="77">
        <f t="shared" si="7"/>
        <v>3</v>
      </c>
      <c r="AD26" s="80">
        <v>3</v>
      </c>
      <c r="AE26" s="80">
        <v>3</v>
      </c>
      <c r="AF26" s="120">
        <v>3</v>
      </c>
      <c r="AG26" s="125">
        <f t="shared" si="8"/>
        <v>3</v>
      </c>
      <c r="AH26" s="80">
        <v>3</v>
      </c>
      <c r="AI26" s="80">
        <v>3</v>
      </c>
      <c r="AJ26" s="80">
        <v>3</v>
      </c>
      <c r="AK26" s="127">
        <f t="shared" si="2"/>
        <v>3</v>
      </c>
      <c r="AL26" s="128">
        <v>2</v>
      </c>
      <c r="AM26" s="128">
        <v>2</v>
      </c>
      <c r="AN26" s="128">
        <v>2</v>
      </c>
      <c r="AO26" s="129">
        <f t="shared" si="9"/>
        <v>2</v>
      </c>
      <c r="AP26" s="128">
        <v>1</v>
      </c>
      <c r="AQ26" s="128">
        <v>1</v>
      </c>
      <c r="AR26" s="128">
        <v>1</v>
      </c>
      <c r="AS26" s="77">
        <f t="shared" si="10"/>
        <v>1</v>
      </c>
      <c r="AT26" s="128">
        <v>2</v>
      </c>
      <c r="AU26" s="128">
        <v>2</v>
      </c>
      <c r="AV26" s="128">
        <v>2</v>
      </c>
      <c r="AW26" s="128">
        <v>2</v>
      </c>
      <c r="AX26" s="79">
        <f t="shared" si="11"/>
        <v>2</v>
      </c>
      <c r="AY26" s="128">
        <v>3</v>
      </c>
      <c r="AZ26" s="128">
        <v>3</v>
      </c>
      <c r="BA26" s="76">
        <f t="shared" si="12"/>
        <v>3</v>
      </c>
      <c r="BB26" s="130">
        <f t="shared" si="3"/>
        <v>2.708333333333333</v>
      </c>
    </row>
    <row r="27" spans="1:54" s="84" customFormat="1" ht="18.75">
      <c r="A27" s="81">
        <f>ข้อมูลนักเรียน!B22</f>
        <v>20</v>
      </c>
      <c r="B27" s="81" t="str">
        <f>ข้อมูลนักเรียน!C22</f>
        <v>เด็กหญิง</v>
      </c>
      <c r="C27" s="82" t="str">
        <f>ข้อมูลนักเรียน!D22</f>
        <v>กวิสรา</v>
      </c>
      <c r="D27" s="83" t="str">
        <f>ข้อมูลนักเรียน!E22</f>
        <v>หวังผล</v>
      </c>
      <c r="E27" s="120">
        <v>2</v>
      </c>
      <c r="F27" s="120">
        <v>2</v>
      </c>
      <c r="G27" s="120">
        <v>2</v>
      </c>
      <c r="H27" s="121">
        <f t="shared" si="0"/>
        <v>2</v>
      </c>
      <c r="I27" s="120">
        <v>2</v>
      </c>
      <c r="J27" s="120">
        <v>3</v>
      </c>
      <c r="K27" s="120">
        <v>3</v>
      </c>
      <c r="L27" s="122">
        <f t="shared" si="4"/>
        <v>2.6666666666666665</v>
      </c>
      <c r="M27" s="120">
        <v>3</v>
      </c>
      <c r="N27" s="120">
        <v>3</v>
      </c>
      <c r="O27" s="120">
        <v>3</v>
      </c>
      <c r="P27" s="123">
        <f t="shared" si="5"/>
        <v>3</v>
      </c>
      <c r="Q27" s="120">
        <v>2</v>
      </c>
      <c r="R27" s="120">
        <v>2</v>
      </c>
      <c r="S27" s="120">
        <v>2</v>
      </c>
      <c r="T27" s="124">
        <f t="shared" si="1"/>
        <v>2</v>
      </c>
      <c r="U27" s="80">
        <v>3</v>
      </c>
      <c r="V27" s="80">
        <v>3</v>
      </c>
      <c r="W27" s="80">
        <v>3</v>
      </c>
      <c r="X27" s="76">
        <f t="shared" si="6"/>
        <v>3</v>
      </c>
      <c r="Y27" s="120">
        <v>3</v>
      </c>
      <c r="Z27" s="120">
        <v>3</v>
      </c>
      <c r="AA27" s="120">
        <v>3</v>
      </c>
      <c r="AB27" s="80">
        <v>3</v>
      </c>
      <c r="AC27" s="77">
        <f t="shared" si="7"/>
        <v>3</v>
      </c>
      <c r="AD27" s="80">
        <v>3</v>
      </c>
      <c r="AE27" s="80">
        <v>3</v>
      </c>
      <c r="AF27" s="120">
        <v>3</v>
      </c>
      <c r="AG27" s="125">
        <f t="shared" si="8"/>
        <v>3</v>
      </c>
      <c r="AH27" s="80">
        <v>3</v>
      </c>
      <c r="AI27" s="80">
        <v>3</v>
      </c>
      <c r="AJ27" s="80">
        <v>3</v>
      </c>
      <c r="AK27" s="127">
        <f t="shared" si="2"/>
        <v>3</v>
      </c>
      <c r="AL27" s="128">
        <v>2</v>
      </c>
      <c r="AM27" s="128">
        <v>2</v>
      </c>
      <c r="AN27" s="128">
        <v>2</v>
      </c>
      <c r="AO27" s="129">
        <f t="shared" si="9"/>
        <v>2</v>
      </c>
      <c r="AP27" s="128">
        <v>1</v>
      </c>
      <c r="AQ27" s="128">
        <v>1</v>
      </c>
      <c r="AR27" s="128">
        <v>1</v>
      </c>
      <c r="AS27" s="77">
        <f t="shared" si="10"/>
        <v>1</v>
      </c>
      <c r="AT27" s="128">
        <v>2</v>
      </c>
      <c r="AU27" s="128">
        <v>2</v>
      </c>
      <c r="AV27" s="128">
        <v>2</v>
      </c>
      <c r="AW27" s="128">
        <v>2</v>
      </c>
      <c r="AX27" s="79">
        <f t="shared" si="11"/>
        <v>2</v>
      </c>
      <c r="AY27" s="128">
        <v>3</v>
      </c>
      <c r="AZ27" s="128">
        <v>3</v>
      </c>
      <c r="BA27" s="76">
        <f t="shared" si="12"/>
        <v>3</v>
      </c>
      <c r="BB27" s="130">
        <f t="shared" si="3"/>
        <v>2.708333333333333</v>
      </c>
    </row>
    <row r="28" spans="1:54" s="84" customFormat="1" ht="18.75">
      <c r="A28" s="81">
        <f>ข้อมูลนักเรียน!B23</f>
        <v>21</v>
      </c>
      <c r="B28" s="81" t="str">
        <f>ข้อมูลนักเรียน!C23</f>
        <v>เด็กหญิง</v>
      </c>
      <c r="C28" s="82" t="str">
        <f>ข้อมูลนักเรียน!D23</f>
        <v>ดวงกมล</v>
      </c>
      <c r="D28" s="83" t="str">
        <f>ข้อมูลนักเรียน!E23</f>
        <v>ชุมวรฐายี</v>
      </c>
      <c r="E28" s="120">
        <v>2</v>
      </c>
      <c r="F28" s="120">
        <v>2</v>
      </c>
      <c r="G28" s="120">
        <v>2</v>
      </c>
      <c r="H28" s="121">
        <f t="shared" si="0"/>
        <v>2</v>
      </c>
      <c r="I28" s="120">
        <v>2</v>
      </c>
      <c r="J28" s="120">
        <v>3</v>
      </c>
      <c r="K28" s="120">
        <v>3</v>
      </c>
      <c r="L28" s="122">
        <f t="shared" si="4"/>
        <v>2.6666666666666665</v>
      </c>
      <c r="M28" s="120">
        <v>3</v>
      </c>
      <c r="N28" s="120">
        <v>3</v>
      </c>
      <c r="O28" s="120">
        <v>3</v>
      </c>
      <c r="P28" s="123">
        <f t="shared" si="5"/>
        <v>3</v>
      </c>
      <c r="Q28" s="120">
        <v>2</v>
      </c>
      <c r="R28" s="120">
        <v>2</v>
      </c>
      <c r="S28" s="120">
        <v>2</v>
      </c>
      <c r="T28" s="124">
        <f t="shared" si="1"/>
        <v>2</v>
      </c>
      <c r="U28" s="80">
        <v>3</v>
      </c>
      <c r="V28" s="80">
        <v>3</v>
      </c>
      <c r="W28" s="80">
        <v>3</v>
      </c>
      <c r="X28" s="76">
        <f t="shared" si="6"/>
        <v>3</v>
      </c>
      <c r="Y28" s="120">
        <v>3</v>
      </c>
      <c r="Z28" s="120">
        <v>3</v>
      </c>
      <c r="AA28" s="120">
        <v>3</v>
      </c>
      <c r="AB28" s="80">
        <v>3</v>
      </c>
      <c r="AC28" s="77">
        <f t="shared" si="7"/>
        <v>3</v>
      </c>
      <c r="AD28" s="80">
        <v>3</v>
      </c>
      <c r="AE28" s="80">
        <v>3</v>
      </c>
      <c r="AF28" s="120">
        <v>3</v>
      </c>
      <c r="AG28" s="125">
        <f t="shared" si="8"/>
        <v>3</v>
      </c>
      <c r="AH28" s="80">
        <v>3</v>
      </c>
      <c r="AI28" s="80">
        <v>3</v>
      </c>
      <c r="AJ28" s="80">
        <v>3</v>
      </c>
      <c r="AK28" s="127">
        <f t="shared" si="2"/>
        <v>3</v>
      </c>
      <c r="AL28" s="128">
        <v>2</v>
      </c>
      <c r="AM28" s="128">
        <v>2</v>
      </c>
      <c r="AN28" s="128">
        <v>2</v>
      </c>
      <c r="AO28" s="129">
        <f t="shared" si="9"/>
        <v>2</v>
      </c>
      <c r="AP28" s="128">
        <v>1</v>
      </c>
      <c r="AQ28" s="128">
        <v>1</v>
      </c>
      <c r="AR28" s="128">
        <v>1</v>
      </c>
      <c r="AS28" s="77">
        <f t="shared" si="10"/>
        <v>1</v>
      </c>
      <c r="AT28" s="128">
        <v>2</v>
      </c>
      <c r="AU28" s="128">
        <v>2</v>
      </c>
      <c r="AV28" s="128">
        <v>2</v>
      </c>
      <c r="AW28" s="128">
        <v>2</v>
      </c>
      <c r="AX28" s="79">
        <f t="shared" si="11"/>
        <v>2</v>
      </c>
      <c r="AY28" s="128">
        <v>3</v>
      </c>
      <c r="AZ28" s="128">
        <v>3</v>
      </c>
      <c r="BA28" s="76">
        <f t="shared" si="12"/>
        <v>3</v>
      </c>
      <c r="BB28" s="130">
        <f t="shared" si="3"/>
        <v>2.708333333333333</v>
      </c>
    </row>
    <row r="29" spans="1:54" s="84" customFormat="1" ht="18.75">
      <c r="A29" s="81">
        <f>ข้อมูลนักเรียน!B24</f>
        <v>22</v>
      </c>
      <c r="B29" s="81" t="str">
        <f>ข้อมูลนักเรียน!C24</f>
        <v>เด็กชาย</v>
      </c>
      <c r="C29" s="82" t="str">
        <f>ข้อมูลนักเรียน!D24</f>
        <v>ณัฐพัฒน์</v>
      </c>
      <c r="D29" s="83" t="str">
        <f>ข้อมูลนักเรียน!E24</f>
        <v>ชะนะฮวด</v>
      </c>
      <c r="E29" s="120">
        <v>2</v>
      </c>
      <c r="F29" s="120">
        <v>2</v>
      </c>
      <c r="G29" s="120">
        <v>2</v>
      </c>
      <c r="H29" s="121">
        <f t="shared" si="0"/>
        <v>2</v>
      </c>
      <c r="I29" s="120">
        <v>2</v>
      </c>
      <c r="J29" s="120">
        <v>3</v>
      </c>
      <c r="K29" s="120">
        <v>3</v>
      </c>
      <c r="L29" s="122">
        <f t="shared" si="4"/>
        <v>2.6666666666666665</v>
      </c>
      <c r="M29" s="120">
        <v>3</v>
      </c>
      <c r="N29" s="120">
        <v>3</v>
      </c>
      <c r="O29" s="120">
        <v>3</v>
      </c>
      <c r="P29" s="123">
        <f t="shared" si="5"/>
        <v>3</v>
      </c>
      <c r="Q29" s="120">
        <v>2</v>
      </c>
      <c r="R29" s="120">
        <v>2</v>
      </c>
      <c r="S29" s="120">
        <v>2</v>
      </c>
      <c r="T29" s="124">
        <f t="shared" si="1"/>
        <v>2</v>
      </c>
      <c r="U29" s="80">
        <v>3</v>
      </c>
      <c r="V29" s="80">
        <v>3</v>
      </c>
      <c r="W29" s="80">
        <v>3</v>
      </c>
      <c r="X29" s="76">
        <f t="shared" si="6"/>
        <v>3</v>
      </c>
      <c r="Y29" s="120">
        <v>3</v>
      </c>
      <c r="Z29" s="120">
        <v>3</v>
      </c>
      <c r="AA29" s="120">
        <v>3</v>
      </c>
      <c r="AB29" s="80">
        <v>3</v>
      </c>
      <c r="AC29" s="77">
        <f t="shared" si="7"/>
        <v>3</v>
      </c>
      <c r="AD29" s="80">
        <v>3</v>
      </c>
      <c r="AE29" s="80">
        <v>3</v>
      </c>
      <c r="AF29" s="120">
        <v>3</v>
      </c>
      <c r="AG29" s="125">
        <f t="shared" si="8"/>
        <v>3</v>
      </c>
      <c r="AH29" s="80">
        <v>3</v>
      </c>
      <c r="AI29" s="80">
        <v>3</v>
      </c>
      <c r="AJ29" s="80">
        <v>3</v>
      </c>
      <c r="AK29" s="127">
        <f t="shared" si="2"/>
        <v>3</v>
      </c>
      <c r="AL29" s="128">
        <v>2</v>
      </c>
      <c r="AM29" s="128">
        <v>2</v>
      </c>
      <c r="AN29" s="128">
        <v>2</v>
      </c>
      <c r="AO29" s="129">
        <f t="shared" si="9"/>
        <v>2</v>
      </c>
      <c r="AP29" s="128">
        <v>1</v>
      </c>
      <c r="AQ29" s="128">
        <v>1</v>
      </c>
      <c r="AR29" s="128">
        <v>1</v>
      </c>
      <c r="AS29" s="77">
        <f t="shared" si="10"/>
        <v>1</v>
      </c>
      <c r="AT29" s="128">
        <v>2</v>
      </c>
      <c r="AU29" s="128">
        <v>2</v>
      </c>
      <c r="AV29" s="128">
        <v>2</v>
      </c>
      <c r="AW29" s="128">
        <v>2</v>
      </c>
      <c r="AX29" s="79">
        <f t="shared" si="11"/>
        <v>2</v>
      </c>
      <c r="AY29" s="128">
        <v>3</v>
      </c>
      <c r="AZ29" s="128">
        <v>3</v>
      </c>
      <c r="BA29" s="76">
        <f t="shared" si="12"/>
        <v>3</v>
      </c>
      <c r="BB29" s="130">
        <f t="shared" si="3"/>
        <v>2.708333333333333</v>
      </c>
    </row>
    <row r="30" spans="1:54" s="84" customFormat="1" ht="18.75">
      <c r="A30" s="81">
        <f>ข้อมูลนักเรียน!B25</f>
        <v>23</v>
      </c>
      <c r="B30" s="81" t="str">
        <f>ข้อมูลนักเรียน!C25</f>
        <v>เด็กชาย</v>
      </c>
      <c r="C30" s="82" t="str">
        <f>ข้อมูลนักเรียน!D25</f>
        <v>ธนชิต</v>
      </c>
      <c r="D30" s="83" t="str">
        <f>ข้อมูลนักเรียน!E25</f>
        <v>จันทร์ทอง</v>
      </c>
      <c r="E30" s="120">
        <v>2</v>
      </c>
      <c r="F30" s="120">
        <v>2</v>
      </c>
      <c r="G30" s="120">
        <v>2</v>
      </c>
      <c r="H30" s="121">
        <f t="shared" si="0"/>
        <v>2</v>
      </c>
      <c r="I30" s="120">
        <v>2</v>
      </c>
      <c r="J30" s="120">
        <v>3</v>
      </c>
      <c r="K30" s="120">
        <v>3</v>
      </c>
      <c r="L30" s="122">
        <f t="shared" si="4"/>
        <v>2.6666666666666665</v>
      </c>
      <c r="M30" s="120">
        <v>3</v>
      </c>
      <c r="N30" s="120">
        <v>3</v>
      </c>
      <c r="O30" s="120">
        <v>3</v>
      </c>
      <c r="P30" s="123">
        <f t="shared" si="5"/>
        <v>3</v>
      </c>
      <c r="Q30" s="120">
        <v>2</v>
      </c>
      <c r="R30" s="120">
        <v>2</v>
      </c>
      <c r="S30" s="120">
        <v>2</v>
      </c>
      <c r="T30" s="124">
        <f t="shared" si="1"/>
        <v>2</v>
      </c>
      <c r="U30" s="80">
        <v>3</v>
      </c>
      <c r="V30" s="80">
        <v>3</v>
      </c>
      <c r="W30" s="80">
        <v>3</v>
      </c>
      <c r="X30" s="76">
        <f t="shared" si="6"/>
        <v>3</v>
      </c>
      <c r="Y30" s="120">
        <v>3</v>
      </c>
      <c r="Z30" s="120">
        <v>3</v>
      </c>
      <c r="AA30" s="120">
        <v>3</v>
      </c>
      <c r="AB30" s="80">
        <v>3</v>
      </c>
      <c r="AC30" s="77">
        <f t="shared" si="7"/>
        <v>3</v>
      </c>
      <c r="AD30" s="80">
        <v>3</v>
      </c>
      <c r="AE30" s="80">
        <v>3</v>
      </c>
      <c r="AF30" s="120">
        <v>3</v>
      </c>
      <c r="AG30" s="125">
        <f t="shared" si="8"/>
        <v>3</v>
      </c>
      <c r="AH30" s="80">
        <v>3</v>
      </c>
      <c r="AI30" s="80">
        <v>3</v>
      </c>
      <c r="AJ30" s="80">
        <v>3</v>
      </c>
      <c r="AK30" s="127">
        <f t="shared" si="2"/>
        <v>3</v>
      </c>
      <c r="AL30" s="128">
        <v>2</v>
      </c>
      <c r="AM30" s="128">
        <v>2</v>
      </c>
      <c r="AN30" s="128">
        <v>2</v>
      </c>
      <c r="AO30" s="129">
        <f t="shared" si="9"/>
        <v>2</v>
      </c>
      <c r="AP30" s="128">
        <v>1</v>
      </c>
      <c r="AQ30" s="128">
        <v>1</v>
      </c>
      <c r="AR30" s="128">
        <v>1</v>
      </c>
      <c r="AS30" s="77">
        <f t="shared" si="10"/>
        <v>1</v>
      </c>
      <c r="AT30" s="128">
        <v>2</v>
      </c>
      <c r="AU30" s="128">
        <v>2</v>
      </c>
      <c r="AV30" s="128">
        <v>2</v>
      </c>
      <c r="AW30" s="128">
        <v>2</v>
      </c>
      <c r="AX30" s="79">
        <f t="shared" si="11"/>
        <v>2</v>
      </c>
      <c r="AY30" s="128">
        <v>3</v>
      </c>
      <c r="AZ30" s="128">
        <v>3</v>
      </c>
      <c r="BA30" s="76">
        <f t="shared" si="12"/>
        <v>3</v>
      </c>
      <c r="BB30" s="130">
        <f t="shared" si="3"/>
        <v>2.708333333333333</v>
      </c>
    </row>
    <row r="31" spans="1:54" s="84" customFormat="1" ht="18.75">
      <c r="A31" s="81">
        <f>ข้อมูลนักเรียน!B26</f>
        <v>24</v>
      </c>
      <c r="B31" s="81" t="str">
        <f>ข้อมูลนักเรียน!C26</f>
        <v>เด็กหญิง</v>
      </c>
      <c r="C31" s="82" t="str">
        <f>ข้อมูลนักเรียน!D26</f>
        <v>วรัญญา</v>
      </c>
      <c r="D31" s="83" t="str">
        <f>ข้อมูลนักเรียน!E26</f>
        <v>ศุภะผ่องศรี</v>
      </c>
      <c r="E31" s="120">
        <v>2</v>
      </c>
      <c r="F31" s="120">
        <v>2</v>
      </c>
      <c r="G31" s="120">
        <v>2</v>
      </c>
      <c r="H31" s="121">
        <f t="shared" si="0"/>
        <v>2</v>
      </c>
      <c r="I31" s="120">
        <v>2</v>
      </c>
      <c r="J31" s="120">
        <v>3</v>
      </c>
      <c r="K31" s="120">
        <v>3</v>
      </c>
      <c r="L31" s="122">
        <f t="shared" si="4"/>
        <v>2.6666666666666665</v>
      </c>
      <c r="M31" s="120">
        <v>3</v>
      </c>
      <c r="N31" s="120">
        <v>3</v>
      </c>
      <c r="O31" s="120">
        <v>3</v>
      </c>
      <c r="P31" s="123">
        <f t="shared" si="5"/>
        <v>3</v>
      </c>
      <c r="Q31" s="120">
        <v>2</v>
      </c>
      <c r="R31" s="120">
        <v>2</v>
      </c>
      <c r="S31" s="120">
        <v>2</v>
      </c>
      <c r="T31" s="124">
        <f t="shared" si="1"/>
        <v>2</v>
      </c>
      <c r="U31" s="80">
        <v>3</v>
      </c>
      <c r="V31" s="80">
        <v>3</v>
      </c>
      <c r="W31" s="80">
        <v>3</v>
      </c>
      <c r="X31" s="76">
        <f t="shared" si="6"/>
        <v>3</v>
      </c>
      <c r="Y31" s="120">
        <v>3</v>
      </c>
      <c r="Z31" s="120">
        <v>3</v>
      </c>
      <c r="AA31" s="120">
        <v>3</v>
      </c>
      <c r="AB31" s="80">
        <v>3</v>
      </c>
      <c r="AC31" s="77">
        <f t="shared" si="7"/>
        <v>3</v>
      </c>
      <c r="AD31" s="80">
        <v>3</v>
      </c>
      <c r="AE31" s="80">
        <v>3</v>
      </c>
      <c r="AF31" s="120">
        <v>3</v>
      </c>
      <c r="AG31" s="125">
        <f t="shared" si="8"/>
        <v>3</v>
      </c>
      <c r="AH31" s="80">
        <v>3</v>
      </c>
      <c r="AI31" s="80">
        <v>3</v>
      </c>
      <c r="AJ31" s="80">
        <v>3</v>
      </c>
      <c r="AK31" s="127">
        <f t="shared" si="2"/>
        <v>3</v>
      </c>
      <c r="AL31" s="128">
        <v>2</v>
      </c>
      <c r="AM31" s="128">
        <v>2</v>
      </c>
      <c r="AN31" s="128">
        <v>2</v>
      </c>
      <c r="AO31" s="129">
        <f t="shared" si="9"/>
        <v>2</v>
      </c>
      <c r="AP31" s="128">
        <v>1</v>
      </c>
      <c r="AQ31" s="128">
        <v>1</v>
      </c>
      <c r="AR31" s="128">
        <v>1</v>
      </c>
      <c r="AS31" s="77">
        <f t="shared" si="10"/>
        <v>1</v>
      </c>
      <c r="AT31" s="128">
        <v>2</v>
      </c>
      <c r="AU31" s="128">
        <v>2</v>
      </c>
      <c r="AV31" s="128">
        <v>2</v>
      </c>
      <c r="AW31" s="128">
        <v>2</v>
      </c>
      <c r="AX31" s="79">
        <f t="shared" si="11"/>
        <v>2</v>
      </c>
      <c r="AY31" s="128">
        <v>3</v>
      </c>
      <c r="AZ31" s="128">
        <v>3</v>
      </c>
      <c r="BA31" s="76">
        <f t="shared" si="12"/>
        <v>3</v>
      </c>
      <c r="BB31" s="130">
        <f t="shared" si="3"/>
        <v>2.708333333333333</v>
      </c>
    </row>
    <row r="32" spans="1:54" s="84" customFormat="1" ht="18.75">
      <c r="A32" s="81">
        <f>ข้อมูลนักเรียน!B27</f>
        <v>25</v>
      </c>
      <c r="B32" s="81" t="str">
        <f>ข้อมูลนักเรียน!C27</f>
        <v>เด็กชาย</v>
      </c>
      <c r="C32" s="82" t="str">
        <f>ข้อมูลนักเรียน!D27</f>
        <v>อภิชาติ</v>
      </c>
      <c r="D32" s="83" t="str">
        <f>ข้อมูลนักเรียน!E27</f>
        <v>เชื้อในเขา</v>
      </c>
      <c r="E32" s="120">
        <v>2</v>
      </c>
      <c r="F32" s="120">
        <v>2</v>
      </c>
      <c r="G32" s="120">
        <v>2</v>
      </c>
      <c r="H32" s="121">
        <f t="shared" si="0"/>
        <v>2</v>
      </c>
      <c r="I32" s="120">
        <v>2</v>
      </c>
      <c r="J32" s="120">
        <v>3</v>
      </c>
      <c r="K32" s="120">
        <v>3</v>
      </c>
      <c r="L32" s="122">
        <f t="shared" si="4"/>
        <v>2.6666666666666665</v>
      </c>
      <c r="M32" s="120">
        <v>3</v>
      </c>
      <c r="N32" s="120">
        <v>3</v>
      </c>
      <c r="O32" s="120">
        <v>3</v>
      </c>
      <c r="P32" s="123">
        <f t="shared" si="5"/>
        <v>3</v>
      </c>
      <c r="Q32" s="120">
        <v>2</v>
      </c>
      <c r="R32" s="120">
        <v>2</v>
      </c>
      <c r="S32" s="120">
        <v>2</v>
      </c>
      <c r="T32" s="124">
        <f t="shared" si="1"/>
        <v>2</v>
      </c>
      <c r="U32" s="80">
        <v>3</v>
      </c>
      <c r="V32" s="80">
        <v>3</v>
      </c>
      <c r="W32" s="80">
        <v>3</v>
      </c>
      <c r="X32" s="76">
        <f t="shared" si="6"/>
        <v>3</v>
      </c>
      <c r="Y32" s="120">
        <v>3</v>
      </c>
      <c r="Z32" s="120">
        <v>3</v>
      </c>
      <c r="AA32" s="120">
        <v>3</v>
      </c>
      <c r="AB32" s="80">
        <v>3</v>
      </c>
      <c r="AC32" s="77">
        <f t="shared" si="7"/>
        <v>3</v>
      </c>
      <c r="AD32" s="80">
        <v>3</v>
      </c>
      <c r="AE32" s="80">
        <v>3</v>
      </c>
      <c r="AF32" s="120">
        <v>3</v>
      </c>
      <c r="AG32" s="125">
        <f t="shared" si="8"/>
        <v>3</v>
      </c>
      <c r="AH32" s="80">
        <v>3</v>
      </c>
      <c r="AI32" s="80">
        <v>3</v>
      </c>
      <c r="AJ32" s="80">
        <v>3</v>
      </c>
      <c r="AK32" s="127">
        <f t="shared" si="2"/>
        <v>3</v>
      </c>
      <c r="AL32" s="128">
        <v>2</v>
      </c>
      <c r="AM32" s="128">
        <v>2</v>
      </c>
      <c r="AN32" s="128">
        <v>2</v>
      </c>
      <c r="AO32" s="129">
        <f t="shared" si="9"/>
        <v>2</v>
      </c>
      <c r="AP32" s="128">
        <v>1</v>
      </c>
      <c r="AQ32" s="128">
        <v>1</v>
      </c>
      <c r="AR32" s="128">
        <v>1</v>
      </c>
      <c r="AS32" s="77">
        <f t="shared" si="10"/>
        <v>1</v>
      </c>
      <c r="AT32" s="128">
        <v>2</v>
      </c>
      <c r="AU32" s="128">
        <v>2</v>
      </c>
      <c r="AV32" s="128">
        <v>2</v>
      </c>
      <c r="AW32" s="128">
        <v>2</v>
      </c>
      <c r="AX32" s="79">
        <f t="shared" si="11"/>
        <v>2</v>
      </c>
      <c r="AY32" s="128">
        <v>3</v>
      </c>
      <c r="AZ32" s="128">
        <v>3</v>
      </c>
      <c r="BA32" s="76">
        <f t="shared" si="12"/>
        <v>3</v>
      </c>
      <c r="BB32" s="130">
        <f t="shared" si="3"/>
        <v>2.708333333333333</v>
      </c>
    </row>
    <row r="33" spans="1:54" s="84" customFormat="1" ht="18.75">
      <c r="A33" s="81">
        <f>ข้อมูลนักเรียน!B28</f>
        <v>26</v>
      </c>
      <c r="B33" s="81" t="str">
        <f>ข้อมูลนักเรียน!C28</f>
        <v>เด็กหญิง</v>
      </c>
      <c r="C33" s="82" t="str">
        <f>ข้อมูลนักเรียน!D28</f>
        <v>อำพร</v>
      </c>
      <c r="D33" s="83" t="str">
        <f>ข้อมูลนักเรียน!E28</f>
        <v>คำพร</v>
      </c>
      <c r="E33" s="120">
        <v>2</v>
      </c>
      <c r="F33" s="120">
        <v>2</v>
      </c>
      <c r="G33" s="120">
        <v>2</v>
      </c>
      <c r="H33" s="121">
        <f t="shared" si="0"/>
        <v>2</v>
      </c>
      <c r="I33" s="120">
        <v>2</v>
      </c>
      <c r="J33" s="120">
        <v>3</v>
      </c>
      <c r="K33" s="120">
        <v>3</v>
      </c>
      <c r="L33" s="122">
        <f t="shared" si="4"/>
        <v>2.6666666666666665</v>
      </c>
      <c r="M33" s="120">
        <v>3</v>
      </c>
      <c r="N33" s="120">
        <v>3</v>
      </c>
      <c r="O33" s="120">
        <v>3</v>
      </c>
      <c r="P33" s="123">
        <f t="shared" si="5"/>
        <v>3</v>
      </c>
      <c r="Q33" s="120">
        <v>2</v>
      </c>
      <c r="R33" s="120">
        <v>2</v>
      </c>
      <c r="S33" s="120">
        <v>2</v>
      </c>
      <c r="T33" s="124">
        <f t="shared" si="1"/>
        <v>2</v>
      </c>
      <c r="U33" s="80">
        <v>3</v>
      </c>
      <c r="V33" s="80">
        <v>3</v>
      </c>
      <c r="W33" s="80">
        <v>3</v>
      </c>
      <c r="X33" s="76">
        <f t="shared" si="6"/>
        <v>3</v>
      </c>
      <c r="Y33" s="120">
        <v>3</v>
      </c>
      <c r="Z33" s="120">
        <v>3</v>
      </c>
      <c r="AA33" s="120">
        <v>3</v>
      </c>
      <c r="AB33" s="80">
        <v>3</v>
      </c>
      <c r="AC33" s="77">
        <f t="shared" si="7"/>
        <v>3</v>
      </c>
      <c r="AD33" s="80">
        <v>3</v>
      </c>
      <c r="AE33" s="80">
        <v>3</v>
      </c>
      <c r="AF33" s="120">
        <v>3</v>
      </c>
      <c r="AG33" s="125">
        <f t="shared" si="8"/>
        <v>3</v>
      </c>
      <c r="AH33" s="80">
        <v>3</v>
      </c>
      <c r="AI33" s="80">
        <v>3</v>
      </c>
      <c r="AJ33" s="80">
        <v>3</v>
      </c>
      <c r="AK33" s="127">
        <f t="shared" si="2"/>
        <v>3</v>
      </c>
      <c r="AL33" s="128">
        <v>2</v>
      </c>
      <c r="AM33" s="128">
        <v>2</v>
      </c>
      <c r="AN33" s="128">
        <v>2</v>
      </c>
      <c r="AO33" s="129">
        <f t="shared" si="9"/>
        <v>2</v>
      </c>
      <c r="AP33" s="128">
        <v>1</v>
      </c>
      <c r="AQ33" s="128">
        <v>1</v>
      </c>
      <c r="AR33" s="128">
        <v>1</v>
      </c>
      <c r="AS33" s="77">
        <f t="shared" si="10"/>
        <v>1</v>
      </c>
      <c r="AT33" s="128">
        <v>2</v>
      </c>
      <c r="AU33" s="128">
        <v>2</v>
      </c>
      <c r="AV33" s="128">
        <v>2</v>
      </c>
      <c r="AW33" s="128">
        <v>2</v>
      </c>
      <c r="AX33" s="79">
        <f t="shared" si="11"/>
        <v>2</v>
      </c>
      <c r="AY33" s="128">
        <v>3</v>
      </c>
      <c r="AZ33" s="128">
        <v>3</v>
      </c>
      <c r="BA33" s="76">
        <f t="shared" si="12"/>
        <v>3</v>
      </c>
      <c r="BB33" s="130">
        <f t="shared" si="3"/>
        <v>2.708333333333333</v>
      </c>
    </row>
    <row r="34" spans="1:54" s="84" customFormat="1" ht="18.75">
      <c r="A34" s="81">
        <f>ข้อมูลนักเรียน!B29</f>
        <v>27</v>
      </c>
      <c r="B34" s="81" t="str">
        <f>ข้อมูลนักเรียน!C29</f>
        <v>เด็กหญิง</v>
      </c>
      <c r="C34" s="82" t="str">
        <f>ข้อมูลนักเรียน!D29</f>
        <v>ณิชานันท์</v>
      </c>
      <c r="D34" s="83" t="str">
        <f>ข้อมูลนักเรียน!E29</f>
        <v>จารีมุข</v>
      </c>
      <c r="E34" s="120">
        <v>2</v>
      </c>
      <c r="F34" s="120">
        <v>2</v>
      </c>
      <c r="G34" s="120">
        <v>2</v>
      </c>
      <c r="H34" s="121">
        <f t="shared" si="0"/>
        <v>2</v>
      </c>
      <c r="I34" s="120">
        <v>2</v>
      </c>
      <c r="J34" s="120">
        <v>2</v>
      </c>
      <c r="K34" s="120">
        <v>2</v>
      </c>
      <c r="L34" s="122">
        <f t="shared" si="4"/>
        <v>2</v>
      </c>
      <c r="M34" s="120">
        <v>3</v>
      </c>
      <c r="N34" s="120">
        <v>3</v>
      </c>
      <c r="O34" s="120">
        <v>3</v>
      </c>
      <c r="P34" s="123">
        <f t="shared" si="5"/>
        <v>3</v>
      </c>
      <c r="Q34" s="120">
        <v>2</v>
      </c>
      <c r="R34" s="120">
        <v>2</v>
      </c>
      <c r="S34" s="120">
        <v>2</v>
      </c>
      <c r="T34" s="124">
        <f t="shared" si="1"/>
        <v>2</v>
      </c>
      <c r="U34" s="80">
        <v>2</v>
      </c>
      <c r="V34" s="80">
        <v>2</v>
      </c>
      <c r="W34" s="80">
        <v>2</v>
      </c>
      <c r="X34" s="76">
        <f t="shared" si="6"/>
        <v>2</v>
      </c>
      <c r="Y34" s="120">
        <v>3</v>
      </c>
      <c r="Z34" s="120">
        <v>3</v>
      </c>
      <c r="AA34" s="120">
        <v>3</v>
      </c>
      <c r="AB34" s="80">
        <v>2</v>
      </c>
      <c r="AC34" s="77">
        <f t="shared" si="7"/>
        <v>2.75</v>
      </c>
      <c r="AD34" s="80">
        <v>2</v>
      </c>
      <c r="AE34" s="80">
        <v>3</v>
      </c>
      <c r="AF34" s="120">
        <v>3</v>
      </c>
      <c r="AG34" s="125">
        <f t="shared" si="8"/>
        <v>2.5</v>
      </c>
      <c r="AH34" s="80">
        <v>3</v>
      </c>
      <c r="AI34" s="80">
        <v>3</v>
      </c>
      <c r="AJ34" s="80">
        <v>3</v>
      </c>
      <c r="AK34" s="127">
        <f t="shared" si="2"/>
        <v>3</v>
      </c>
      <c r="AL34" s="128">
        <v>2</v>
      </c>
      <c r="AM34" s="128">
        <v>2</v>
      </c>
      <c r="AN34" s="128">
        <v>2</v>
      </c>
      <c r="AO34" s="129">
        <f t="shared" si="9"/>
        <v>2</v>
      </c>
      <c r="AP34" s="128">
        <v>1</v>
      </c>
      <c r="AQ34" s="128">
        <v>1</v>
      </c>
      <c r="AR34" s="128">
        <v>1</v>
      </c>
      <c r="AS34" s="77">
        <f t="shared" si="10"/>
        <v>1</v>
      </c>
      <c r="AT34" s="128">
        <v>2</v>
      </c>
      <c r="AU34" s="128">
        <v>2</v>
      </c>
      <c r="AV34" s="128">
        <v>2</v>
      </c>
      <c r="AW34" s="128">
        <v>2</v>
      </c>
      <c r="AX34" s="79">
        <f t="shared" si="11"/>
        <v>2</v>
      </c>
      <c r="AY34" s="128">
        <v>3</v>
      </c>
      <c r="AZ34" s="128">
        <v>3</v>
      </c>
      <c r="BA34" s="76">
        <f t="shared" si="12"/>
        <v>3</v>
      </c>
      <c r="BB34" s="130">
        <f t="shared" si="3"/>
        <v>2.40625</v>
      </c>
    </row>
    <row r="35" spans="1:54" s="84" customFormat="1" ht="18.75">
      <c r="A35" s="81">
        <f>ข้อมูลนักเรียน!B30</f>
        <v>28</v>
      </c>
      <c r="B35" s="81" t="str">
        <f>ข้อมูลนักเรียน!C30</f>
        <v>เด็กหญิง</v>
      </c>
      <c r="C35" s="82" t="str">
        <f>ข้อมูลนักเรียน!D30</f>
        <v>ผกามาส</v>
      </c>
      <c r="D35" s="83" t="str">
        <f>ข้อมูลนักเรียน!E30</f>
        <v>จินตวรณ์</v>
      </c>
      <c r="E35" s="120">
        <v>2</v>
      </c>
      <c r="F35" s="120">
        <v>2</v>
      </c>
      <c r="G35" s="120">
        <v>2</v>
      </c>
      <c r="H35" s="121">
        <f t="shared" si="0"/>
        <v>2</v>
      </c>
      <c r="I35" s="120">
        <v>2</v>
      </c>
      <c r="J35" s="120">
        <v>3</v>
      </c>
      <c r="K35" s="120">
        <v>3</v>
      </c>
      <c r="L35" s="122">
        <f t="shared" si="4"/>
        <v>2.6666666666666665</v>
      </c>
      <c r="M35" s="120">
        <v>3</v>
      </c>
      <c r="N35" s="120">
        <v>3</v>
      </c>
      <c r="O35" s="120">
        <v>3</v>
      </c>
      <c r="P35" s="123">
        <f t="shared" si="5"/>
        <v>3</v>
      </c>
      <c r="Q35" s="120">
        <v>2</v>
      </c>
      <c r="R35" s="120">
        <v>2</v>
      </c>
      <c r="S35" s="120">
        <v>2</v>
      </c>
      <c r="T35" s="124">
        <f t="shared" si="1"/>
        <v>2</v>
      </c>
      <c r="U35" s="80">
        <v>3</v>
      </c>
      <c r="V35" s="80">
        <v>3</v>
      </c>
      <c r="W35" s="80">
        <v>3</v>
      </c>
      <c r="X35" s="76">
        <f t="shared" si="6"/>
        <v>3</v>
      </c>
      <c r="Y35" s="120">
        <v>3</v>
      </c>
      <c r="Z35" s="120">
        <v>3</v>
      </c>
      <c r="AA35" s="120">
        <v>3</v>
      </c>
      <c r="AB35" s="80">
        <v>3</v>
      </c>
      <c r="AC35" s="77">
        <f t="shared" si="7"/>
        <v>3</v>
      </c>
      <c r="AD35" s="80">
        <v>3</v>
      </c>
      <c r="AE35" s="80">
        <v>3</v>
      </c>
      <c r="AF35" s="120">
        <v>3</v>
      </c>
      <c r="AG35" s="125">
        <f t="shared" si="8"/>
        <v>3</v>
      </c>
      <c r="AH35" s="80">
        <v>3</v>
      </c>
      <c r="AI35" s="80">
        <v>3</v>
      </c>
      <c r="AJ35" s="80">
        <v>3</v>
      </c>
      <c r="AK35" s="127">
        <f t="shared" si="2"/>
        <v>3</v>
      </c>
      <c r="AL35" s="128">
        <v>2</v>
      </c>
      <c r="AM35" s="128">
        <v>2</v>
      </c>
      <c r="AN35" s="128">
        <v>2</v>
      </c>
      <c r="AO35" s="129">
        <f t="shared" si="9"/>
        <v>2</v>
      </c>
      <c r="AP35" s="128">
        <v>1</v>
      </c>
      <c r="AQ35" s="128">
        <v>1</v>
      </c>
      <c r="AR35" s="128">
        <v>1</v>
      </c>
      <c r="AS35" s="77">
        <f t="shared" si="10"/>
        <v>1</v>
      </c>
      <c r="AT35" s="128">
        <v>2</v>
      </c>
      <c r="AU35" s="128">
        <v>2</v>
      </c>
      <c r="AV35" s="128">
        <v>2</v>
      </c>
      <c r="AW35" s="128">
        <v>2</v>
      </c>
      <c r="AX35" s="79">
        <f t="shared" si="11"/>
        <v>2</v>
      </c>
      <c r="AY35" s="128">
        <v>3</v>
      </c>
      <c r="AZ35" s="128">
        <v>3</v>
      </c>
      <c r="BA35" s="76">
        <f t="shared" si="12"/>
        <v>3</v>
      </c>
      <c r="BB35" s="130">
        <f t="shared" si="3"/>
        <v>2.708333333333333</v>
      </c>
    </row>
    <row r="36" spans="1:54" s="84" customFormat="1" ht="18.75">
      <c r="A36" s="81">
        <f>ข้อมูลนักเรียน!B31</f>
        <v>29</v>
      </c>
      <c r="B36" s="81" t="str">
        <f>ข้อมูลนักเรียน!C31</f>
        <v>เด็กชาย</v>
      </c>
      <c r="C36" s="82" t="str">
        <f>ข้อมูลนักเรียน!D31</f>
        <v>พัสกร</v>
      </c>
      <c r="D36" s="83" t="str">
        <f>ข้อมูลนักเรียน!E31</f>
        <v>บุญทอง</v>
      </c>
      <c r="E36" s="120">
        <v>2</v>
      </c>
      <c r="F36" s="120">
        <v>2</v>
      </c>
      <c r="G36" s="120">
        <v>2</v>
      </c>
      <c r="H36" s="121">
        <f t="shared" si="0"/>
        <v>2</v>
      </c>
      <c r="I36" s="120">
        <v>2</v>
      </c>
      <c r="J36" s="120">
        <v>3</v>
      </c>
      <c r="K36" s="120">
        <v>3</v>
      </c>
      <c r="L36" s="122">
        <f t="shared" si="4"/>
        <v>2.6666666666666665</v>
      </c>
      <c r="M36" s="120">
        <v>3</v>
      </c>
      <c r="N36" s="120">
        <v>3</v>
      </c>
      <c r="O36" s="120">
        <v>3</v>
      </c>
      <c r="P36" s="123">
        <f t="shared" si="5"/>
        <v>3</v>
      </c>
      <c r="Q36" s="120">
        <v>2</v>
      </c>
      <c r="R36" s="120">
        <v>2</v>
      </c>
      <c r="S36" s="120">
        <v>2</v>
      </c>
      <c r="T36" s="124">
        <f t="shared" si="1"/>
        <v>2</v>
      </c>
      <c r="U36" s="80">
        <v>3</v>
      </c>
      <c r="V36" s="80">
        <v>3</v>
      </c>
      <c r="W36" s="80">
        <v>3</v>
      </c>
      <c r="X36" s="76">
        <f t="shared" si="6"/>
        <v>3</v>
      </c>
      <c r="Y36" s="120">
        <v>3</v>
      </c>
      <c r="Z36" s="120">
        <v>3</v>
      </c>
      <c r="AA36" s="120">
        <v>3</v>
      </c>
      <c r="AB36" s="80">
        <v>3</v>
      </c>
      <c r="AC36" s="77">
        <f t="shared" si="7"/>
        <v>3</v>
      </c>
      <c r="AD36" s="80">
        <v>3</v>
      </c>
      <c r="AE36" s="80">
        <v>3</v>
      </c>
      <c r="AF36" s="120">
        <v>3</v>
      </c>
      <c r="AG36" s="125">
        <f t="shared" si="8"/>
        <v>3</v>
      </c>
      <c r="AH36" s="80">
        <v>3</v>
      </c>
      <c r="AI36" s="80">
        <v>3</v>
      </c>
      <c r="AJ36" s="80">
        <v>3</v>
      </c>
      <c r="AK36" s="127">
        <f t="shared" si="2"/>
        <v>3</v>
      </c>
      <c r="AL36" s="128">
        <v>2</v>
      </c>
      <c r="AM36" s="128">
        <v>2</v>
      </c>
      <c r="AN36" s="128">
        <v>2</v>
      </c>
      <c r="AO36" s="129">
        <f t="shared" si="9"/>
        <v>2</v>
      </c>
      <c r="AP36" s="128">
        <v>1</v>
      </c>
      <c r="AQ36" s="128">
        <v>1</v>
      </c>
      <c r="AR36" s="128">
        <v>1</v>
      </c>
      <c r="AS36" s="77">
        <f t="shared" si="10"/>
        <v>1</v>
      </c>
      <c r="AT36" s="128">
        <v>2</v>
      </c>
      <c r="AU36" s="128">
        <v>2</v>
      </c>
      <c r="AV36" s="128">
        <v>2</v>
      </c>
      <c r="AW36" s="128">
        <v>2</v>
      </c>
      <c r="AX36" s="79">
        <f t="shared" si="11"/>
        <v>2</v>
      </c>
      <c r="AY36" s="128">
        <v>3</v>
      </c>
      <c r="AZ36" s="128">
        <v>3</v>
      </c>
      <c r="BA36" s="76">
        <f t="shared" si="12"/>
        <v>3</v>
      </c>
      <c r="BB36" s="130">
        <f t="shared" si="3"/>
        <v>2.708333333333333</v>
      </c>
    </row>
    <row r="37" spans="1:54" s="84" customFormat="1" ht="18.75">
      <c r="A37" s="81">
        <f>ข้อมูลนักเรียน!B32</f>
        <v>30</v>
      </c>
      <c r="B37" s="81" t="str">
        <f>ข้อมูลนักเรียน!C32</f>
        <v>เด็กหญิง</v>
      </c>
      <c r="C37" s="82" t="str">
        <f>ข้อมูลนักเรียน!D32</f>
        <v>จิตรานุช</v>
      </c>
      <c r="D37" s="83" t="str">
        <f>ข้อมูลนักเรียน!E32</f>
        <v>รักษาราช</v>
      </c>
      <c r="E37" s="120">
        <v>2</v>
      </c>
      <c r="F37" s="120">
        <v>2</v>
      </c>
      <c r="G37" s="120">
        <v>2</v>
      </c>
      <c r="H37" s="121">
        <f t="shared" si="0"/>
        <v>2</v>
      </c>
      <c r="I37" s="120">
        <v>2</v>
      </c>
      <c r="J37" s="120">
        <v>3</v>
      </c>
      <c r="K37" s="120">
        <v>3</v>
      </c>
      <c r="L37" s="122">
        <f t="shared" si="4"/>
        <v>2.6666666666666665</v>
      </c>
      <c r="M37" s="120">
        <v>3</v>
      </c>
      <c r="N37" s="120">
        <v>3</v>
      </c>
      <c r="O37" s="120">
        <v>3</v>
      </c>
      <c r="P37" s="123">
        <f t="shared" si="5"/>
        <v>3</v>
      </c>
      <c r="Q37" s="120">
        <v>2</v>
      </c>
      <c r="R37" s="120">
        <v>2</v>
      </c>
      <c r="S37" s="120">
        <v>2</v>
      </c>
      <c r="T37" s="124">
        <f t="shared" si="1"/>
        <v>2</v>
      </c>
      <c r="U37" s="80">
        <v>3</v>
      </c>
      <c r="V37" s="80">
        <v>3</v>
      </c>
      <c r="W37" s="80">
        <v>3</v>
      </c>
      <c r="X37" s="76">
        <f t="shared" si="6"/>
        <v>3</v>
      </c>
      <c r="Y37" s="120">
        <v>3</v>
      </c>
      <c r="Z37" s="120">
        <v>3</v>
      </c>
      <c r="AA37" s="120">
        <v>3</v>
      </c>
      <c r="AB37" s="80">
        <v>3</v>
      </c>
      <c r="AC37" s="77">
        <f t="shared" si="7"/>
        <v>3</v>
      </c>
      <c r="AD37" s="80">
        <v>3</v>
      </c>
      <c r="AE37" s="80">
        <v>3</v>
      </c>
      <c r="AF37" s="120">
        <v>3</v>
      </c>
      <c r="AG37" s="125">
        <f t="shared" si="8"/>
        <v>3</v>
      </c>
      <c r="AH37" s="80">
        <v>3</v>
      </c>
      <c r="AI37" s="80">
        <v>3</v>
      </c>
      <c r="AJ37" s="80">
        <v>3</v>
      </c>
      <c r="AK37" s="127">
        <f t="shared" si="2"/>
        <v>3</v>
      </c>
      <c r="AL37" s="128">
        <v>2</v>
      </c>
      <c r="AM37" s="128">
        <v>2</v>
      </c>
      <c r="AN37" s="128">
        <v>2</v>
      </c>
      <c r="AO37" s="129">
        <f t="shared" si="9"/>
        <v>2</v>
      </c>
      <c r="AP37" s="128">
        <v>1</v>
      </c>
      <c r="AQ37" s="128">
        <v>1</v>
      </c>
      <c r="AR37" s="128">
        <v>1</v>
      </c>
      <c r="AS37" s="77">
        <f t="shared" si="10"/>
        <v>1</v>
      </c>
      <c r="AT37" s="128">
        <v>2</v>
      </c>
      <c r="AU37" s="128">
        <v>2</v>
      </c>
      <c r="AV37" s="128">
        <v>2</v>
      </c>
      <c r="AW37" s="128">
        <v>2</v>
      </c>
      <c r="AX37" s="79">
        <f t="shared" si="11"/>
        <v>2</v>
      </c>
      <c r="AY37" s="128">
        <v>3</v>
      </c>
      <c r="AZ37" s="128">
        <v>3</v>
      </c>
      <c r="BA37" s="76">
        <f t="shared" si="12"/>
        <v>3</v>
      </c>
      <c r="BB37" s="130">
        <f t="shared" si="3"/>
        <v>2.708333333333333</v>
      </c>
    </row>
    <row r="38" spans="1:54" s="84" customFormat="1" ht="18.75">
      <c r="A38" s="81">
        <f>ข้อมูลนักเรียน!B33</f>
        <v>31</v>
      </c>
      <c r="B38" s="81" t="str">
        <f>ข้อมูลนักเรียน!C33</f>
        <v>เด็กหญิง</v>
      </c>
      <c r="C38" s="82" t="str">
        <f>ข้อมูลนักเรียน!D33</f>
        <v>กัญญพัชร</v>
      </c>
      <c r="D38" s="83" t="str">
        <f>ข้อมูลนักเรียน!E33</f>
        <v>เกตุรัตน์</v>
      </c>
      <c r="E38" s="120">
        <v>2</v>
      </c>
      <c r="F38" s="120">
        <v>2</v>
      </c>
      <c r="G38" s="120">
        <v>2</v>
      </c>
      <c r="H38" s="121">
        <f t="shared" si="0"/>
        <v>2</v>
      </c>
      <c r="I38" s="120">
        <v>2</v>
      </c>
      <c r="J38" s="120">
        <v>3</v>
      </c>
      <c r="K38" s="120">
        <v>3</v>
      </c>
      <c r="L38" s="122">
        <f t="shared" si="4"/>
        <v>2.6666666666666665</v>
      </c>
      <c r="M38" s="120">
        <v>3</v>
      </c>
      <c r="N38" s="120">
        <v>3</v>
      </c>
      <c r="O38" s="120">
        <v>3</v>
      </c>
      <c r="P38" s="123">
        <f t="shared" si="5"/>
        <v>3</v>
      </c>
      <c r="Q38" s="120">
        <v>2</v>
      </c>
      <c r="R38" s="120">
        <v>2</v>
      </c>
      <c r="S38" s="120">
        <v>2</v>
      </c>
      <c r="T38" s="124">
        <f t="shared" si="1"/>
        <v>2</v>
      </c>
      <c r="U38" s="80">
        <v>3</v>
      </c>
      <c r="V38" s="80">
        <v>3</v>
      </c>
      <c r="W38" s="80">
        <v>3</v>
      </c>
      <c r="X38" s="76">
        <f t="shared" si="6"/>
        <v>3</v>
      </c>
      <c r="Y38" s="120">
        <v>3</v>
      </c>
      <c r="Z38" s="120">
        <v>3</v>
      </c>
      <c r="AA38" s="120">
        <v>3</v>
      </c>
      <c r="AB38" s="80">
        <v>3</v>
      </c>
      <c r="AC38" s="77">
        <f t="shared" si="7"/>
        <v>3</v>
      </c>
      <c r="AD38" s="80">
        <v>3</v>
      </c>
      <c r="AE38" s="80">
        <v>3</v>
      </c>
      <c r="AF38" s="120">
        <v>3</v>
      </c>
      <c r="AG38" s="125">
        <f t="shared" si="8"/>
        <v>3</v>
      </c>
      <c r="AH38" s="80">
        <v>3</v>
      </c>
      <c r="AI38" s="80">
        <v>3</v>
      </c>
      <c r="AJ38" s="80">
        <v>3</v>
      </c>
      <c r="AK38" s="127">
        <f t="shared" si="2"/>
        <v>3</v>
      </c>
      <c r="AL38" s="128">
        <v>2</v>
      </c>
      <c r="AM38" s="128">
        <v>2</v>
      </c>
      <c r="AN38" s="128">
        <v>2</v>
      </c>
      <c r="AO38" s="129">
        <f t="shared" si="9"/>
        <v>2</v>
      </c>
      <c r="AP38" s="128">
        <v>1</v>
      </c>
      <c r="AQ38" s="128">
        <v>1</v>
      </c>
      <c r="AR38" s="128">
        <v>1</v>
      </c>
      <c r="AS38" s="77">
        <f t="shared" si="10"/>
        <v>1</v>
      </c>
      <c r="AT38" s="128">
        <v>2</v>
      </c>
      <c r="AU38" s="128">
        <v>2</v>
      </c>
      <c r="AV38" s="128">
        <v>2</v>
      </c>
      <c r="AW38" s="128">
        <v>2</v>
      </c>
      <c r="AX38" s="79">
        <f t="shared" si="11"/>
        <v>2</v>
      </c>
      <c r="AY38" s="128">
        <v>3</v>
      </c>
      <c r="AZ38" s="128">
        <v>3</v>
      </c>
      <c r="BA38" s="76">
        <f t="shared" si="12"/>
        <v>3</v>
      </c>
      <c r="BB38" s="130">
        <f t="shared" si="3"/>
        <v>2.708333333333333</v>
      </c>
    </row>
    <row r="39" spans="1:54" s="84" customFormat="1" ht="18.75">
      <c r="A39" s="81">
        <f>ข้อมูลนักเรียน!B34</f>
        <v>32</v>
      </c>
      <c r="B39" s="81" t="str">
        <f>ข้อมูลนักเรียน!C34</f>
        <v>เด็กชาย</v>
      </c>
      <c r="C39" s="82" t="str">
        <f>ข้อมูลนักเรียน!D34</f>
        <v>วรากร</v>
      </c>
      <c r="D39" s="83" t="str">
        <f>ข้อมูลนักเรียน!E34</f>
        <v>ขาวน้อย</v>
      </c>
      <c r="E39" s="120">
        <v>2</v>
      </c>
      <c r="F39" s="120">
        <v>2</v>
      </c>
      <c r="G39" s="120">
        <v>2</v>
      </c>
      <c r="H39" s="121">
        <f t="shared" si="0"/>
        <v>2</v>
      </c>
      <c r="I39" s="120">
        <v>2</v>
      </c>
      <c r="J39" s="120">
        <v>3</v>
      </c>
      <c r="K39" s="120">
        <v>3</v>
      </c>
      <c r="L39" s="122">
        <f t="shared" si="4"/>
        <v>2.6666666666666665</v>
      </c>
      <c r="M39" s="120">
        <v>3</v>
      </c>
      <c r="N39" s="120">
        <v>3</v>
      </c>
      <c r="O39" s="120">
        <v>3</v>
      </c>
      <c r="P39" s="123">
        <f t="shared" si="5"/>
        <v>3</v>
      </c>
      <c r="Q39" s="120">
        <v>2</v>
      </c>
      <c r="R39" s="120">
        <v>2</v>
      </c>
      <c r="S39" s="120">
        <v>2</v>
      </c>
      <c r="T39" s="124">
        <f t="shared" si="1"/>
        <v>2</v>
      </c>
      <c r="U39" s="80">
        <v>3</v>
      </c>
      <c r="V39" s="80">
        <v>3</v>
      </c>
      <c r="W39" s="80">
        <v>3</v>
      </c>
      <c r="X39" s="76">
        <f t="shared" si="6"/>
        <v>3</v>
      </c>
      <c r="Y39" s="120">
        <v>3</v>
      </c>
      <c r="Z39" s="120">
        <v>3</v>
      </c>
      <c r="AA39" s="120">
        <v>3</v>
      </c>
      <c r="AB39" s="80">
        <v>3</v>
      </c>
      <c r="AC39" s="77">
        <f t="shared" si="7"/>
        <v>3</v>
      </c>
      <c r="AD39" s="80">
        <v>3</v>
      </c>
      <c r="AE39" s="80">
        <v>3</v>
      </c>
      <c r="AF39" s="120">
        <v>3</v>
      </c>
      <c r="AG39" s="125">
        <f t="shared" si="8"/>
        <v>3</v>
      </c>
      <c r="AH39" s="80">
        <v>3</v>
      </c>
      <c r="AI39" s="80">
        <v>3</v>
      </c>
      <c r="AJ39" s="80">
        <v>3</v>
      </c>
      <c r="AK39" s="127">
        <f t="shared" si="2"/>
        <v>3</v>
      </c>
      <c r="AL39" s="128">
        <v>2</v>
      </c>
      <c r="AM39" s="128">
        <v>2</v>
      </c>
      <c r="AN39" s="128">
        <v>2</v>
      </c>
      <c r="AO39" s="129">
        <f t="shared" si="9"/>
        <v>2</v>
      </c>
      <c r="AP39" s="128">
        <v>1</v>
      </c>
      <c r="AQ39" s="128">
        <v>1</v>
      </c>
      <c r="AR39" s="128">
        <v>1</v>
      </c>
      <c r="AS39" s="77">
        <f t="shared" si="10"/>
        <v>1</v>
      </c>
      <c r="AT39" s="128">
        <v>2</v>
      </c>
      <c r="AU39" s="128">
        <v>2</v>
      </c>
      <c r="AV39" s="128">
        <v>2</v>
      </c>
      <c r="AW39" s="128">
        <v>2</v>
      </c>
      <c r="AX39" s="79">
        <f t="shared" si="11"/>
        <v>2</v>
      </c>
      <c r="AY39" s="128">
        <v>3</v>
      </c>
      <c r="AZ39" s="128">
        <v>3</v>
      </c>
      <c r="BA39" s="76">
        <f t="shared" si="12"/>
        <v>3</v>
      </c>
      <c r="BB39" s="130">
        <f t="shared" si="3"/>
        <v>2.708333333333333</v>
      </c>
    </row>
    <row r="40" spans="1:54" s="84" customFormat="1" ht="18.75">
      <c r="A40" s="81">
        <f>ข้อมูลนักเรียน!B35</f>
        <v>33</v>
      </c>
      <c r="B40" s="81" t="str">
        <f>ข้อมูลนักเรียน!C35</f>
        <v>เด็กชาย</v>
      </c>
      <c r="C40" s="82" t="str">
        <f>ข้อมูลนักเรียน!D35</f>
        <v>สุเมธ</v>
      </c>
      <c r="D40" s="83" t="str">
        <f>ข้อมูลนักเรียน!E35</f>
        <v>ขุนทอง</v>
      </c>
      <c r="E40" s="120">
        <v>2</v>
      </c>
      <c r="F40" s="120">
        <v>2</v>
      </c>
      <c r="G40" s="120">
        <v>2</v>
      </c>
      <c r="H40" s="121">
        <f t="shared" si="0"/>
        <v>2</v>
      </c>
      <c r="I40" s="120">
        <v>2</v>
      </c>
      <c r="J40" s="120">
        <v>3</v>
      </c>
      <c r="K40" s="120">
        <v>3</v>
      </c>
      <c r="L40" s="122">
        <f t="shared" si="4"/>
        <v>2.6666666666666665</v>
      </c>
      <c r="M40" s="120">
        <v>3</v>
      </c>
      <c r="N40" s="120">
        <v>3</v>
      </c>
      <c r="O40" s="120">
        <v>3</v>
      </c>
      <c r="P40" s="123">
        <f t="shared" si="5"/>
        <v>3</v>
      </c>
      <c r="Q40" s="120">
        <v>2</v>
      </c>
      <c r="R40" s="120">
        <v>2</v>
      </c>
      <c r="S40" s="120">
        <v>2</v>
      </c>
      <c r="T40" s="124">
        <f t="shared" si="1"/>
        <v>2</v>
      </c>
      <c r="U40" s="80">
        <v>3</v>
      </c>
      <c r="V40" s="80">
        <v>3</v>
      </c>
      <c r="W40" s="80">
        <v>3</v>
      </c>
      <c r="X40" s="76">
        <f t="shared" si="6"/>
        <v>3</v>
      </c>
      <c r="Y40" s="120">
        <v>3</v>
      </c>
      <c r="Z40" s="120">
        <v>3</v>
      </c>
      <c r="AA40" s="120">
        <v>3</v>
      </c>
      <c r="AB40" s="80">
        <v>3</v>
      </c>
      <c r="AC40" s="77">
        <f t="shared" si="7"/>
        <v>3</v>
      </c>
      <c r="AD40" s="80">
        <v>3</v>
      </c>
      <c r="AE40" s="80">
        <v>3</v>
      </c>
      <c r="AF40" s="120">
        <v>3</v>
      </c>
      <c r="AG40" s="125">
        <f t="shared" si="8"/>
        <v>3</v>
      </c>
      <c r="AH40" s="80">
        <v>3</v>
      </c>
      <c r="AI40" s="80">
        <v>3</v>
      </c>
      <c r="AJ40" s="80">
        <v>3</v>
      </c>
      <c r="AK40" s="127">
        <f t="shared" si="2"/>
        <v>3</v>
      </c>
      <c r="AL40" s="128">
        <v>2</v>
      </c>
      <c r="AM40" s="128">
        <v>2</v>
      </c>
      <c r="AN40" s="128">
        <v>2</v>
      </c>
      <c r="AO40" s="129">
        <f t="shared" si="9"/>
        <v>2</v>
      </c>
      <c r="AP40" s="128">
        <v>1</v>
      </c>
      <c r="AQ40" s="128">
        <v>1</v>
      </c>
      <c r="AR40" s="128">
        <v>1</v>
      </c>
      <c r="AS40" s="77">
        <f t="shared" si="10"/>
        <v>1</v>
      </c>
      <c r="AT40" s="128">
        <v>2</v>
      </c>
      <c r="AU40" s="128">
        <v>2</v>
      </c>
      <c r="AV40" s="128">
        <v>2</v>
      </c>
      <c r="AW40" s="128">
        <v>2</v>
      </c>
      <c r="AX40" s="79">
        <f t="shared" si="11"/>
        <v>2</v>
      </c>
      <c r="AY40" s="128">
        <v>3</v>
      </c>
      <c r="AZ40" s="128">
        <v>3</v>
      </c>
      <c r="BA40" s="76">
        <f t="shared" si="12"/>
        <v>3</v>
      </c>
      <c r="BB40" s="130">
        <f t="shared" si="3"/>
        <v>2.708333333333333</v>
      </c>
    </row>
    <row r="41" spans="1:54" s="84" customFormat="1" ht="18.75">
      <c r="A41" s="81">
        <f>ข้อมูลนักเรียน!B36</f>
        <v>34</v>
      </c>
      <c r="B41" s="81" t="str">
        <f>ข้อมูลนักเรียน!C36</f>
        <v>เด็กชาย</v>
      </c>
      <c r="C41" s="82" t="str">
        <f>ข้อมูลนักเรียน!D36</f>
        <v>สุภเดช</v>
      </c>
      <c r="D41" s="83" t="str">
        <f>ข้อมูลนักเรียน!E36</f>
        <v>หนูชนะภัย</v>
      </c>
      <c r="E41" s="120">
        <v>2</v>
      </c>
      <c r="F41" s="120">
        <v>2</v>
      </c>
      <c r="G41" s="120">
        <v>2</v>
      </c>
      <c r="H41" s="121">
        <f t="shared" si="0"/>
        <v>2</v>
      </c>
      <c r="I41" s="120">
        <v>2</v>
      </c>
      <c r="J41" s="120">
        <v>3</v>
      </c>
      <c r="K41" s="120">
        <v>3</v>
      </c>
      <c r="L41" s="122">
        <f t="shared" si="4"/>
        <v>2.6666666666666665</v>
      </c>
      <c r="M41" s="120">
        <v>3</v>
      </c>
      <c r="N41" s="120">
        <v>3</v>
      </c>
      <c r="O41" s="120">
        <v>3</v>
      </c>
      <c r="P41" s="123">
        <f t="shared" si="5"/>
        <v>3</v>
      </c>
      <c r="Q41" s="120">
        <v>2</v>
      </c>
      <c r="R41" s="120">
        <v>2</v>
      </c>
      <c r="S41" s="120">
        <v>2</v>
      </c>
      <c r="T41" s="124">
        <f t="shared" si="1"/>
        <v>2</v>
      </c>
      <c r="U41" s="80">
        <v>3</v>
      </c>
      <c r="V41" s="80">
        <v>3</v>
      </c>
      <c r="W41" s="80">
        <v>3</v>
      </c>
      <c r="X41" s="76">
        <f t="shared" si="6"/>
        <v>3</v>
      </c>
      <c r="Y41" s="120">
        <v>3</v>
      </c>
      <c r="Z41" s="120">
        <v>3</v>
      </c>
      <c r="AA41" s="120">
        <v>3</v>
      </c>
      <c r="AB41" s="80">
        <v>3</v>
      </c>
      <c r="AC41" s="77">
        <f t="shared" si="7"/>
        <v>3</v>
      </c>
      <c r="AD41" s="80">
        <v>3</v>
      </c>
      <c r="AE41" s="80">
        <v>3</v>
      </c>
      <c r="AF41" s="120">
        <v>3</v>
      </c>
      <c r="AG41" s="125">
        <f t="shared" si="8"/>
        <v>3</v>
      </c>
      <c r="AH41" s="80">
        <v>3</v>
      </c>
      <c r="AI41" s="80">
        <v>3</v>
      </c>
      <c r="AJ41" s="80">
        <v>3</v>
      </c>
      <c r="AK41" s="127">
        <f t="shared" si="2"/>
        <v>3</v>
      </c>
      <c r="AL41" s="128">
        <v>2</v>
      </c>
      <c r="AM41" s="128">
        <v>2</v>
      </c>
      <c r="AN41" s="128">
        <v>2</v>
      </c>
      <c r="AO41" s="129">
        <f t="shared" si="9"/>
        <v>2</v>
      </c>
      <c r="AP41" s="128">
        <v>1</v>
      </c>
      <c r="AQ41" s="128">
        <v>1</v>
      </c>
      <c r="AR41" s="128">
        <v>1</v>
      </c>
      <c r="AS41" s="77">
        <f t="shared" si="10"/>
        <v>1</v>
      </c>
      <c r="AT41" s="128">
        <v>2</v>
      </c>
      <c r="AU41" s="128">
        <v>2</v>
      </c>
      <c r="AV41" s="128">
        <v>2</v>
      </c>
      <c r="AW41" s="128">
        <v>2</v>
      </c>
      <c r="AX41" s="79">
        <f t="shared" si="11"/>
        <v>2</v>
      </c>
      <c r="AY41" s="128">
        <v>3</v>
      </c>
      <c r="AZ41" s="128">
        <v>3</v>
      </c>
      <c r="BA41" s="76">
        <f t="shared" si="12"/>
        <v>3</v>
      </c>
      <c r="BB41" s="130">
        <f t="shared" si="3"/>
        <v>2.708333333333333</v>
      </c>
    </row>
    <row r="42" spans="1:54" s="84" customFormat="1" ht="18.75">
      <c r="A42" s="81">
        <f>ข้อมูลนักเรียน!B37</f>
        <v>0</v>
      </c>
      <c r="B42" s="81">
        <f>ข้อมูลนักเรียน!C37</f>
        <v>0</v>
      </c>
      <c r="C42" s="82">
        <f>ข้อมูลนักเรียน!D37</f>
        <v>0</v>
      </c>
      <c r="D42" s="83">
        <f>ข้อมูลนักเรียน!E37</f>
        <v>0</v>
      </c>
      <c r="E42" s="120">
        <v>2</v>
      </c>
      <c r="F42" s="120">
        <v>2</v>
      </c>
      <c r="G42" s="120">
        <v>2</v>
      </c>
      <c r="H42" s="121">
        <f t="shared" si="0"/>
        <v>2</v>
      </c>
      <c r="I42" s="120">
        <v>2</v>
      </c>
      <c r="J42" s="120">
        <v>3</v>
      </c>
      <c r="K42" s="120">
        <v>3</v>
      </c>
      <c r="L42" s="122">
        <f t="shared" si="4"/>
        <v>2.6666666666666665</v>
      </c>
      <c r="M42" s="120">
        <v>3</v>
      </c>
      <c r="N42" s="120">
        <v>3</v>
      </c>
      <c r="O42" s="120">
        <v>3</v>
      </c>
      <c r="P42" s="123">
        <f t="shared" si="5"/>
        <v>3</v>
      </c>
      <c r="Q42" s="120">
        <v>2</v>
      </c>
      <c r="R42" s="120">
        <v>2</v>
      </c>
      <c r="S42" s="120">
        <v>2</v>
      </c>
      <c r="T42" s="124">
        <f t="shared" si="1"/>
        <v>2</v>
      </c>
      <c r="U42" s="80">
        <v>3</v>
      </c>
      <c r="V42" s="80">
        <v>3</v>
      </c>
      <c r="W42" s="80">
        <v>3</v>
      </c>
      <c r="X42" s="76">
        <f t="shared" si="6"/>
        <v>3</v>
      </c>
      <c r="Y42" s="120">
        <v>3</v>
      </c>
      <c r="Z42" s="120">
        <v>3</v>
      </c>
      <c r="AA42" s="120">
        <v>3</v>
      </c>
      <c r="AB42" s="80">
        <v>3</v>
      </c>
      <c r="AC42" s="77">
        <f t="shared" si="7"/>
        <v>3</v>
      </c>
      <c r="AD42" s="80">
        <v>3</v>
      </c>
      <c r="AE42" s="80">
        <v>3</v>
      </c>
      <c r="AF42" s="120">
        <v>3</v>
      </c>
      <c r="AG42" s="125">
        <f t="shared" si="8"/>
        <v>3</v>
      </c>
      <c r="AH42" s="80">
        <v>3</v>
      </c>
      <c r="AI42" s="80">
        <v>3</v>
      </c>
      <c r="AJ42" s="80">
        <v>3</v>
      </c>
      <c r="AK42" s="127">
        <f t="shared" si="2"/>
        <v>3</v>
      </c>
      <c r="AL42" s="128">
        <v>2</v>
      </c>
      <c r="AM42" s="128">
        <v>2</v>
      </c>
      <c r="AN42" s="128">
        <v>2</v>
      </c>
      <c r="AO42" s="129">
        <f t="shared" si="9"/>
        <v>2</v>
      </c>
      <c r="AP42" s="128">
        <v>1</v>
      </c>
      <c r="AQ42" s="128">
        <v>1</v>
      </c>
      <c r="AR42" s="128">
        <v>1</v>
      </c>
      <c r="AS42" s="77">
        <f t="shared" si="10"/>
        <v>1</v>
      </c>
      <c r="AT42" s="128">
        <v>2</v>
      </c>
      <c r="AU42" s="128">
        <v>2</v>
      </c>
      <c r="AV42" s="128">
        <v>2</v>
      </c>
      <c r="AW42" s="128">
        <v>2</v>
      </c>
      <c r="AX42" s="79">
        <f t="shared" si="11"/>
        <v>2</v>
      </c>
      <c r="AY42" s="128">
        <v>3</v>
      </c>
      <c r="AZ42" s="128">
        <v>3</v>
      </c>
      <c r="BA42" s="76">
        <f t="shared" si="12"/>
        <v>3</v>
      </c>
      <c r="BB42" s="130">
        <f t="shared" si="3"/>
        <v>2.708333333333333</v>
      </c>
    </row>
    <row r="44" spans="1:54" s="52" customFormat="1" ht="21">
      <c r="C44" s="109" t="s">
        <v>17</v>
      </c>
      <c r="D44" s="52" t="s">
        <v>72</v>
      </c>
      <c r="E44" s="70"/>
      <c r="F44" s="71"/>
      <c r="G44" s="168" t="s">
        <v>73</v>
      </c>
      <c r="H44" s="168"/>
      <c r="I44" s="168"/>
      <c r="J44" s="168"/>
      <c r="K44" s="70"/>
      <c r="L44" s="70"/>
      <c r="M44" s="71" t="s">
        <v>74</v>
      </c>
      <c r="N44" s="71"/>
      <c r="O44" s="71"/>
      <c r="P44" s="71"/>
      <c r="Q44" s="71"/>
      <c r="R44" s="71"/>
      <c r="S44" s="71" t="s">
        <v>75</v>
      </c>
      <c r="T44" s="71"/>
      <c r="U44" s="71"/>
      <c r="V44" s="71"/>
      <c r="W44" s="71"/>
      <c r="X44" s="71"/>
      <c r="Y44" s="71"/>
      <c r="Z44" s="71"/>
      <c r="AA44" s="71"/>
      <c r="AB44" s="71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</row>
  </sheetData>
  <mergeCells count="21">
    <mergeCell ref="A3:E3"/>
    <mergeCell ref="A1:BB1"/>
    <mergeCell ref="Y3:BB3"/>
    <mergeCell ref="Q5:T6"/>
    <mergeCell ref="U5:X6"/>
    <mergeCell ref="Y5:AC6"/>
    <mergeCell ref="A7:D7"/>
    <mergeCell ref="A4:A6"/>
    <mergeCell ref="E4:BB4"/>
    <mergeCell ref="E5:H6"/>
    <mergeCell ref="I5:L6"/>
    <mergeCell ref="M5:P6"/>
    <mergeCell ref="B4:D6"/>
    <mergeCell ref="AY5:BA6"/>
    <mergeCell ref="BB5:BB7"/>
    <mergeCell ref="AT5:AX6"/>
    <mergeCell ref="G44:J44"/>
    <mergeCell ref="AD5:AG6"/>
    <mergeCell ref="AH5:AK6"/>
    <mergeCell ref="AL5:AN6"/>
    <mergeCell ref="AP5:AS6"/>
  </mergeCells>
  <phoneticPr fontId="3" type="noConversion"/>
  <pageMargins left="1.08" right="0" top="0.20833299999999999" bottom="0.61574070000000003" header="0.22" footer="0.22"/>
  <pageSetup paperSize="274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DAD"/>
  </sheetPr>
  <dimension ref="A1:BB44"/>
  <sheetViews>
    <sheetView topLeftCell="A40" zoomScale="110" zoomScaleNormal="110" workbookViewId="0">
      <selection sqref="A1:XFD1048576"/>
    </sheetView>
  </sheetViews>
  <sheetFormatPr defaultColWidth="10.75" defaultRowHeight="15.75"/>
  <cols>
    <col min="1" max="1" width="3.25" style="72" customWidth="1"/>
    <col min="2" max="2" width="6.5" style="72" customWidth="1"/>
    <col min="3" max="3" width="8.625" style="72" customWidth="1"/>
    <col min="4" max="4" width="8.75" style="72" customWidth="1"/>
    <col min="5" max="53" width="1.875" style="90" customWidth="1"/>
    <col min="54" max="54" width="3.625" style="90" customWidth="1"/>
    <col min="55" max="16384" width="10.75" style="72"/>
  </cols>
  <sheetData>
    <row r="1" spans="1:54" ht="78.95" customHeight="1">
      <c r="A1" s="272" t="s">
        <v>101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</row>
    <row r="2" spans="1:54" ht="21">
      <c r="B2" s="108"/>
      <c r="C2" s="108"/>
      <c r="D2" s="108"/>
      <c r="E2" s="108"/>
      <c r="G2" s="108"/>
      <c r="J2" s="108"/>
      <c r="K2" s="108" t="s">
        <v>24</v>
      </c>
      <c r="R2" s="108" t="str">
        <f>ข้อมูลพื้นฐาน!C3</f>
        <v>ชั้นประถมศึกษาปีที่…6..</v>
      </c>
      <c r="U2" s="108"/>
      <c r="V2" s="108"/>
      <c r="W2" s="108"/>
      <c r="X2" s="108"/>
      <c r="Z2" s="108"/>
      <c r="AB2" s="108" t="str">
        <f>ข้อมูลพื้นฐาน!C6</f>
        <v>ปีการศึกษา 2564</v>
      </c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</row>
    <row r="3" spans="1:54" ht="21">
      <c r="A3" s="272"/>
      <c r="B3" s="272"/>
      <c r="C3" s="272"/>
      <c r="D3" s="272"/>
      <c r="E3" s="272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</row>
    <row r="4" spans="1:54" ht="21">
      <c r="A4" s="228" t="s">
        <v>8</v>
      </c>
      <c r="B4" s="248" t="s">
        <v>49</v>
      </c>
      <c r="C4" s="249"/>
      <c r="D4" s="250"/>
      <c r="E4" s="229" t="s">
        <v>86</v>
      </c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</row>
    <row r="5" spans="1:54" ht="9" customHeight="1">
      <c r="A5" s="228"/>
      <c r="B5" s="251"/>
      <c r="C5" s="252"/>
      <c r="D5" s="253"/>
      <c r="E5" s="230">
        <f>ค่านิยม!B3</f>
        <v>1</v>
      </c>
      <c r="F5" s="231"/>
      <c r="G5" s="231"/>
      <c r="H5" s="232"/>
      <c r="I5" s="236">
        <f>ค่านิยม!B4</f>
        <v>2</v>
      </c>
      <c r="J5" s="237"/>
      <c r="K5" s="237"/>
      <c r="L5" s="238"/>
      <c r="M5" s="242">
        <f>ค่านิยม!B5</f>
        <v>3</v>
      </c>
      <c r="N5" s="243"/>
      <c r="O5" s="243"/>
      <c r="P5" s="244"/>
      <c r="Q5" s="266">
        <f>ค่านิยม!B6</f>
        <v>4</v>
      </c>
      <c r="R5" s="267"/>
      <c r="S5" s="267"/>
      <c r="T5" s="268"/>
      <c r="U5" s="257">
        <f>ค่านิยม!B7</f>
        <v>5</v>
      </c>
      <c r="V5" s="258"/>
      <c r="W5" s="258"/>
      <c r="X5" s="259"/>
      <c r="Y5" s="219">
        <f>ค่านิยม!B8</f>
        <v>6</v>
      </c>
      <c r="Z5" s="220"/>
      <c r="AA5" s="220"/>
      <c r="AB5" s="220"/>
      <c r="AC5" s="221"/>
      <c r="AD5" s="203">
        <f>ค่านิยม!B9</f>
        <v>7</v>
      </c>
      <c r="AE5" s="204"/>
      <c r="AF5" s="204"/>
      <c r="AG5" s="205"/>
      <c r="AH5" s="209">
        <f>ค่านิยม!B10</f>
        <v>8</v>
      </c>
      <c r="AI5" s="210"/>
      <c r="AJ5" s="210"/>
      <c r="AK5" s="211"/>
      <c r="AL5" s="215">
        <f>ค่านิยม!B11</f>
        <v>9</v>
      </c>
      <c r="AM5" s="216"/>
      <c r="AN5" s="216"/>
      <c r="AO5" s="110"/>
      <c r="AP5" s="219">
        <f>ค่านิยม!B12</f>
        <v>10</v>
      </c>
      <c r="AQ5" s="220"/>
      <c r="AR5" s="220"/>
      <c r="AS5" s="221"/>
      <c r="AT5" s="266">
        <f>ค่านิยม!B13</f>
        <v>11</v>
      </c>
      <c r="AU5" s="267"/>
      <c r="AV5" s="267"/>
      <c r="AW5" s="267"/>
      <c r="AX5" s="268"/>
      <c r="AY5" s="257">
        <f>ค่านิยม!B14</f>
        <v>12</v>
      </c>
      <c r="AZ5" s="258"/>
      <c r="BA5" s="259"/>
      <c r="BB5" s="263" t="s">
        <v>30</v>
      </c>
    </row>
    <row r="6" spans="1:54" ht="9" customHeight="1">
      <c r="A6" s="228"/>
      <c r="B6" s="254"/>
      <c r="C6" s="255"/>
      <c r="D6" s="256"/>
      <c r="E6" s="233"/>
      <c r="F6" s="234"/>
      <c r="G6" s="234"/>
      <c r="H6" s="235"/>
      <c r="I6" s="239"/>
      <c r="J6" s="240"/>
      <c r="K6" s="240"/>
      <c r="L6" s="241"/>
      <c r="M6" s="245"/>
      <c r="N6" s="246"/>
      <c r="O6" s="246"/>
      <c r="P6" s="247"/>
      <c r="Q6" s="269"/>
      <c r="R6" s="270"/>
      <c r="S6" s="270"/>
      <c r="T6" s="271"/>
      <c r="U6" s="260"/>
      <c r="V6" s="261"/>
      <c r="W6" s="261"/>
      <c r="X6" s="262"/>
      <c r="Y6" s="222"/>
      <c r="Z6" s="223"/>
      <c r="AA6" s="223"/>
      <c r="AB6" s="223"/>
      <c r="AC6" s="224"/>
      <c r="AD6" s="206"/>
      <c r="AE6" s="207"/>
      <c r="AF6" s="207"/>
      <c r="AG6" s="208"/>
      <c r="AH6" s="212"/>
      <c r="AI6" s="213"/>
      <c r="AJ6" s="213"/>
      <c r="AK6" s="214"/>
      <c r="AL6" s="217"/>
      <c r="AM6" s="218"/>
      <c r="AN6" s="218"/>
      <c r="AO6" s="111"/>
      <c r="AP6" s="222"/>
      <c r="AQ6" s="223"/>
      <c r="AR6" s="223"/>
      <c r="AS6" s="224"/>
      <c r="AT6" s="269"/>
      <c r="AU6" s="270"/>
      <c r="AV6" s="270"/>
      <c r="AW6" s="270"/>
      <c r="AX6" s="271"/>
      <c r="AY6" s="260"/>
      <c r="AZ6" s="261"/>
      <c r="BA6" s="262"/>
      <c r="BB6" s="264"/>
    </row>
    <row r="7" spans="1:54" s="119" customFormat="1" ht="23.25" customHeight="1">
      <c r="A7" s="225" t="s">
        <v>48</v>
      </c>
      <c r="B7" s="226"/>
      <c r="C7" s="226"/>
      <c r="D7" s="227"/>
      <c r="E7" s="112">
        <v>1.1000000000000001</v>
      </c>
      <c r="F7" s="112">
        <v>1.2</v>
      </c>
      <c r="G7" s="112">
        <v>1.3</v>
      </c>
      <c r="H7" s="36" t="s">
        <v>68</v>
      </c>
      <c r="I7" s="113">
        <v>2.1</v>
      </c>
      <c r="J7" s="113">
        <v>2.2000000000000002</v>
      </c>
      <c r="K7" s="113">
        <v>2.2999999999999998</v>
      </c>
      <c r="L7" s="37" t="s">
        <v>68</v>
      </c>
      <c r="M7" s="114">
        <v>3.1</v>
      </c>
      <c r="N7" s="114">
        <v>3.2</v>
      </c>
      <c r="O7" s="114">
        <v>3.3</v>
      </c>
      <c r="P7" s="38" t="s">
        <v>68</v>
      </c>
      <c r="Q7" s="115">
        <v>4.0999999999999996</v>
      </c>
      <c r="R7" s="115">
        <v>4.2</v>
      </c>
      <c r="S7" s="115">
        <v>4.3</v>
      </c>
      <c r="T7" s="39" t="s">
        <v>68</v>
      </c>
      <c r="U7" s="116">
        <v>5.0999999999999996</v>
      </c>
      <c r="V7" s="116">
        <v>5.2</v>
      </c>
      <c r="W7" s="116">
        <v>5.3</v>
      </c>
      <c r="X7" s="40" t="s">
        <v>68</v>
      </c>
      <c r="Y7" s="117">
        <v>6.1</v>
      </c>
      <c r="Z7" s="117">
        <v>6.2</v>
      </c>
      <c r="AA7" s="117">
        <v>6.3</v>
      </c>
      <c r="AB7" s="117">
        <v>6.4</v>
      </c>
      <c r="AC7" s="41" t="s">
        <v>68</v>
      </c>
      <c r="AD7" s="8">
        <v>7.1</v>
      </c>
      <c r="AE7" s="8">
        <v>7.2</v>
      </c>
      <c r="AF7" s="8">
        <v>7.3</v>
      </c>
      <c r="AG7" s="42" t="s">
        <v>68</v>
      </c>
      <c r="AH7" s="118">
        <v>8.1</v>
      </c>
      <c r="AI7" s="118">
        <v>8.1999999999999993</v>
      </c>
      <c r="AJ7" s="118">
        <v>8.3000000000000007</v>
      </c>
      <c r="AK7" s="43" t="s">
        <v>68</v>
      </c>
      <c r="AL7" s="44">
        <v>9.1</v>
      </c>
      <c r="AM7" s="44">
        <v>9.1999999999999993</v>
      </c>
      <c r="AN7" s="44">
        <v>9.3000000000000007</v>
      </c>
      <c r="AO7" s="45" t="s">
        <v>68</v>
      </c>
      <c r="AP7" s="46">
        <v>10.1</v>
      </c>
      <c r="AQ7" s="46">
        <v>10.199999999999999</v>
      </c>
      <c r="AR7" s="46">
        <v>10.3</v>
      </c>
      <c r="AS7" s="41" t="s">
        <v>68</v>
      </c>
      <c r="AT7" s="47">
        <v>11.1</v>
      </c>
      <c r="AU7" s="47">
        <v>11.2</v>
      </c>
      <c r="AV7" s="47">
        <v>11.3</v>
      </c>
      <c r="AW7" s="47">
        <v>11.4</v>
      </c>
      <c r="AX7" s="39" t="s">
        <v>68</v>
      </c>
      <c r="AY7" s="48">
        <v>12.1</v>
      </c>
      <c r="AZ7" s="48">
        <v>12.2</v>
      </c>
      <c r="BA7" s="49" t="s">
        <v>68</v>
      </c>
      <c r="BB7" s="265"/>
    </row>
    <row r="8" spans="1:54" s="84" customFormat="1" ht="18.75">
      <c r="A8" s="81">
        <f>ข้อมูลนักเรียน!B3</f>
        <v>1</v>
      </c>
      <c r="B8" s="81" t="str">
        <f>ข้อมูลนักเรียน!C3</f>
        <v>เด็กหญิง</v>
      </c>
      <c r="C8" s="82" t="str">
        <f>ข้อมูลนักเรียน!D3</f>
        <v>ธัญสินี</v>
      </c>
      <c r="D8" s="83" t="str">
        <f>ข้อมูลนักเรียน!E3</f>
        <v>สว่างทั่ว</v>
      </c>
      <c r="E8" s="120">
        <v>2</v>
      </c>
      <c r="F8" s="120">
        <v>2</v>
      </c>
      <c r="G8" s="120">
        <v>3</v>
      </c>
      <c r="H8" s="121">
        <f t="shared" ref="H8:H42" si="0">AVERAGE(E8:G8)</f>
        <v>2.3333333333333335</v>
      </c>
      <c r="I8" s="120">
        <v>3</v>
      </c>
      <c r="J8" s="120">
        <v>3</v>
      </c>
      <c r="K8" s="120">
        <v>3</v>
      </c>
      <c r="L8" s="122">
        <f>AVERAGE(I8:K8)</f>
        <v>3</v>
      </c>
      <c r="M8" s="120">
        <v>3</v>
      </c>
      <c r="N8" s="120">
        <v>3</v>
      </c>
      <c r="O8" s="120">
        <v>3</v>
      </c>
      <c r="P8" s="123">
        <f>AVERAGE(M8)</f>
        <v>3</v>
      </c>
      <c r="Q8" s="120">
        <v>3</v>
      </c>
      <c r="R8" s="120">
        <v>3</v>
      </c>
      <c r="S8" s="120">
        <v>3</v>
      </c>
      <c r="T8" s="124">
        <f t="shared" ref="T8:T42" si="1">AVERAGE(Q8:S8)</f>
        <v>3</v>
      </c>
      <c r="U8" s="120">
        <v>3</v>
      </c>
      <c r="V8" s="120">
        <v>3</v>
      </c>
      <c r="W8" s="120">
        <v>3</v>
      </c>
      <c r="X8" s="76">
        <f>AVERAGE(U8:W8)</f>
        <v>3</v>
      </c>
      <c r="Y8" s="120">
        <v>3</v>
      </c>
      <c r="Z8" s="120">
        <v>3</v>
      </c>
      <c r="AA8" s="120">
        <v>3</v>
      </c>
      <c r="AB8" s="120">
        <v>3</v>
      </c>
      <c r="AC8" s="77">
        <f>AVERAGE(Y8:AB8)</f>
        <v>3</v>
      </c>
      <c r="AD8" s="120">
        <v>3</v>
      </c>
      <c r="AE8" s="120">
        <v>3</v>
      </c>
      <c r="AF8" s="120">
        <v>3</v>
      </c>
      <c r="AG8" s="125">
        <f>AVERAGE(AD8:AF8)</f>
        <v>3</v>
      </c>
      <c r="AH8" s="126">
        <v>3</v>
      </c>
      <c r="AI8" s="126">
        <v>3</v>
      </c>
      <c r="AJ8" s="126">
        <v>3</v>
      </c>
      <c r="AK8" s="127">
        <f t="shared" ref="AK8:AK42" si="2">AVERAGE(AH8:AJ8)</f>
        <v>3</v>
      </c>
      <c r="AL8" s="128">
        <v>3</v>
      </c>
      <c r="AM8" s="128">
        <v>3</v>
      </c>
      <c r="AN8" s="128">
        <v>3</v>
      </c>
      <c r="AO8" s="129">
        <f>AVERAGE(AL8:AN8)</f>
        <v>3</v>
      </c>
      <c r="AP8" s="128">
        <v>3</v>
      </c>
      <c r="AQ8" s="128">
        <v>3</v>
      </c>
      <c r="AR8" s="128">
        <v>3</v>
      </c>
      <c r="AS8" s="77">
        <f>AVERAGE(AP8:AR8)</f>
        <v>3</v>
      </c>
      <c r="AT8" s="128">
        <v>3</v>
      </c>
      <c r="AU8" s="128">
        <v>3</v>
      </c>
      <c r="AV8" s="128">
        <v>3</v>
      </c>
      <c r="AW8" s="128">
        <v>3</v>
      </c>
      <c r="AX8" s="79">
        <f>AVERAGE(AT8:AW8)</f>
        <v>3</v>
      </c>
      <c r="AY8" s="128">
        <v>3</v>
      </c>
      <c r="AZ8" s="128">
        <v>3</v>
      </c>
      <c r="BA8" s="76">
        <f>AVERAGE(AY8:AZ8)</f>
        <v>3</v>
      </c>
      <c r="BB8" s="130">
        <f t="shared" ref="BB8:BB42" si="3">AVERAGE(H8+L8+P8+T8+X8+AC8+AG8+AK8)/8</f>
        <v>2.916666666666667</v>
      </c>
    </row>
    <row r="9" spans="1:54" s="84" customFormat="1" ht="18.75">
      <c r="A9" s="81">
        <f>ข้อมูลนักเรียน!B4</f>
        <v>2</v>
      </c>
      <c r="B9" s="81" t="str">
        <f>ข้อมูลนักเรียน!C4</f>
        <v>เด็กชาย</v>
      </c>
      <c r="C9" s="82" t="str">
        <f>ข้อมูลนักเรียน!D4</f>
        <v>ชัยวัฒน์</v>
      </c>
      <c r="D9" s="83" t="str">
        <f>ข้อมูลนักเรียน!E4</f>
        <v>สินธนามราพันธ์</v>
      </c>
      <c r="E9" s="120">
        <v>3</v>
      </c>
      <c r="F9" s="120">
        <v>2</v>
      </c>
      <c r="G9" s="120">
        <v>2</v>
      </c>
      <c r="H9" s="121">
        <f t="shared" si="0"/>
        <v>2.3333333333333335</v>
      </c>
      <c r="I9" s="120">
        <v>3</v>
      </c>
      <c r="J9" s="120">
        <v>3</v>
      </c>
      <c r="K9" s="120">
        <v>3</v>
      </c>
      <c r="L9" s="122">
        <f t="shared" ref="L9:L42" si="4">AVERAGE(I9:K9)</f>
        <v>3</v>
      </c>
      <c r="M9" s="120">
        <v>3</v>
      </c>
      <c r="N9" s="120">
        <v>3</v>
      </c>
      <c r="O9" s="120">
        <v>3</v>
      </c>
      <c r="P9" s="123">
        <f t="shared" ref="P9:P42" si="5">AVERAGE(M9)</f>
        <v>3</v>
      </c>
      <c r="Q9" s="120">
        <v>3</v>
      </c>
      <c r="R9" s="120">
        <v>3</v>
      </c>
      <c r="S9" s="120">
        <v>3</v>
      </c>
      <c r="T9" s="124">
        <f t="shared" si="1"/>
        <v>3</v>
      </c>
      <c r="U9" s="120">
        <v>3</v>
      </c>
      <c r="V9" s="120">
        <v>3</v>
      </c>
      <c r="W9" s="120">
        <v>3</v>
      </c>
      <c r="X9" s="76">
        <f t="shared" ref="X9:X42" si="6">AVERAGE(U9:W9)</f>
        <v>3</v>
      </c>
      <c r="Y9" s="120">
        <v>3</v>
      </c>
      <c r="Z9" s="120">
        <v>3</v>
      </c>
      <c r="AA9" s="120">
        <v>3</v>
      </c>
      <c r="AB9" s="120">
        <v>3</v>
      </c>
      <c r="AC9" s="77">
        <f t="shared" ref="AC9:AC42" si="7">AVERAGE(Y9:AB9)</f>
        <v>3</v>
      </c>
      <c r="AD9" s="80">
        <v>2</v>
      </c>
      <c r="AE9" s="80">
        <v>2</v>
      </c>
      <c r="AF9" s="120">
        <v>3</v>
      </c>
      <c r="AG9" s="125">
        <f t="shared" ref="AG9:AG42" si="8">AVERAGE(AD9:AE9)</f>
        <v>2</v>
      </c>
      <c r="AH9" s="80">
        <v>2</v>
      </c>
      <c r="AI9" s="80">
        <v>2</v>
      </c>
      <c r="AJ9" s="80">
        <v>2</v>
      </c>
      <c r="AK9" s="127">
        <f t="shared" si="2"/>
        <v>2</v>
      </c>
      <c r="AL9" s="128">
        <v>2</v>
      </c>
      <c r="AM9" s="128">
        <v>2</v>
      </c>
      <c r="AN9" s="128">
        <v>2</v>
      </c>
      <c r="AO9" s="129">
        <f t="shared" ref="AO9:AO42" si="9">AVERAGE(AL9:AN9)</f>
        <v>2</v>
      </c>
      <c r="AP9" s="128">
        <v>1</v>
      </c>
      <c r="AQ9" s="128">
        <v>1</v>
      </c>
      <c r="AR9" s="128">
        <v>1</v>
      </c>
      <c r="AS9" s="77">
        <f t="shared" ref="AS9:AS42" si="10">AVERAGE(AP9:AR9)</f>
        <v>1</v>
      </c>
      <c r="AT9" s="128">
        <v>2</v>
      </c>
      <c r="AU9" s="128">
        <v>2</v>
      </c>
      <c r="AV9" s="128">
        <v>2</v>
      </c>
      <c r="AW9" s="128">
        <v>2</v>
      </c>
      <c r="AX9" s="79">
        <f t="shared" ref="AX9:AX42" si="11">AVERAGE(AT9:AW9)</f>
        <v>2</v>
      </c>
      <c r="AY9" s="128">
        <v>3</v>
      </c>
      <c r="AZ9" s="128">
        <v>3</v>
      </c>
      <c r="BA9" s="76">
        <f t="shared" ref="BA9:BA42" si="12">AVERAGE(AY9:AZ9)</f>
        <v>3</v>
      </c>
      <c r="BB9" s="130">
        <f t="shared" si="3"/>
        <v>2.666666666666667</v>
      </c>
    </row>
    <row r="10" spans="1:54" s="84" customFormat="1" ht="18.75">
      <c r="A10" s="81">
        <f>ข้อมูลนักเรียน!B5</f>
        <v>3</v>
      </c>
      <c r="B10" s="81" t="str">
        <f>ข้อมูลนักเรียน!C5</f>
        <v>เด็กชาย</v>
      </c>
      <c r="C10" s="82" t="str">
        <f>ข้อมูลนักเรียน!D5</f>
        <v>อภิชาติ</v>
      </c>
      <c r="D10" s="83" t="str">
        <f>ข้อมูลนักเรียน!E5</f>
        <v>คำพร</v>
      </c>
      <c r="E10" s="120">
        <v>1</v>
      </c>
      <c r="F10" s="120">
        <v>1</v>
      </c>
      <c r="G10" s="120">
        <v>1</v>
      </c>
      <c r="H10" s="121">
        <f t="shared" si="0"/>
        <v>1</v>
      </c>
      <c r="I10" s="120">
        <v>1</v>
      </c>
      <c r="J10" s="120">
        <v>1</v>
      </c>
      <c r="K10" s="120">
        <v>1</v>
      </c>
      <c r="L10" s="122">
        <f t="shared" si="4"/>
        <v>1</v>
      </c>
      <c r="M10" s="120">
        <v>3</v>
      </c>
      <c r="N10" s="120">
        <v>3</v>
      </c>
      <c r="O10" s="120">
        <v>3</v>
      </c>
      <c r="P10" s="123">
        <f t="shared" si="5"/>
        <v>3</v>
      </c>
      <c r="Q10" s="120">
        <v>1</v>
      </c>
      <c r="R10" s="120">
        <v>1</v>
      </c>
      <c r="S10" s="120">
        <v>1</v>
      </c>
      <c r="T10" s="124">
        <f t="shared" si="1"/>
        <v>1</v>
      </c>
      <c r="U10" s="120">
        <v>1</v>
      </c>
      <c r="V10" s="120">
        <v>1</v>
      </c>
      <c r="W10" s="120">
        <v>1</v>
      </c>
      <c r="X10" s="76">
        <f t="shared" si="6"/>
        <v>1</v>
      </c>
      <c r="Y10" s="120">
        <v>3</v>
      </c>
      <c r="Z10" s="120">
        <v>3</v>
      </c>
      <c r="AA10" s="120">
        <v>3</v>
      </c>
      <c r="AB10" s="120">
        <v>1</v>
      </c>
      <c r="AC10" s="77">
        <f t="shared" si="7"/>
        <v>2.5</v>
      </c>
      <c r="AD10" s="120">
        <v>1</v>
      </c>
      <c r="AE10" s="120">
        <v>1</v>
      </c>
      <c r="AF10" s="120">
        <v>3</v>
      </c>
      <c r="AG10" s="125">
        <f t="shared" si="8"/>
        <v>1</v>
      </c>
      <c r="AH10" s="120">
        <v>1</v>
      </c>
      <c r="AI10" s="120">
        <v>1</v>
      </c>
      <c r="AJ10" s="120">
        <v>1</v>
      </c>
      <c r="AK10" s="127">
        <f t="shared" si="2"/>
        <v>1</v>
      </c>
      <c r="AL10" s="128">
        <v>2</v>
      </c>
      <c r="AM10" s="128">
        <v>2</v>
      </c>
      <c r="AN10" s="128">
        <v>2</v>
      </c>
      <c r="AO10" s="129">
        <f t="shared" si="9"/>
        <v>2</v>
      </c>
      <c r="AP10" s="128">
        <v>1</v>
      </c>
      <c r="AQ10" s="128">
        <v>1</v>
      </c>
      <c r="AR10" s="128">
        <v>1</v>
      </c>
      <c r="AS10" s="77">
        <f t="shared" si="10"/>
        <v>1</v>
      </c>
      <c r="AT10" s="128">
        <v>2</v>
      </c>
      <c r="AU10" s="128">
        <v>2</v>
      </c>
      <c r="AV10" s="128">
        <v>2</v>
      </c>
      <c r="AW10" s="128">
        <v>2</v>
      </c>
      <c r="AX10" s="79">
        <f t="shared" si="11"/>
        <v>2</v>
      </c>
      <c r="AY10" s="128">
        <v>3</v>
      </c>
      <c r="AZ10" s="128">
        <v>3</v>
      </c>
      <c r="BA10" s="76">
        <f t="shared" si="12"/>
        <v>3</v>
      </c>
      <c r="BB10" s="130">
        <f t="shared" si="3"/>
        <v>1.4375</v>
      </c>
    </row>
    <row r="11" spans="1:54" s="84" customFormat="1" ht="18.75">
      <c r="A11" s="81">
        <f>ข้อมูลนักเรียน!B6</f>
        <v>4</v>
      </c>
      <c r="B11" s="81" t="str">
        <f>ข้อมูลนักเรียน!C6</f>
        <v>เด็กชาย</v>
      </c>
      <c r="C11" s="82" t="str">
        <f>ข้อมูลนักเรียน!D6</f>
        <v>พชรพร</v>
      </c>
      <c r="D11" s="83" t="str">
        <f>ข้อมูลนักเรียน!E6</f>
        <v>จิตใส</v>
      </c>
      <c r="E11" s="120">
        <v>2</v>
      </c>
      <c r="F11" s="120">
        <v>2</v>
      </c>
      <c r="G11" s="120">
        <v>2</v>
      </c>
      <c r="H11" s="121">
        <f t="shared" si="0"/>
        <v>2</v>
      </c>
      <c r="I11" s="120">
        <v>2</v>
      </c>
      <c r="J11" s="120">
        <v>2</v>
      </c>
      <c r="K11" s="120">
        <v>2</v>
      </c>
      <c r="L11" s="122">
        <f t="shared" si="4"/>
        <v>2</v>
      </c>
      <c r="M11" s="120">
        <v>3</v>
      </c>
      <c r="N11" s="120">
        <v>3</v>
      </c>
      <c r="O11" s="120">
        <v>3</v>
      </c>
      <c r="P11" s="123">
        <f t="shared" si="5"/>
        <v>3</v>
      </c>
      <c r="Q11" s="120">
        <v>2</v>
      </c>
      <c r="R11" s="120">
        <v>2</v>
      </c>
      <c r="S11" s="120">
        <v>2</v>
      </c>
      <c r="T11" s="124">
        <f t="shared" si="1"/>
        <v>2</v>
      </c>
      <c r="U11" s="120">
        <v>2</v>
      </c>
      <c r="V11" s="120">
        <v>2</v>
      </c>
      <c r="W11" s="120">
        <v>2</v>
      </c>
      <c r="X11" s="76">
        <f t="shared" si="6"/>
        <v>2</v>
      </c>
      <c r="Y11" s="120">
        <v>3</v>
      </c>
      <c r="Z11" s="120">
        <v>3</v>
      </c>
      <c r="AA11" s="120">
        <v>3</v>
      </c>
      <c r="AB11" s="120">
        <v>2</v>
      </c>
      <c r="AC11" s="77">
        <f t="shared" si="7"/>
        <v>2.75</v>
      </c>
      <c r="AD11" s="120">
        <v>2</v>
      </c>
      <c r="AE11" s="120">
        <v>2</v>
      </c>
      <c r="AF11" s="120">
        <v>3</v>
      </c>
      <c r="AG11" s="125">
        <f t="shared" si="8"/>
        <v>2</v>
      </c>
      <c r="AH11" s="120">
        <v>2</v>
      </c>
      <c r="AI11" s="120">
        <v>2</v>
      </c>
      <c r="AJ11" s="120">
        <v>2</v>
      </c>
      <c r="AK11" s="127">
        <f t="shared" si="2"/>
        <v>2</v>
      </c>
      <c r="AL11" s="128">
        <v>2</v>
      </c>
      <c r="AM11" s="128">
        <v>2</v>
      </c>
      <c r="AN11" s="128">
        <v>2</v>
      </c>
      <c r="AO11" s="129">
        <f t="shared" si="9"/>
        <v>2</v>
      </c>
      <c r="AP11" s="128">
        <v>1</v>
      </c>
      <c r="AQ11" s="128">
        <v>1</v>
      </c>
      <c r="AR11" s="128">
        <v>1</v>
      </c>
      <c r="AS11" s="77">
        <f t="shared" si="10"/>
        <v>1</v>
      </c>
      <c r="AT11" s="128">
        <v>2</v>
      </c>
      <c r="AU11" s="128">
        <v>2</v>
      </c>
      <c r="AV11" s="128">
        <v>2</v>
      </c>
      <c r="AW11" s="128">
        <v>2</v>
      </c>
      <c r="AX11" s="79">
        <f t="shared" si="11"/>
        <v>2</v>
      </c>
      <c r="AY11" s="128">
        <v>3</v>
      </c>
      <c r="AZ11" s="128">
        <v>3</v>
      </c>
      <c r="BA11" s="76">
        <f t="shared" si="12"/>
        <v>3</v>
      </c>
      <c r="BB11" s="130">
        <f t="shared" si="3"/>
        <v>2.21875</v>
      </c>
    </row>
    <row r="12" spans="1:54" s="84" customFormat="1" ht="18.75">
      <c r="A12" s="81">
        <f>ข้อมูลนักเรียน!B7</f>
        <v>5</v>
      </c>
      <c r="B12" s="81" t="str">
        <f>ข้อมูลนักเรียน!C7</f>
        <v>เด็กชาย</v>
      </c>
      <c r="C12" s="82" t="str">
        <f>ข้อมูลนักเรียน!D7</f>
        <v>จิรายุ</v>
      </c>
      <c r="D12" s="83" t="str">
        <f>ข้อมูลนักเรียน!E7</f>
        <v>บุตะเขียว</v>
      </c>
      <c r="E12" s="120">
        <v>2</v>
      </c>
      <c r="F12" s="120">
        <v>2</v>
      </c>
      <c r="G12" s="120">
        <v>2</v>
      </c>
      <c r="H12" s="121">
        <f t="shared" si="0"/>
        <v>2</v>
      </c>
      <c r="I12" s="120">
        <v>2</v>
      </c>
      <c r="J12" s="120">
        <v>3</v>
      </c>
      <c r="K12" s="120">
        <v>3</v>
      </c>
      <c r="L12" s="122">
        <f t="shared" si="4"/>
        <v>2.6666666666666665</v>
      </c>
      <c r="M12" s="120">
        <v>3</v>
      </c>
      <c r="N12" s="120">
        <v>3</v>
      </c>
      <c r="O12" s="120">
        <v>3</v>
      </c>
      <c r="P12" s="123">
        <f t="shared" si="5"/>
        <v>3</v>
      </c>
      <c r="Q12" s="120">
        <v>2</v>
      </c>
      <c r="R12" s="120">
        <v>2</v>
      </c>
      <c r="S12" s="120">
        <v>2</v>
      </c>
      <c r="T12" s="124">
        <f t="shared" si="1"/>
        <v>2</v>
      </c>
      <c r="U12" s="80">
        <v>3</v>
      </c>
      <c r="V12" s="80">
        <v>3</v>
      </c>
      <c r="W12" s="80">
        <v>3</v>
      </c>
      <c r="X12" s="76">
        <f t="shared" si="6"/>
        <v>3</v>
      </c>
      <c r="Y12" s="120">
        <v>3</v>
      </c>
      <c r="Z12" s="120">
        <v>3</v>
      </c>
      <c r="AA12" s="120">
        <v>3</v>
      </c>
      <c r="AB12" s="80">
        <v>3</v>
      </c>
      <c r="AC12" s="77">
        <f t="shared" si="7"/>
        <v>3</v>
      </c>
      <c r="AD12" s="80">
        <v>3</v>
      </c>
      <c r="AE12" s="80">
        <v>3</v>
      </c>
      <c r="AF12" s="120">
        <v>3</v>
      </c>
      <c r="AG12" s="125">
        <f t="shared" si="8"/>
        <v>3</v>
      </c>
      <c r="AH12" s="80">
        <v>3</v>
      </c>
      <c r="AI12" s="80">
        <v>3</v>
      </c>
      <c r="AJ12" s="80">
        <v>3</v>
      </c>
      <c r="AK12" s="127">
        <f t="shared" si="2"/>
        <v>3</v>
      </c>
      <c r="AL12" s="128">
        <v>2</v>
      </c>
      <c r="AM12" s="128">
        <v>2</v>
      </c>
      <c r="AN12" s="128">
        <v>2</v>
      </c>
      <c r="AO12" s="129">
        <f t="shared" si="9"/>
        <v>2</v>
      </c>
      <c r="AP12" s="128">
        <v>1</v>
      </c>
      <c r="AQ12" s="128">
        <v>1</v>
      </c>
      <c r="AR12" s="128">
        <v>1</v>
      </c>
      <c r="AS12" s="77">
        <f t="shared" si="10"/>
        <v>1</v>
      </c>
      <c r="AT12" s="128">
        <v>2</v>
      </c>
      <c r="AU12" s="128">
        <v>2</v>
      </c>
      <c r="AV12" s="128">
        <v>2</v>
      </c>
      <c r="AW12" s="128">
        <v>2</v>
      </c>
      <c r="AX12" s="79">
        <f t="shared" si="11"/>
        <v>2</v>
      </c>
      <c r="AY12" s="128">
        <v>3</v>
      </c>
      <c r="AZ12" s="128">
        <v>3</v>
      </c>
      <c r="BA12" s="76">
        <f t="shared" si="12"/>
        <v>3</v>
      </c>
      <c r="BB12" s="130">
        <f t="shared" si="3"/>
        <v>2.708333333333333</v>
      </c>
    </row>
    <row r="13" spans="1:54" s="84" customFormat="1" ht="18.75">
      <c r="A13" s="81">
        <f>ข้อมูลนักเรียน!B8</f>
        <v>6</v>
      </c>
      <c r="B13" s="81" t="str">
        <f>ข้อมูลนักเรียน!C8</f>
        <v>เด็กชาย</v>
      </c>
      <c r="C13" s="82" t="str">
        <f>ข้อมูลนักเรียน!D8</f>
        <v>ยุทธนา</v>
      </c>
      <c r="D13" s="83" t="str">
        <f>ข้อมูลนักเรียน!E8</f>
        <v>หนูแก้ว</v>
      </c>
      <c r="E13" s="120">
        <v>2</v>
      </c>
      <c r="F13" s="120">
        <v>2</v>
      </c>
      <c r="G13" s="120">
        <v>2</v>
      </c>
      <c r="H13" s="121">
        <f t="shared" si="0"/>
        <v>2</v>
      </c>
      <c r="I13" s="120">
        <v>2</v>
      </c>
      <c r="J13" s="120">
        <v>3</v>
      </c>
      <c r="K13" s="120">
        <v>3</v>
      </c>
      <c r="L13" s="122">
        <f t="shared" si="4"/>
        <v>2.6666666666666665</v>
      </c>
      <c r="M13" s="120">
        <v>3</v>
      </c>
      <c r="N13" s="120">
        <v>3</v>
      </c>
      <c r="O13" s="120">
        <v>3</v>
      </c>
      <c r="P13" s="123">
        <f t="shared" si="5"/>
        <v>3</v>
      </c>
      <c r="Q13" s="120">
        <v>2</v>
      </c>
      <c r="R13" s="120">
        <v>2</v>
      </c>
      <c r="S13" s="120">
        <v>2</v>
      </c>
      <c r="T13" s="124">
        <f t="shared" si="1"/>
        <v>2</v>
      </c>
      <c r="U13" s="80">
        <v>3</v>
      </c>
      <c r="V13" s="80">
        <v>3</v>
      </c>
      <c r="W13" s="80">
        <v>3</v>
      </c>
      <c r="X13" s="76">
        <f t="shared" si="6"/>
        <v>3</v>
      </c>
      <c r="Y13" s="120">
        <v>3</v>
      </c>
      <c r="Z13" s="120">
        <v>3</v>
      </c>
      <c r="AA13" s="120">
        <v>3</v>
      </c>
      <c r="AB13" s="80">
        <v>3</v>
      </c>
      <c r="AC13" s="77">
        <f t="shared" si="7"/>
        <v>3</v>
      </c>
      <c r="AD13" s="80">
        <v>3</v>
      </c>
      <c r="AE13" s="80">
        <v>3</v>
      </c>
      <c r="AF13" s="120">
        <v>3</v>
      </c>
      <c r="AG13" s="125">
        <f t="shared" si="8"/>
        <v>3</v>
      </c>
      <c r="AH13" s="80">
        <v>3</v>
      </c>
      <c r="AI13" s="80">
        <v>3</v>
      </c>
      <c r="AJ13" s="80">
        <v>3</v>
      </c>
      <c r="AK13" s="127">
        <f t="shared" si="2"/>
        <v>3</v>
      </c>
      <c r="AL13" s="128">
        <v>2</v>
      </c>
      <c r="AM13" s="128">
        <v>2</v>
      </c>
      <c r="AN13" s="128">
        <v>2</v>
      </c>
      <c r="AO13" s="129">
        <f t="shared" si="9"/>
        <v>2</v>
      </c>
      <c r="AP13" s="128">
        <v>1</v>
      </c>
      <c r="AQ13" s="128">
        <v>1</v>
      </c>
      <c r="AR13" s="128">
        <v>1</v>
      </c>
      <c r="AS13" s="77">
        <f t="shared" si="10"/>
        <v>1</v>
      </c>
      <c r="AT13" s="128">
        <v>2</v>
      </c>
      <c r="AU13" s="128">
        <v>2</v>
      </c>
      <c r="AV13" s="128">
        <v>2</v>
      </c>
      <c r="AW13" s="128">
        <v>2</v>
      </c>
      <c r="AX13" s="79">
        <f t="shared" si="11"/>
        <v>2</v>
      </c>
      <c r="AY13" s="128">
        <v>3</v>
      </c>
      <c r="AZ13" s="128">
        <v>3</v>
      </c>
      <c r="BA13" s="76">
        <f t="shared" si="12"/>
        <v>3</v>
      </c>
      <c r="BB13" s="130">
        <f t="shared" si="3"/>
        <v>2.708333333333333</v>
      </c>
    </row>
    <row r="14" spans="1:54" s="84" customFormat="1" ht="18.75">
      <c r="A14" s="81">
        <f>ข้อมูลนักเรียน!B9</f>
        <v>7</v>
      </c>
      <c r="B14" s="81" t="str">
        <f>ข้อมูลนักเรียน!C9</f>
        <v>เด็กชาย</v>
      </c>
      <c r="C14" s="82" t="str">
        <f>ข้อมูลนักเรียน!D9</f>
        <v>ประวิทย์</v>
      </c>
      <c r="D14" s="83" t="str">
        <f>ข้อมูลนักเรียน!E9</f>
        <v>ศรีแป้น</v>
      </c>
      <c r="E14" s="120">
        <v>2</v>
      </c>
      <c r="F14" s="120">
        <v>2</v>
      </c>
      <c r="G14" s="120">
        <v>2</v>
      </c>
      <c r="H14" s="121">
        <f t="shared" si="0"/>
        <v>2</v>
      </c>
      <c r="I14" s="120">
        <v>2</v>
      </c>
      <c r="J14" s="120">
        <v>3</v>
      </c>
      <c r="K14" s="120">
        <v>3</v>
      </c>
      <c r="L14" s="122">
        <f t="shared" si="4"/>
        <v>2.6666666666666665</v>
      </c>
      <c r="M14" s="120">
        <v>3</v>
      </c>
      <c r="N14" s="120">
        <v>3</v>
      </c>
      <c r="O14" s="120">
        <v>3</v>
      </c>
      <c r="P14" s="123">
        <f t="shared" si="5"/>
        <v>3</v>
      </c>
      <c r="Q14" s="120">
        <v>2</v>
      </c>
      <c r="R14" s="120">
        <v>2</v>
      </c>
      <c r="S14" s="120">
        <v>2</v>
      </c>
      <c r="T14" s="124">
        <f t="shared" si="1"/>
        <v>2</v>
      </c>
      <c r="U14" s="80">
        <v>3</v>
      </c>
      <c r="V14" s="80">
        <v>3</v>
      </c>
      <c r="W14" s="80">
        <v>3</v>
      </c>
      <c r="X14" s="76">
        <f t="shared" si="6"/>
        <v>3</v>
      </c>
      <c r="Y14" s="120">
        <v>3</v>
      </c>
      <c r="Z14" s="120">
        <v>3</v>
      </c>
      <c r="AA14" s="120">
        <v>3</v>
      </c>
      <c r="AB14" s="80">
        <v>3</v>
      </c>
      <c r="AC14" s="77">
        <f t="shared" si="7"/>
        <v>3</v>
      </c>
      <c r="AD14" s="80">
        <v>3</v>
      </c>
      <c r="AE14" s="80">
        <v>3</v>
      </c>
      <c r="AF14" s="120">
        <v>3</v>
      </c>
      <c r="AG14" s="125">
        <f t="shared" si="8"/>
        <v>3</v>
      </c>
      <c r="AH14" s="80">
        <v>3</v>
      </c>
      <c r="AI14" s="80">
        <v>3</v>
      </c>
      <c r="AJ14" s="80">
        <v>3</v>
      </c>
      <c r="AK14" s="127">
        <f t="shared" si="2"/>
        <v>3</v>
      </c>
      <c r="AL14" s="128">
        <v>2</v>
      </c>
      <c r="AM14" s="128">
        <v>2</v>
      </c>
      <c r="AN14" s="128">
        <v>2</v>
      </c>
      <c r="AO14" s="129">
        <f t="shared" si="9"/>
        <v>2</v>
      </c>
      <c r="AP14" s="128">
        <v>1</v>
      </c>
      <c r="AQ14" s="128">
        <v>1</v>
      </c>
      <c r="AR14" s="128">
        <v>1</v>
      </c>
      <c r="AS14" s="77">
        <f t="shared" si="10"/>
        <v>1</v>
      </c>
      <c r="AT14" s="128">
        <v>2</v>
      </c>
      <c r="AU14" s="128">
        <v>2</v>
      </c>
      <c r="AV14" s="128">
        <v>2</v>
      </c>
      <c r="AW14" s="128">
        <v>2</v>
      </c>
      <c r="AX14" s="79">
        <f t="shared" si="11"/>
        <v>2</v>
      </c>
      <c r="AY14" s="128">
        <v>3</v>
      </c>
      <c r="AZ14" s="128">
        <v>3</v>
      </c>
      <c r="BA14" s="76">
        <f t="shared" si="12"/>
        <v>3</v>
      </c>
      <c r="BB14" s="130">
        <f t="shared" si="3"/>
        <v>2.708333333333333</v>
      </c>
    </row>
    <row r="15" spans="1:54" s="84" customFormat="1" ht="18.75">
      <c r="A15" s="81">
        <f>ข้อมูลนักเรียน!B10</f>
        <v>8</v>
      </c>
      <c r="B15" s="81" t="str">
        <f>ข้อมูลนักเรียน!C10</f>
        <v>เด็กหญิง</v>
      </c>
      <c r="C15" s="82" t="str">
        <f>ข้อมูลนักเรียน!D10</f>
        <v>ปาริฉัตร</v>
      </c>
      <c r="D15" s="83" t="str">
        <f>ข้อมูลนักเรียน!E10</f>
        <v>พรหมทัศ</v>
      </c>
      <c r="E15" s="120">
        <v>3</v>
      </c>
      <c r="F15" s="120">
        <v>3</v>
      </c>
      <c r="G15" s="120">
        <v>3</v>
      </c>
      <c r="H15" s="121">
        <f t="shared" si="0"/>
        <v>3</v>
      </c>
      <c r="I15" s="120">
        <v>3</v>
      </c>
      <c r="J15" s="120">
        <v>3</v>
      </c>
      <c r="K15" s="120">
        <v>3</v>
      </c>
      <c r="L15" s="122">
        <f t="shared" si="4"/>
        <v>3</v>
      </c>
      <c r="M15" s="120">
        <v>3</v>
      </c>
      <c r="N15" s="120">
        <v>3</v>
      </c>
      <c r="O15" s="120">
        <v>3</v>
      </c>
      <c r="P15" s="123">
        <f t="shared" si="5"/>
        <v>3</v>
      </c>
      <c r="Q15" s="120">
        <v>3</v>
      </c>
      <c r="R15" s="120">
        <v>3</v>
      </c>
      <c r="S15" s="120">
        <v>3</v>
      </c>
      <c r="T15" s="124">
        <f t="shared" si="1"/>
        <v>3</v>
      </c>
      <c r="U15" s="120">
        <v>3</v>
      </c>
      <c r="V15" s="120">
        <v>3</v>
      </c>
      <c r="W15" s="120">
        <v>3</v>
      </c>
      <c r="X15" s="76">
        <f t="shared" si="6"/>
        <v>3</v>
      </c>
      <c r="Y15" s="120">
        <v>3</v>
      </c>
      <c r="Z15" s="120">
        <v>3</v>
      </c>
      <c r="AA15" s="120">
        <v>3</v>
      </c>
      <c r="AB15" s="120">
        <v>3</v>
      </c>
      <c r="AC15" s="77">
        <f t="shared" si="7"/>
        <v>3</v>
      </c>
      <c r="AD15" s="120">
        <v>3</v>
      </c>
      <c r="AE15" s="120">
        <v>3</v>
      </c>
      <c r="AF15" s="120">
        <v>3</v>
      </c>
      <c r="AG15" s="125">
        <f t="shared" si="8"/>
        <v>3</v>
      </c>
      <c r="AH15" s="120">
        <v>3</v>
      </c>
      <c r="AI15" s="120">
        <v>3</v>
      </c>
      <c r="AJ15" s="120">
        <v>3</v>
      </c>
      <c r="AK15" s="127">
        <f t="shared" si="2"/>
        <v>3</v>
      </c>
      <c r="AL15" s="128">
        <v>2</v>
      </c>
      <c r="AM15" s="128">
        <v>2</v>
      </c>
      <c r="AN15" s="128">
        <v>2</v>
      </c>
      <c r="AO15" s="129">
        <f t="shared" si="9"/>
        <v>2</v>
      </c>
      <c r="AP15" s="128">
        <v>1</v>
      </c>
      <c r="AQ15" s="128">
        <v>1</v>
      </c>
      <c r="AR15" s="128">
        <v>1</v>
      </c>
      <c r="AS15" s="77">
        <f t="shared" si="10"/>
        <v>1</v>
      </c>
      <c r="AT15" s="128">
        <v>2</v>
      </c>
      <c r="AU15" s="128">
        <v>2</v>
      </c>
      <c r="AV15" s="128">
        <v>2</v>
      </c>
      <c r="AW15" s="128">
        <v>2</v>
      </c>
      <c r="AX15" s="79">
        <f t="shared" si="11"/>
        <v>2</v>
      </c>
      <c r="AY15" s="128">
        <v>3</v>
      </c>
      <c r="AZ15" s="128">
        <v>3</v>
      </c>
      <c r="BA15" s="76">
        <f t="shared" si="12"/>
        <v>3</v>
      </c>
      <c r="BB15" s="130">
        <f t="shared" si="3"/>
        <v>3</v>
      </c>
    </row>
    <row r="16" spans="1:54" s="84" customFormat="1" ht="18.75">
      <c r="A16" s="81">
        <f>ข้อมูลนักเรียน!B11</f>
        <v>9</v>
      </c>
      <c r="B16" s="81" t="str">
        <f>ข้อมูลนักเรียน!C11</f>
        <v>เด็กชาย</v>
      </c>
      <c r="C16" s="82" t="str">
        <f>ข้อมูลนักเรียน!D11</f>
        <v>เกรียงศักดิ์</v>
      </c>
      <c r="D16" s="83" t="str">
        <f>ข้อมูลนักเรียน!E11</f>
        <v>นิลบดี</v>
      </c>
      <c r="E16" s="120">
        <v>2</v>
      </c>
      <c r="F16" s="120">
        <v>2</v>
      </c>
      <c r="G16" s="120">
        <v>2</v>
      </c>
      <c r="H16" s="121">
        <f t="shared" si="0"/>
        <v>2</v>
      </c>
      <c r="I16" s="120">
        <v>2</v>
      </c>
      <c r="J16" s="120">
        <v>3</v>
      </c>
      <c r="K16" s="120">
        <v>3</v>
      </c>
      <c r="L16" s="122">
        <f t="shared" si="4"/>
        <v>2.6666666666666665</v>
      </c>
      <c r="M16" s="120">
        <v>3</v>
      </c>
      <c r="N16" s="120">
        <v>3</v>
      </c>
      <c r="O16" s="120">
        <v>3</v>
      </c>
      <c r="P16" s="123">
        <f t="shared" si="5"/>
        <v>3</v>
      </c>
      <c r="Q16" s="120">
        <v>2</v>
      </c>
      <c r="R16" s="120">
        <v>2</v>
      </c>
      <c r="S16" s="120">
        <v>2</v>
      </c>
      <c r="T16" s="124">
        <f t="shared" si="1"/>
        <v>2</v>
      </c>
      <c r="U16" s="80">
        <v>3</v>
      </c>
      <c r="V16" s="80">
        <v>3</v>
      </c>
      <c r="W16" s="80">
        <v>3</v>
      </c>
      <c r="X16" s="76">
        <f t="shared" si="6"/>
        <v>3</v>
      </c>
      <c r="Y16" s="120">
        <v>3</v>
      </c>
      <c r="Z16" s="120">
        <v>3</v>
      </c>
      <c r="AA16" s="120">
        <v>3</v>
      </c>
      <c r="AB16" s="80">
        <v>3</v>
      </c>
      <c r="AC16" s="77">
        <f t="shared" si="7"/>
        <v>3</v>
      </c>
      <c r="AD16" s="80">
        <v>3</v>
      </c>
      <c r="AE16" s="80">
        <v>3</v>
      </c>
      <c r="AF16" s="120">
        <v>3</v>
      </c>
      <c r="AG16" s="125">
        <f t="shared" si="8"/>
        <v>3</v>
      </c>
      <c r="AH16" s="80">
        <v>3</v>
      </c>
      <c r="AI16" s="80">
        <v>3</v>
      </c>
      <c r="AJ16" s="80">
        <v>3</v>
      </c>
      <c r="AK16" s="127">
        <f t="shared" si="2"/>
        <v>3</v>
      </c>
      <c r="AL16" s="128">
        <v>2</v>
      </c>
      <c r="AM16" s="128">
        <v>2</v>
      </c>
      <c r="AN16" s="128">
        <v>2</v>
      </c>
      <c r="AO16" s="129">
        <f t="shared" si="9"/>
        <v>2</v>
      </c>
      <c r="AP16" s="128">
        <v>1</v>
      </c>
      <c r="AQ16" s="128">
        <v>1</v>
      </c>
      <c r="AR16" s="128">
        <v>1</v>
      </c>
      <c r="AS16" s="77">
        <f t="shared" si="10"/>
        <v>1</v>
      </c>
      <c r="AT16" s="128">
        <v>2</v>
      </c>
      <c r="AU16" s="128">
        <v>2</v>
      </c>
      <c r="AV16" s="128">
        <v>2</v>
      </c>
      <c r="AW16" s="128">
        <v>2</v>
      </c>
      <c r="AX16" s="79">
        <f t="shared" si="11"/>
        <v>2</v>
      </c>
      <c r="AY16" s="128">
        <v>3</v>
      </c>
      <c r="AZ16" s="128">
        <v>3</v>
      </c>
      <c r="BA16" s="76">
        <f t="shared" si="12"/>
        <v>3</v>
      </c>
      <c r="BB16" s="130">
        <f t="shared" si="3"/>
        <v>2.708333333333333</v>
      </c>
    </row>
    <row r="17" spans="1:54" s="84" customFormat="1" ht="18.75">
      <c r="A17" s="81">
        <f>ข้อมูลนักเรียน!B12</f>
        <v>10</v>
      </c>
      <c r="B17" s="81" t="str">
        <f>ข้อมูลนักเรียน!C12</f>
        <v>เด็กชาย</v>
      </c>
      <c r="C17" s="82" t="str">
        <f>ข้อมูลนักเรียน!D12</f>
        <v>ณัทพัฒน์</v>
      </c>
      <c r="D17" s="83" t="str">
        <f>ข้อมูลนักเรียน!E12</f>
        <v>คงพูน</v>
      </c>
      <c r="E17" s="120">
        <v>2</v>
      </c>
      <c r="F17" s="120">
        <v>2</v>
      </c>
      <c r="G17" s="120">
        <v>2</v>
      </c>
      <c r="H17" s="121">
        <f t="shared" si="0"/>
        <v>2</v>
      </c>
      <c r="I17" s="120">
        <v>2</v>
      </c>
      <c r="J17" s="120">
        <v>3</v>
      </c>
      <c r="K17" s="120">
        <v>3</v>
      </c>
      <c r="L17" s="122">
        <f t="shared" si="4"/>
        <v>2.6666666666666665</v>
      </c>
      <c r="M17" s="120">
        <v>3</v>
      </c>
      <c r="N17" s="120">
        <v>3</v>
      </c>
      <c r="O17" s="120">
        <v>3</v>
      </c>
      <c r="P17" s="123">
        <f t="shared" si="5"/>
        <v>3</v>
      </c>
      <c r="Q17" s="120">
        <v>2</v>
      </c>
      <c r="R17" s="120">
        <v>2</v>
      </c>
      <c r="S17" s="120">
        <v>2</v>
      </c>
      <c r="T17" s="124">
        <f t="shared" si="1"/>
        <v>2</v>
      </c>
      <c r="U17" s="80">
        <v>3</v>
      </c>
      <c r="V17" s="80">
        <v>3</v>
      </c>
      <c r="W17" s="80">
        <v>3</v>
      </c>
      <c r="X17" s="76">
        <f t="shared" si="6"/>
        <v>3</v>
      </c>
      <c r="Y17" s="120">
        <v>3</v>
      </c>
      <c r="Z17" s="120">
        <v>3</v>
      </c>
      <c r="AA17" s="120">
        <v>3</v>
      </c>
      <c r="AB17" s="80">
        <v>3</v>
      </c>
      <c r="AC17" s="77">
        <f t="shared" si="7"/>
        <v>3</v>
      </c>
      <c r="AD17" s="80">
        <v>3</v>
      </c>
      <c r="AE17" s="80">
        <v>3</v>
      </c>
      <c r="AF17" s="120">
        <v>3</v>
      </c>
      <c r="AG17" s="125">
        <f t="shared" si="8"/>
        <v>3</v>
      </c>
      <c r="AH17" s="80">
        <v>3</v>
      </c>
      <c r="AI17" s="80">
        <v>3</v>
      </c>
      <c r="AJ17" s="80">
        <v>3</v>
      </c>
      <c r="AK17" s="127">
        <f t="shared" si="2"/>
        <v>3</v>
      </c>
      <c r="AL17" s="128">
        <v>2</v>
      </c>
      <c r="AM17" s="128">
        <v>2</v>
      </c>
      <c r="AN17" s="128">
        <v>2</v>
      </c>
      <c r="AO17" s="129">
        <f t="shared" si="9"/>
        <v>2</v>
      </c>
      <c r="AP17" s="128">
        <v>1</v>
      </c>
      <c r="AQ17" s="128">
        <v>1</v>
      </c>
      <c r="AR17" s="128">
        <v>1</v>
      </c>
      <c r="AS17" s="77">
        <f t="shared" si="10"/>
        <v>1</v>
      </c>
      <c r="AT17" s="128">
        <v>2</v>
      </c>
      <c r="AU17" s="128">
        <v>2</v>
      </c>
      <c r="AV17" s="128">
        <v>2</v>
      </c>
      <c r="AW17" s="128">
        <v>2</v>
      </c>
      <c r="AX17" s="79">
        <f t="shared" si="11"/>
        <v>2</v>
      </c>
      <c r="AY17" s="128">
        <v>3</v>
      </c>
      <c r="AZ17" s="128">
        <v>3</v>
      </c>
      <c r="BA17" s="76">
        <f t="shared" si="12"/>
        <v>3</v>
      </c>
      <c r="BB17" s="130">
        <f t="shared" si="3"/>
        <v>2.708333333333333</v>
      </c>
    </row>
    <row r="18" spans="1:54" s="84" customFormat="1" ht="18.75">
      <c r="A18" s="81">
        <f>ข้อมูลนักเรียน!B13</f>
        <v>11</v>
      </c>
      <c r="B18" s="81" t="str">
        <f>ข้อมูลนักเรียน!C13</f>
        <v>เด็กชาย</v>
      </c>
      <c r="C18" s="82" t="str">
        <f>ข้อมูลนักเรียน!D13</f>
        <v>อนุพงศ์</v>
      </c>
      <c r="D18" s="83" t="str">
        <f>ข้อมูลนักเรียน!E13</f>
        <v>หนูแก้ว</v>
      </c>
      <c r="E18" s="120">
        <v>2</v>
      </c>
      <c r="F18" s="120">
        <v>2</v>
      </c>
      <c r="G18" s="120">
        <v>2</v>
      </c>
      <c r="H18" s="121">
        <f t="shared" si="0"/>
        <v>2</v>
      </c>
      <c r="I18" s="120">
        <v>2</v>
      </c>
      <c r="J18" s="120">
        <v>3</v>
      </c>
      <c r="K18" s="120">
        <v>3</v>
      </c>
      <c r="L18" s="122">
        <f t="shared" si="4"/>
        <v>2.6666666666666665</v>
      </c>
      <c r="M18" s="120">
        <v>3</v>
      </c>
      <c r="N18" s="120">
        <v>3</v>
      </c>
      <c r="O18" s="120">
        <v>3</v>
      </c>
      <c r="P18" s="123">
        <f t="shared" si="5"/>
        <v>3</v>
      </c>
      <c r="Q18" s="120">
        <v>2</v>
      </c>
      <c r="R18" s="120">
        <v>2</v>
      </c>
      <c r="S18" s="120">
        <v>2</v>
      </c>
      <c r="T18" s="124">
        <f t="shared" si="1"/>
        <v>2</v>
      </c>
      <c r="U18" s="80">
        <v>3</v>
      </c>
      <c r="V18" s="80">
        <v>3</v>
      </c>
      <c r="W18" s="80">
        <v>3</v>
      </c>
      <c r="X18" s="76">
        <f t="shared" si="6"/>
        <v>3</v>
      </c>
      <c r="Y18" s="120">
        <v>3</v>
      </c>
      <c r="Z18" s="120">
        <v>3</v>
      </c>
      <c r="AA18" s="120">
        <v>3</v>
      </c>
      <c r="AB18" s="80">
        <v>3</v>
      </c>
      <c r="AC18" s="77">
        <f t="shared" si="7"/>
        <v>3</v>
      </c>
      <c r="AD18" s="80">
        <v>3</v>
      </c>
      <c r="AE18" s="80">
        <v>3</v>
      </c>
      <c r="AF18" s="120">
        <v>3</v>
      </c>
      <c r="AG18" s="125">
        <f t="shared" si="8"/>
        <v>3</v>
      </c>
      <c r="AH18" s="80">
        <v>3</v>
      </c>
      <c r="AI18" s="80">
        <v>3</v>
      </c>
      <c r="AJ18" s="80">
        <v>3</v>
      </c>
      <c r="AK18" s="127">
        <f t="shared" si="2"/>
        <v>3</v>
      </c>
      <c r="AL18" s="128">
        <v>2</v>
      </c>
      <c r="AM18" s="128">
        <v>2</v>
      </c>
      <c r="AN18" s="128">
        <v>2</v>
      </c>
      <c r="AO18" s="129">
        <f t="shared" si="9"/>
        <v>2</v>
      </c>
      <c r="AP18" s="128">
        <v>1</v>
      </c>
      <c r="AQ18" s="128">
        <v>1</v>
      </c>
      <c r="AR18" s="128">
        <v>1</v>
      </c>
      <c r="AS18" s="77">
        <f t="shared" si="10"/>
        <v>1</v>
      </c>
      <c r="AT18" s="128">
        <v>2</v>
      </c>
      <c r="AU18" s="128">
        <v>2</v>
      </c>
      <c r="AV18" s="128">
        <v>2</v>
      </c>
      <c r="AW18" s="128">
        <v>2</v>
      </c>
      <c r="AX18" s="79">
        <f t="shared" si="11"/>
        <v>2</v>
      </c>
      <c r="AY18" s="128">
        <v>3</v>
      </c>
      <c r="AZ18" s="128">
        <v>3</v>
      </c>
      <c r="BA18" s="76">
        <f t="shared" si="12"/>
        <v>3</v>
      </c>
      <c r="BB18" s="130">
        <f t="shared" si="3"/>
        <v>2.708333333333333</v>
      </c>
    </row>
    <row r="19" spans="1:54" s="84" customFormat="1" ht="18.75">
      <c r="A19" s="81">
        <f>ข้อมูลนักเรียน!B14</f>
        <v>12</v>
      </c>
      <c r="B19" s="81" t="str">
        <f>ข้อมูลนักเรียน!C14</f>
        <v>เด็กชาย</v>
      </c>
      <c r="C19" s="82" t="str">
        <f>ข้อมูลนักเรียน!D14</f>
        <v>เมธาสิทธิ์</v>
      </c>
      <c r="D19" s="83" t="str">
        <f>ข้อมูลนักเรียน!E14</f>
        <v>สงวนศิลป์</v>
      </c>
      <c r="E19" s="120">
        <v>2</v>
      </c>
      <c r="F19" s="120">
        <v>2</v>
      </c>
      <c r="G19" s="120">
        <v>2</v>
      </c>
      <c r="H19" s="121">
        <f t="shared" si="0"/>
        <v>2</v>
      </c>
      <c r="I19" s="120">
        <v>2</v>
      </c>
      <c r="J19" s="120">
        <v>3</v>
      </c>
      <c r="K19" s="120">
        <v>3</v>
      </c>
      <c r="L19" s="122">
        <f t="shared" si="4"/>
        <v>2.6666666666666665</v>
      </c>
      <c r="M19" s="120">
        <v>3</v>
      </c>
      <c r="N19" s="120">
        <v>3</v>
      </c>
      <c r="O19" s="120">
        <v>3</v>
      </c>
      <c r="P19" s="123">
        <f t="shared" si="5"/>
        <v>3</v>
      </c>
      <c r="Q19" s="120">
        <v>2</v>
      </c>
      <c r="R19" s="120">
        <v>2</v>
      </c>
      <c r="S19" s="120">
        <v>2</v>
      </c>
      <c r="T19" s="124">
        <f t="shared" si="1"/>
        <v>2</v>
      </c>
      <c r="U19" s="80">
        <v>3</v>
      </c>
      <c r="V19" s="80">
        <v>3</v>
      </c>
      <c r="W19" s="80">
        <v>3</v>
      </c>
      <c r="X19" s="76">
        <f t="shared" si="6"/>
        <v>3</v>
      </c>
      <c r="Y19" s="120">
        <v>3</v>
      </c>
      <c r="Z19" s="120">
        <v>3</v>
      </c>
      <c r="AA19" s="120">
        <v>3</v>
      </c>
      <c r="AB19" s="80">
        <v>3</v>
      </c>
      <c r="AC19" s="77">
        <f t="shared" si="7"/>
        <v>3</v>
      </c>
      <c r="AD19" s="80">
        <v>3</v>
      </c>
      <c r="AE19" s="80">
        <v>3</v>
      </c>
      <c r="AF19" s="120">
        <v>3</v>
      </c>
      <c r="AG19" s="125">
        <f t="shared" si="8"/>
        <v>3</v>
      </c>
      <c r="AH19" s="80">
        <v>3</v>
      </c>
      <c r="AI19" s="80">
        <v>3</v>
      </c>
      <c r="AJ19" s="80">
        <v>3</v>
      </c>
      <c r="AK19" s="127">
        <f t="shared" si="2"/>
        <v>3</v>
      </c>
      <c r="AL19" s="128">
        <v>2</v>
      </c>
      <c r="AM19" s="128">
        <v>2</v>
      </c>
      <c r="AN19" s="128">
        <v>2</v>
      </c>
      <c r="AO19" s="129">
        <f t="shared" si="9"/>
        <v>2</v>
      </c>
      <c r="AP19" s="128">
        <v>1</v>
      </c>
      <c r="AQ19" s="128">
        <v>1</v>
      </c>
      <c r="AR19" s="128">
        <v>1</v>
      </c>
      <c r="AS19" s="77">
        <f t="shared" si="10"/>
        <v>1</v>
      </c>
      <c r="AT19" s="128">
        <v>2</v>
      </c>
      <c r="AU19" s="128">
        <v>2</v>
      </c>
      <c r="AV19" s="128">
        <v>2</v>
      </c>
      <c r="AW19" s="128">
        <v>2</v>
      </c>
      <c r="AX19" s="79">
        <f t="shared" si="11"/>
        <v>2</v>
      </c>
      <c r="AY19" s="128">
        <v>3</v>
      </c>
      <c r="AZ19" s="128">
        <v>3</v>
      </c>
      <c r="BA19" s="76">
        <f t="shared" si="12"/>
        <v>3</v>
      </c>
      <c r="BB19" s="130">
        <f t="shared" si="3"/>
        <v>2.708333333333333</v>
      </c>
    </row>
    <row r="20" spans="1:54" s="84" customFormat="1" ht="18.75">
      <c r="A20" s="81">
        <f>ข้อมูลนักเรียน!B15</f>
        <v>13</v>
      </c>
      <c r="B20" s="81" t="str">
        <f>ข้อมูลนักเรียน!C15</f>
        <v>เด็กหญิง</v>
      </c>
      <c r="C20" s="82" t="str">
        <f>ข้อมูลนักเรียน!D15</f>
        <v>เปมิกา</v>
      </c>
      <c r="D20" s="83" t="str">
        <f>ข้อมูลนักเรียน!E15</f>
        <v>อุทก</v>
      </c>
      <c r="E20" s="120">
        <v>2</v>
      </c>
      <c r="F20" s="120">
        <v>2</v>
      </c>
      <c r="G20" s="120">
        <v>2</v>
      </c>
      <c r="H20" s="121">
        <f t="shared" si="0"/>
        <v>2</v>
      </c>
      <c r="I20" s="120">
        <v>2</v>
      </c>
      <c r="J20" s="120">
        <v>3</v>
      </c>
      <c r="K20" s="120">
        <v>3</v>
      </c>
      <c r="L20" s="122">
        <f t="shared" si="4"/>
        <v>2.6666666666666665</v>
      </c>
      <c r="M20" s="120">
        <v>3</v>
      </c>
      <c r="N20" s="120">
        <v>3</v>
      </c>
      <c r="O20" s="120">
        <v>3</v>
      </c>
      <c r="P20" s="123">
        <f t="shared" si="5"/>
        <v>3</v>
      </c>
      <c r="Q20" s="120">
        <v>2</v>
      </c>
      <c r="R20" s="120">
        <v>2</v>
      </c>
      <c r="S20" s="120">
        <v>2</v>
      </c>
      <c r="T20" s="124">
        <f t="shared" si="1"/>
        <v>2</v>
      </c>
      <c r="U20" s="80">
        <v>3</v>
      </c>
      <c r="V20" s="80">
        <v>3</v>
      </c>
      <c r="W20" s="80">
        <v>3</v>
      </c>
      <c r="X20" s="76">
        <f t="shared" si="6"/>
        <v>3</v>
      </c>
      <c r="Y20" s="120">
        <v>3</v>
      </c>
      <c r="Z20" s="120">
        <v>3</v>
      </c>
      <c r="AA20" s="120">
        <v>3</v>
      </c>
      <c r="AB20" s="80">
        <v>3</v>
      </c>
      <c r="AC20" s="77">
        <f t="shared" si="7"/>
        <v>3</v>
      </c>
      <c r="AD20" s="80">
        <v>3</v>
      </c>
      <c r="AE20" s="80">
        <v>3</v>
      </c>
      <c r="AF20" s="120">
        <v>3</v>
      </c>
      <c r="AG20" s="125">
        <f t="shared" si="8"/>
        <v>3</v>
      </c>
      <c r="AH20" s="80">
        <v>3</v>
      </c>
      <c r="AI20" s="80">
        <v>3</v>
      </c>
      <c r="AJ20" s="80">
        <v>3</v>
      </c>
      <c r="AK20" s="127">
        <f t="shared" si="2"/>
        <v>3</v>
      </c>
      <c r="AL20" s="128">
        <v>2</v>
      </c>
      <c r="AM20" s="128">
        <v>2</v>
      </c>
      <c r="AN20" s="128">
        <v>2</v>
      </c>
      <c r="AO20" s="129">
        <f t="shared" si="9"/>
        <v>2</v>
      </c>
      <c r="AP20" s="128">
        <v>1</v>
      </c>
      <c r="AQ20" s="128">
        <v>1</v>
      </c>
      <c r="AR20" s="128">
        <v>1</v>
      </c>
      <c r="AS20" s="77">
        <f t="shared" si="10"/>
        <v>1</v>
      </c>
      <c r="AT20" s="128">
        <v>2</v>
      </c>
      <c r="AU20" s="128">
        <v>2</v>
      </c>
      <c r="AV20" s="128">
        <v>2</v>
      </c>
      <c r="AW20" s="128">
        <v>2</v>
      </c>
      <c r="AX20" s="79">
        <f t="shared" si="11"/>
        <v>2</v>
      </c>
      <c r="AY20" s="128">
        <v>3</v>
      </c>
      <c r="AZ20" s="128">
        <v>3</v>
      </c>
      <c r="BA20" s="76">
        <f t="shared" si="12"/>
        <v>3</v>
      </c>
      <c r="BB20" s="130">
        <f t="shared" si="3"/>
        <v>2.708333333333333</v>
      </c>
    </row>
    <row r="21" spans="1:54" s="84" customFormat="1" ht="18.75">
      <c r="A21" s="81">
        <f>ข้อมูลนักเรียน!B16</f>
        <v>14</v>
      </c>
      <c r="B21" s="81" t="str">
        <f>ข้อมูลนักเรียน!C16</f>
        <v>เด็กหญิง</v>
      </c>
      <c r="C21" s="82" t="str">
        <f>ข้อมูลนักเรียน!D16</f>
        <v>จีรวรรณ</v>
      </c>
      <c r="D21" s="83" t="str">
        <f>ข้อมูลนักเรียน!E16</f>
        <v>เกตุย้อย</v>
      </c>
      <c r="E21" s="120">
        <v>2</v>
      </c>
      <c r="F21" s="120">
        <v>2</v>
      </c>
      <c r="G21" s="120">
        <v>2</v>
      </c>
      <c r="H21" s="121">
        <f t="shared" si="0"/>
        <v>2</v>
      </c>
      <c r="I21" s="120">
        <v>2</v>
      </c>
      <c r="J21" s="120">
        <v>3</v>
      </c>
      <c r="K21" s="120">
        <v>3</v>
      </c>
      <c r="L21" s="122">
        <f t="shared" si="4"/>
        <v>2.6666666666666665</v>
      </c>
      <c r="M21" s="120">
        <v>3</v>
      </c>
      <c r="N21" s="120">
        <v>3</v>
      </c>
      <c r="O21" s="120">
        <v>3</v>
      </c>
      <c r="P21" s="123">
        <f t="shared" si="5"/>
        <v>3</v>
      </c>
      <c r="Q21" s="120">
        <v>2</v>
      </c>
      <c r="R21" s="120">
        <v>2</v>
      </c>
      <c r="S21" s="120">
        <v>2</v>
      </c>
      <c r="T21" s="124">
        <f t="shared" si="1"/>
        <v>2</v>
      </c>
      <c r="U21" s="80">
        <v>3</v>
      </c>
      <c r="V21" s="80">
        <v>3</v>
      </c>
      <c r="W21" s="80">
        <v>3</v>
      </c>
      <c r="X21" s="76">
        <f t="shared" si="6"/>
        <v>3</v>
      </c>
      <c r="Y21" s="120">
        <v>3</v>
      </c>
      <c r="Z21" s="120">
        <v>3</v>
      </c>
      <c r="AA21" s="120">
        <v>3</v>
      </c>
      <c r="AB21" s="80">
        <v>3</v>
      </c>
      <c r="AC21" s="77">
        <f t="shared" si="7"/>
        <v>3</v>
      </c>
      <c r="AD21" s="80">
        <v>3</v>
      </c>
      <c r="AE21" s="80">
        <v>3</v>
      </c>
      <c r="AF21" s="120">
        <v>3</v>
      </c>
      <c r="AG21" s="125">
        <f t="shared" si="8"/>
        <v>3</v>
      </c>
      <c r="AH21" s="80">
        <v>3</v>
      </c>
      <c r="AI21" s="80">
        <v>3</v>
      </c>
      <c r="AJ21" s="80">
        <v>3</v>
      </c>
      <c r="AK21" s="127">
        <f t="shared" si="2"/>
        <v>3</v>
      </c>
      <c r="AL21" s="128">
        <v>2</v>
      </c>
      <c r="AM21" s="128">
        <v>2</v>
      </c>
      <c r="AN21" s="128">
        <v>2</v>
      </c>
      <c r="AO21" s="129">
        <f t="shared" si="9"/>
        <v>2</v>
      </c>
      <c r="AP21" s="128">
        <v>1</v>
      </c>
      <c r="AQ21" s="128">
        <v>1</v>
      </c>
      <c r="AR21" s="128">
        <v>1</v>
      </c>
      <c r="AS21" s="77">
        <f t="shared" si="10"/>
        <v>1</v>
      </c>
      <c r="AT21" s="128">
        <v>2</v>
      </c>
      <c r="AU21" s="128">
        <v>2</v>
      </c>
      <c r="AV21" s="128">
        <v>2</v>
      </c>
      <c r="AW21" s="128">
        <v>2</v>
      </c>
      <c r="AX21" s="79">
        <f t="shared" si="11"/>
        <v>2</v>
      </c>
      <c r="AY21" s="128">
        <v>3</v>
      </c>
      <c r="AZ21" s="128">
        <v>3</v>
      </c>
      <c r="BA21" s="76">
        <f t="shared" si="12"/>
        <v>3</v>
      </c>
      <c r="BB21" s="130">
        <f t="shared" si="3"/>
        <v>2.708333333333333</v>
      </c>
    </row>
    <row r="22" spans="1:54" s="84" customFormat="1" ht="18.75">
      <c r="A22" s="81">
        <f>ข้อมูลนักเรียน!B17</f>
        <v>15</v>
      </c>
      <c r="B22" s="81" t="str">
        <f>ข้อมูลนักเรียน!C17</f>
        <v>เด็กหญิง</v>
      </c>
      <c r="C22" s="82" t="str">
        <f>ข้อมูลนักเรียน!D17</f>
        <v>พนิตพร</v>
      </c>
      <c r="D22" s="83" t="str">
        <f>ข้อมูลนักเรียน!E17</f>
        <v>สุขเกษม</v>
      </c>
      <c r="E22" s="120">
        <v>2</v>
      </c>
      <c r="F22" s="120">
        <v>2</v>
      </c>
      <c r="G22" s="120">
        <v>2</v>
      </c>
      <c r="H22" s="121">
        <f t="shared" si="0"/>
        <v>2</v>
      </c>
      <c r="I22" s="120">
        <v>2</v>
      </c>
      <c r="J22" s="120">
        <v>3</v>
      </c>
      <c r="K22" s="120">
        <v>3</v>
      </c>
      <c r="L22" s="122">
        <f t="shared" si="4"/>
        <v>2.6666666666666665</v>
      </c>
      <c r="M22" s="120">
        <v>3</v>
      </c>
      <c r="N22" s="120">
        <v>3</v>
      </c>
      <c r="O22" s="120">
        <v>3</v>
      </c>
      <c r="P22" s="123">
        <f t="shared" si="5"/>
        <v>3</v>
      </c>
      <c r="Q22" s="120">
        <v>2</v>
      </c>
      <c r="R22" s="120">
        <v>2</v>
      </c>
      <c r="S22" s="120">
        <v>2</v>
      </c>
      <c r="T22" s="124">
        <f t="shared" si="1"/>
        <v>2</v>
      </c>
      <c r="U22" s="80">
        <v>3</v>
      </c>
      <c r="V22" s="80">
        <v>3</v>
      </c>
      <c r="W22" s="80">
        <v>3</v>
      </c>
      <c r="X22" s="76">
        <f t="shared" si="6"/>
        <v>3</v>
      </c>
      <c r="Y22" s="120">
        <v>3</v>
      </c>
      <c r="Z22" s="120">
        <v>3</v>
      </c>
      <c r="AA22" s="120">
        <v>3</v>
      </c>
      <c r="AB22" s="80">
        <v>3</v>
      </c>
      <c r="AC22" s="77">
        <f t="shared" si="7"/>
        <v>3</v>
      </c>
      <c r="AD22" s="80">
        <v>3</v>
      </c>
      <c r="AE22" s="80">
        <v>3</v>
      </c>
      <c r="AF22" s="120">
        <v>3</v>
      </c>
      <c r="AG22" s="125">
        <f t="shared" si="8"/>
        <v>3</v>
      </c>
      <c r="AH22" s="80">
        <v>3</v>
      </c>
      <c r="AI22" s="80">
        <v>3</v>
      </c>
      <c r="AJ22" s="80">
        <v>3</v>
      </c>
      <c r="AK22" s="127">
        <f t="shared" si="2"/>
        <v>3</v>
      </c>
      <c r="AL22" s="128">
        <v>2</v>
      </c>
      <c r="AM22" s="128">
        <v>2</v>
      </c>
      <c r="AN22" s="128">
        <v>2</v>
      </c>
      <c r="AO22" s="129">
        <f t="shared" si="9"/>
        <v>2</v>
      </c>
      <c r="AP22" s="128">
        <v>1</v>
      </c>
      <c r="AQ22" s="128">
        <v>1</v>
      </c>
      <c r="AR22" s="128">
        <v>1</v>
      </c>
      <c r="AS22" s="77">
        <f t="shared" si="10"/>
        <v>1</v>
      </c>
      <c r="AT22" s="128">
        <v>2</v>
      </c>
      <c r="AU22" s="128">
        <v>2</v>
      </c>
      <c r="AV22" s="128">
        <v>2</v>
      </c>
      <c r="AW22" s="128">
        <v>2</v>
      </c>
      <c r="AX22" s="79">
        <f t="shared" si="11"/>
        <v>2</v>
      </c>
      <c r="AY22" s="128">
        <v>3</v>
      </c>
      <c r="AZ22" s="128">
        <v>3</v>
      </c>
      <c r="BA22" s="76">
        <f t="shared" si="12"/>
        <v>3</v>
      </c>
      <c r="BB22" s="130">
        <f t="shared" si="3"/>
        <v>2.708333333333333</v>
      </c>
    </row>
    <row r="23" spans="1:54" s="84" customFormat="1" ht="18.75">
      <c r="A23" s="81">
        <f>ข้อมูลนักเรียน!B18</f>
        <v>16</v>
      </c>
      <c r="B23" s="81" t="str">
        <f>ข้อมูลนักเรียน!C18</f>
        <v>เด็กหญิง</v>
      </c>
      <c r="C23" s="82" t="str">
        <f>ข้อมูลนักเรียน!D18</f>
        <v>ชญาพร</v>
      </c>
      <c r="D23" s="83" t="str">
        <f>ข้อมูลนักเรียน!E18</f>
        <v>พวงงาม</v>
      </c>
      <c r="E23" s="120">
        <v>2</v>
      </c>
      <c r="F23" s="120">
        <v>2</v>
      </c>
      <c r="G23" s="120">
        <v>2</v>
      </c>
      <c r="H23" s="121">
        <f t="shared" si="0"/>
        <v>2</v>
      </c>
      <c r="I23" s="120">
        <v>2</v>
      </c>
      <c r="J23" s="120">
        <v>3</v>
      </c>
      <c r="K23" s="120">
        <v>3</v>
      </c>
      <c r="L23" s="122">
        <f t="shared" si="4"/>
        <v>2.6666666666666665</v>
      </c>
      <c r="M23" s="120">
        <v>3</v>
      </c>
      <c r="N23" s="120">
        <v>3</v>
      </c>
      <c r="O23" s="120">
        <v>3</v>
      </c>
      <c r="P23" s="123">
        <f t="shared" si="5"/>
        <v>3</v>
      </c>
      <c r="Q23" s="120">
        <v>2</v>
      </c>
      <c r="R23" s="120">
        <v>2</v>
      </c>
      <c r="S23" s="120">
        <v>2</v>
      </c>
      <c r="T23" s="124">
        <f t="shared" si="1"/>
        <v>2</v>
      </c>
      <c r="U23" s="80">
        <v>3</v>
      </c>
      <c r="V23" s="80">
        <v>3</v>
      </c>
      <c r="W23" s="80">
        <v>3</v>
      </c>
      <c r="X23" s="76">
        <f t="shared" si="6"/>
        <v>3</v>
      </c>
      <c r="Y23" s="120">
        <v>3</v>
      </c>
      <c r="Z23" s="120">
        <v>3</v>
      </c>
      <c r="AA23" s="120">
        <v>3</v>
      </c>
      <c r="AB23" s="80">
        <v>3</v>
      </c>
      <c r="AC23" s="77">
        <f t="shared" si="7"/>
        <v>3</v>
      </c>
      <c r="AD23" s="80">
        <v>3</v>
      </c>
      <c r="AE23" s="80">
        <v>3</v>
      </c>
      <c r="AF23" s="120">
        <v>3</v>
      </c>
      <c r="AG23" s="125">
        <f t="shared" si="8"/>
        <v>3</v>
      </c>
      <c r="AH23" s="80">
        <v>3</v>
      </c>
      <c r="AI23" s="80">
        <v>3</v>
      </c>
      <c r="AJ23" s="80">
        <v>3</v>
      </c>
      <c r="AK23" s="127">
        <f t="shared" si="2"/>
        <v>3</v>
      </c>
      <c r="AL23" s="128">
        <v>2</v>
      </c>
      <c r="AM23" s="128">
        <v>2</v>
      </c>
      <c r="AN23" s="128">
        <v>2</v>
      </c>
      <c r="AO23" s="129">
        <f t="shared" si="9"/>
        <v>2</v>
      </c>
      <c r="AP23" s="128">
        <v>1</v>
      </c>
      <c r="AQ23" s="128">
        <v>1</v>
      </c>
      <c r="AR23" s="128">
        <v>1</v>
      </c>
      <c r="AS23" s="77">
        <f t="shared" si="10"/>
        <v>1</v>
      </c>
      <c r="AT23" s="128">
        <v>2</v>
      </c>
      <c r="AU23" s="128">
        <v>2</v>
      </c>
      <c r="AV23" s="128">
        <v>2</v>
      </c>
      <c r="AW23" s="128">
        <v>2</v>
      </c>
      <c r="AX23" s="79">
        <f t="shared" si="11"/>
        <v>2</v>
      </c>
      <c r="AY23" s="128">
        <v>3</v>
      </c>
      <c r="AZ23" s="128">
        <v>3</v>
      </c>
      <c r="BA23" s="76">
        <f t="shared" si="12"/>
        <v>3</v>
      </c>
      <c r="BB23" s="130">
        <f t="shared" si="3"/>
        <v>2.708333333333333</v>
      </c>
    </row>
    <row r="24" spans="1:54" s="84" customFormat="1" ht="18.75">
      <c r="A24" s="81">
        <f>ข้อมูลนักเรียน!B19</f>
        <v>17</v>
      </c>
      <c r="B24" s="81" t="str">
        <f>ข้อมูลนักเรียน!C19</f>
        <v>เด็กหญิง</v>
      </c>
      <c r="C24" s="82" t="str">
        <f>ข้อมูลนักเรียน!D19</f>
        <v>ชุติกาญจน์</v>
      </c>
      <c r="D24" s="83" t="str">
        <f>ข้อมูลนักเรียน!E19</f>
        <v>มณีแดง</v>
      </c>
      <c r="E24" s="120">
        <v>2</v>
      </c>
      <c r="F24" s="120">
        <v>2</v>
      </c>
      <c r="G24" s="120">
        <v>2</v>
      </c>
      <c r="H24" s="121">
        <f t="shared" si="0"/>
        <v>2</v>
      </c>
      <c r="I24" s="120">
        <v>2</v>
      </c>
      <c r="J24" s="120">
        <v>3</v>
      </c>
      <c r="K24" s="120">
        <v>3</v>
      </c>
      <c r="L24" s="122">
        <f t="shared" si="4"/>
        <v>2.6666666666666665</v>
      </c>
      <c r="M24" s="120">
        <v>3</v>
      </c>
      <c r="N24" s="120">
        <v>3</v>
      </c>
      <c r="O24" s="120">
        <v>3</v>
      </c>
      <c r="P24" s="123">
        <f t="shared" si="5"/>
        <v>3</v>
      </c>
      <c r="Q24" s="120">
        <v>2</v>
      </c>
      <c r="R24" s="120">
        <v>2</v>
      </c>
      <c r="S24" s="120">
        <v>2</v>
      </c>
      <c r="T24" s="124">
        <f t="shared" si="1"/>
        <v>2</v>
      </c>
      <c r="U24" s="80">
        <v>3</v>
      </c>
      <c r="V24" s="80">
        <v>3</v>
      </c>
      <c r="W24" s="80">
        <v>3</v>
      </c>
      <c r="X24" s="76">
        <f t="shared" si="6"/>
        <v>3</v>
      </c>
      <c r="Y24" s="120">
        <v>3</v>
      </c>
      <c r="Z24" s="120">
        <v>3</v>
      </c>
      <c r="AA24" s="120">
        <v>3</v>
      </c>
      <c r="AB24" s="80">
        <v>3</v>
      </c>
      <c r="AC24" s="77">
        <f t="shared" si="7"/>
        <v>3</v>
      </c>
      <c r="AD24" s="80">
        <v>3</v>
      </c>
      <c r="AE24" s="80">
        <v>3</v>
      </c>
      <c r="AF24" s="120">
        <v>3</v>
      </c>
      <c r="AG24" s="125">
        <f t="shared" si="8"/>
        <v>3</v>
      </c>
      <c r="AH24" s="80">
        <v>3</v>
      </c>
      <c r="AI24" s="80">
        <v>3</v>
      </c>
      <c r="AJ24" s="80">
        <v>3</v>
      </c>
      <c r="AK24" s="127">
        <f t="shared" si="2"/>
        <v>3</v>
      </c>
      <c r="AL24" s="128">
        <v>2</v>
      </c>
      <c r="AM24" s="128">
        <v>2</v>
      </c>
      <c r="AN24" s="128">
        <v>2</v>
      </c>
      <c r="AO24" s="129">
        <f t="shared" si="9"/>
        <v>2</v>
      </c>
      <c r="AP24" s="128">
        <v>1</v>
      </c>
      <c r="AQ24" s="128">
        <v>1</v>
      </c>
      <c r="AR24" s="128">
        <v>1</v>
      </c>
      <c r="AS24" s="77">
        <f t="shared" si="10"/>
        <v>1</v>
      </c>
      <c r="AT24" s="128">
        <v>2</v>
      </c>
      <c r="AU24" s="128">
        <v>2</v>
      </c>
      <c r="AV24" s="128">
        <v>2</v>
      </c>
      <c r="AW24" s="128">
        <v>2</v>
      </c>
      <c r="AX24" s="79">
        <f t="shared" si="11"/>
        <v>2</v>
      </c>
      <c r="AY24" s="128">
        <v>3</v>
      </c>
      <c r="AZ24" s="128">
        <v>3</v>
      </c>
      <c r="BA24" s="76">
        <f t="shared" si="12"/>
        <v>3</v>
      </c>
      <c r="BB24" s="130">
        <f t="shared" si="3"/>
        <v>2.708333333333333</v>
      </c>
    </row>
    <row r="25" spans="1:54" s="84" customFormat="1" ht="18.75">
      <c r="A25" s="81">
        <f>ข้อมูลนักเรียน!B20</f>
        <v>18</v>
      </c>
      <c r="B25" s="81" t="str">
        <f>ข้อมูลนักเรียน!C20</f>
        <v>เด็กหญิง</v>
      </c>
      <c r="C25" s="82" t="str">
        <f>ข้อมูลนักเรียน!D20</f>
        <v>ฐิดาภา</v>
      </c>
      <c r="D25" s="83" t="str">
        <f>ข้อมูลนักเรียน!E20</f>
        <v>เผือกนอง</v>
      </c>
      <c r="E25" s="120">
        <v>2</v>
      </c>
      <c r="F25" s="120">
        <v>2</v>
      </c>
      <c r="G25" s="120">
        <v>2</v>
      </c>
      <c r="H25" s="121">
        <f t="shared" si="0"/>
        <v>2</v>
      </c>
      <c r="I25" s="120">
        <v>2</v>
      </c>
      <c r="J25" s="120">
        <v>3</v>
      </c>
      <c r="K25" s="120">
        <v>3</v>
      </c>
      <c r="L25" s="122">
        <f t="shared" si="4"/>
        <v>2.6666666666666665</v>
      </c>
      <c r="M25" s="120">
        <v>3</v>
      </c>
      <c r="N25" s="120">
        <v>3</v>
      </c>
      <c r="O25" s="120">
        <v>3</v>
      </c>
      <c r="P25" s="123">
        <f t="shared" si="5"/>
        <v>3</v>
      </c>
      <c r="Q25" s="120">
        <v>2</v>
      </c>
      <c r="R25" s="120">
        <v>2</v>
      </c>
      <c r="S25" s="120">
        <v>2</v>
      </c>
      <c r="T25" s="124">
        <f t="shared" si="1"/>
        <v>2</v>
      </c>
      <c r="U25" s="80">
        <v>3</v>
      </c>
      <c r="V25" s="80">
        <v>3</v>
      </c>
      <c r="W25" s="80">
        <v>3</v>
      </c>
      <c r="X25" s="76">
        <f t="shared" si="6"/>
        <v>3</v>
      </c>
      <c r="Y25" s="120">
        <v>3</v>
      </c>
      <c r="Z25" s="120">
        <v>3</v>
      </c>
      <c r="AA25" s="120">
        <v>3</v>
      </c>
      <c r="AB25" s="80">
        <v>3</v>
      </c>
      <c r="AC25" s="77">
        <f t="shared" si="7"/>
        <v>3</v>
      </c>
      <c r="AD25" s="80">
        <v>3</v>
      </c>
      <c r="AE25" s="80">
        <v>3</v>
      </c>
      <c r="AF25" s="120">
        <v>3</v>
      </c>
      <c r="AG25" s="125">
        <f t="shared" si="8"/>
        <v>3</v>
      </c>
      <c r="AH25" s="80">
        <v>3</v>
      </c>
      <c r="AI25" s="80">
        <v>3</v>
      </c>
      <c r="AJ25" s="80">
        <v>3</v>
      </c>
      <c r="AK25" s="127">
        <f t="shared" si="2"/>
        <v>3</v>
      </c>
      <c r="AL25" s="128">
        <v>2</v>
      </c>
      <c r="AM25" s="128">
        <v>2</v>
      </c>
      <c r="AN25" s="128">
        <v>2</v>
      </c>
      <c r="AO25" s="129">
        <f t="shared" si="9"/>
        <v>2</v>
      </c>
      <c r="AP25" s="128">
        <v>1</v>
      </c>
      <c r="AQ25" s="128">
        <v>1</v>
      </c>
      <c r="AR25" s="128">
        <v>1</v>
      </c>
      <c r="AS25" s="77">
        <f t="shared" si="10"/>
        <v>1</v>
      </c>
      <c r="AT25" s="128">
        <v>2</v>
      </c>
      <c r="AU25" s="128">
        <v>2</v>
      </c>
      <c r="AV25" s="128">
        <v>2</v>
      </c>
      <c r="AW25" s="128">
        <v>2</v>
      </c>
      <c r="AX25" s="79">
        <f t="shared" si="11"/>
        <v>2</v>
      </c>
      <c r="AY25" s="128">
        <v>3</v>
      </c>
      <c r="AZ25" s="128">
        <v>3</v>
      </c>
      <c r="BA25" s="76">
        <f t="shared" si="12"/>
        <v>3</v>
      </c>
      <c r="BB25" s="130">
        <f t="shared" si="3"/>
        <v>2.708333333333333</v>
      </c>
    </row>
    <row r="26" spans="1:54" s="84" customFormat="1" ht="18.75">
      <c r="A26" s="81">
        <f>ข้อมูลนักเรียน!B21</f>
        <v>19</v>
      </c>
      <c r="B26" s="81" t="str">
        <f>ข้อมูลนักเรียน!C21</f>
        <v>เด็กชาย</v>
      </c>
      <c r="C26" s="82" t="str">
        <f>ข้อมูลนักเรียน!D21</f>
        <v>อภิวิชญ์</v>
      </c>
      <c r="D26" s="83" t="str">
        <f>ข้อมูลนักเรียน!E21</f>
        <v>จิตประสงค์</v>
      </c>
      <c r="E26" s="120">
        <v>2</v>
      </c>
      <c r="F26" s="120">
        <v>2</v>
      </c>
      <c r="G26" s="120">
        <v>2</v>
      </c>
      <c r="H26" s="121">
        <f t="shared" si="0"/>
        <v>2</v>
      </c>
      <c r="I26" s="120">
        <v>2</v>
      </c>
      <c r="J26" s="120">
        <v>3</v>
      </c>
      <c r="K26" s="120">
        <v>3</v>
      </c>
      <c r="L26" s="122">
        <f t="shared" si="4"/>
        <v>2.6666666666666665</v>
      </c>
      <c r="M26" s="120">
        <v>3</v>
      </c>
      <c r="N26" s="120">
        <v>3</v>
      </c>
      <c r="O26" s="120">
        <v>3</v>
      </c>
      <c r="P26" s="123">
        <f t="shared" si="5"/>
        <v>3</v>
      </c>
      <c r="Q26" s="120">
        <v>2</v>
      </c>
      <c r="R26" s="120">
        <v>2</v>
      </c>
      <c r="S26" s="120">
        <v>2</v>
      </c>
      <c r="T26" s="124">
        <f t="shared" si="1"/>
        <v>2</v>
      </c>
      <c r="U26" s="80">
        <v>3</v>
      </c>
      <c r="V26" s="80">
        <v>3</v>
      </c>
      <c r="W26" s="80">
        <v>3</v>
      </c>
      <c r="X26" s="76">
        <f t="shared" si="6"/>
        <v>3</v>
      </c>
      <c r="Y26" s="120">
        <v>3</v>
      </c>
      <c r="Z26" s="120">
        <v>3</v>
      </c>
      <c r="AA26" s="120">
        <v>3</v>
      </c>
      <c r="AB26" s="80">
        <v>3</v>
      </c>
      <c r="AC26" s="77">
        <f t="shared" si="7"/>
        <v>3</v>
      </c>
      <c r="AD26" s="80">
        <v>3</v>
      </c>
      <c r="AE26" s="80">
        <v>3</v>
      </c>
      <c r="AF26" s="120">
        <v>3</v>
      </c>
      <c r="AG26" s="125">
        <f t="shared" si="8"/>
        <v>3</v>
      </c>
      <c r="AH26" s="80">
        <v>3</v>
      </c>
      <c r="AI26" s="80">
        <v>3</v>
      </c>
      <c r="AJ26" s="80">
        <v>3</v>
      </c>
      <c r="AK26" s="127">
        <f t="shared" si="2"/>
        <v>3</v>
      </c>
      <c r="AL26" s="128">
        <v>2</v>
      </c>
      <c r="AM26" s="128">
        <v>2</v>
      </c>
      <c r="AN26" s="128">
        <v>2</v>
      </c>
      <c r="AO26" s="129">
        <f t="shared" si="9"/>
        <v>2</v>
      </c>
      <c r="AP26" s="128">
        <v>1</v>
      </c>
      <c r="AQ26" s="128">
        <v>1</v>
      </c>
      <c r="AR26" s="128">
        <v>1</v>
      </c>
      <c r="AS26" s="77">
        <f t="shared" si="10"/>
        <v>1</v>
      </c>
      <c r="AT26" s="128">
        <v>2</v>
      </c>
      <c r="AU26" s="128">
        <v>2</v>
      </c>
      <c r="AV26" s="128">
        <v>2</v>
      </c>
      <c r="AW26" s="128">
        <v>2</v>
      </c>
      <c r="AX26" s="79">
        <f t="shared" si="11"/>
        <v>2</v>
      </c>
      <c r="AY26" s="128">
        <v>3</v>
      </c>
      <c r="AZ26" s="128">
        <v>3</v>
      </c>
      <c r="BA26" s="76">
        <f t="shared" si="12"/>
        <v>3</v>
      </c>
      <c r="BB26" s="130">
        <f t="shared" si="3"/>
        <v>2.708333333333333</v>
      </c>
    </row>
    <row r="27" spans="1:54" s="84" customFormat="1" ht="18.75">
      <c r="A27" s="81">
        <f>ข้อมูลนักเรียน!B22</f>
        <v>20</v>
      </c>
      <c r="B27" s="81" t="str">
        <f>ข้อมูลนักเรียน!C22</f>
        <v>เด็กหญิง</v>
      </c>
      <c r="C27" s="82" t="str">
        <f>ข้อมูลนักเรียน!D22</f>
        <v>กวิสรา</v>
      </c>
      <c r="D27" s="83" t="str">
        <f>ข้อมูลนักเรียน!E22</f>
        <v>หวังผล</v>
      </c>
      <c r="E27" s="120">
        <v>2</v>
      </c>
      <c r="F27" s="120">
        <v>2</v>
      </c>
      <c r="G27" s="120">
        <v>2</v>
      </c>
      <c r="H27" s="121">
        <f t="shared" si="0"/>
        <v>2</v>
      </c>
      <c r="I27" s="120">
        <v>2</v>
      </c>
      <c r="J27" s="120">
        <v>3</v>
      </c>
      <c r="K27" s="120">
        <v>3</v>
      </c>
      <c r="L27" s="122">
        <f t="shared" si="4"/>
        <v>2.6666666666666665</v>
      </c>
      <c r="M27" s="120">
        <v>3</v>
      </c>
      <c r="N27" s="120">
        <v>3</v>
      </c>
      <c r="O27" s="120">
        <v>3</v>
      </c>
      <c r="P27" s="123">
        <f t="shared" si="5"/>
        <v>3</v>
      </c>
      <c r="Q27" s="120">
        <v>2</v>
      </c>
      <c r="R27" s="120">
        <v>2</v>
      </c>
      <c r="S27" s="120">
        <v>2</v>
      </c>
      <c r="T27" s="124">
        <f t="shared" si="1"/>
        <v>2</v>
      </c>
      <c r="U27" s="80">
        <v>3</v>
      </c>
      <c r="V27" s="80">
        <v>3</v>
      </c>
      <c r="W27" s="80">
        <v>3</v>
      </c>
      <c r="X27" s="76">
        <f t="shared" si="6"/>
        <v>3</v>
      </c>
      <c r="Y27" s="120">
        <v>3</v>
      </c>
      <c r="Z27" s="120">
        <v>3</v>
      </c>
      <c r="AA27" s="120">
        <v>3</v>
      </c>
      <c r="AB27" s="80">
        <v>3</v>
      </c>
      <c r="AC27" s="77">
        <f t="shared" si="7"/>
        <v>3</v>
      </c>
      <c r="AD27" s="80">
        <v>3</v>
      </c>
      <c r="AE27" s="80">
        <v>3</v>
      </c>
      <c r="AF27" s="120">
        <v>3</v>
      </c>
      <c r="AG27" s="125">
        <f t="shared" si="8"/>
        <v>3</v>
      </c>
      <c r="AH27" s="80">
        <v>3</v>
      </c>
      <c r="AI27" s="80">
        <v>3</v>
      </c>
      <c r="AJ27" s="80">
        <v>3</v>
      </c>
      <c r="AK27" s="127">
        <f t="shared" si="2"/>
        <v>3</v>
      </c>
      <c r="AL27" s="128">
        <v>2</v>
      </c>
      <c r="AM27" s="128">
        <v>2</v>
      </c>
      <c r="AN27" s="128">
        <v>2</v>
      </c>
      <c r="AO27" s="129">
        <f t="shared" si="9"/>
        <v>2</v>
      </c>
      <c r="AP27" s="128">
        <v>1</v>
      </c>
      <c r="AQ27" s="128">
        <v>1</v>
      </c>
      <c r="AR27" s="128">
        <v>1</v>
      </c>
      <c r="AS27" s="77">
        <f t="shared" si="10"/>
        <v>1</v>
      </c>
      <c r="AT27" s="128">
        <v>2</v>
      </c>
      <c r="AU27" s="128">
        <v>2</v>
      </c>
      <c r="AV27" s="128">
        <v>2</v>
      </c>
      <c r="AW27" s="128">
        <v>2</v>
      </c>
      <c r="AX27" s="79">
        <f t="shared" si="11"/>
        <v>2</v>
      </c>
      <c r="AY27" s="128">
        <v>3</v>
      </c>
      <c r="AZ27" s="128">
        <v>3</v>
      </c>
      <c r="BA27" s="76">
        <f t="shared" si="12"/>
        <v>3</v>
      </c>
      <c r="BB27" s="130">
        <f t="shared" si="3"/>
        <v>2.708333333333333</v>
      </c>
    </row>
    <row r="28" spans="1:54" s="84" customFormat="1" ht="18.75">
      <c r="A28" s="81">
        <f>ข้อมูลนักเรียน!B23</f>
        <v>21</v>
      </c>
      <c r="B28" s="81" t="str">
        <f>ข้อมูลนักเรียน!C23</f>
        <v>เด็กหญิง</v>
      </c>
      <c r="C28" s="82" t="str">
        <f>ข้อมูลนักเรียน!D23</f>
        <v>ดวงกมล</v>
      </c>
      <c r="D28" s="83" t="str">
        <f>ข้อมูลนักเรียน!E23</f>
        <v>ชุมวรฐายี</v>
      </c>
      <c r="E28" s="120">
        <v>2</v>
      </c>
      <c r="F28" s="120">
        <v>2</v>
      </c>
      <c r="G28" s="120">
        <v>2</v>
      </c>
      <c r="H28" s="121">
        <f t="shared" si="0"/>
        <v>2</v>
      </c>
      <c r="I28" s="120">
        <v>2</v>
      </c>
      <c r="J28" s="120">
        <v>3</v>
      </c>
      <c r="K28" s="120">
        <v>3</v>
      </c>
      <c r="L28" s="122">
        <f t="shared" si="4"/>
        <v>2.6666666666666665</v>
      </c>
      <c r="M28" s="120">
        <v>3</v>
      </c>
      <c r="N28" s="120">
        <v>3</v>
      </c>
      <c r="O28" s="120">
        <v>3</v>
      </c>
      <c r="P28" s="123">
        <f t="shared" si="5"/>
        <v>3</v>
      </c>
      <c r="Q28" s="120">
        <v>2</v>
      </c>
      <c r="R28" s="120">
        <v>2</v>
      </c>
      <c r="S28" s="120">
        <v>2</v>
      </c>
      <c r="T28" s="124">
        <f t="shared" si="1"/>
        <v>2</v>
      </c>
      <c r="U28" s="80">
        <v>3</v>
      </c>
      <c r="V28" s="80">
        <v>3</v>
      </c>
      <c r="W28" s="80">
        <v>3</v>
      </c>
      <c r="X28" s="76">
        <f t="shared" si="6"/>
        <v>3</v>
      </c>
      <c r="Y28" s="120">
        <v>3</v>
      </c>
      <c r="Z28" s="120">
        <v>3</v>
      </c>
      <c r="AA28" s="120">
        <v>3</v>
      </c>
      <c r="AB28" s="80">
        <v>3</v>
      </c>
      <c r="AC28" s="77">
        <f t="shared" si="7"/>
        <v>3</v>
      </c>
      <c r="AD28" s="80">
        <v>3</v>
      </c>
      <c r="AE28" s="80">
        <v>3</v>
      </c>
      <c r="AF28" s="120">
        <v>3</v>
      </c>
      <c r="AG28" s="125">
        <f t="shared" si="8"/>
        <v>3</v>
      </c>
      <c r="AH28" s="80">
        <v>3</v>
      </c>
      <c r="AI28" s="80">
        <v>3</v>
      </c>
      <c r="AJ28" s="80">
        <v>3</v>
      </c>
      <c r="AK28" s="127">
        <f t="shared" si="2"/>
        <v>3</v>
      </c>
      <c r="AL28" s="128">
        <v>2</v>
      </c>
      <c r="AM28" s="128">
        <v>2</v>
      </c>
      <c r="AN28" s="128">
        <v>2</v>
      </c>
      <c r="AO28" s="129">
        <f t="shared" si="9"/>
        <v>2</v>
      </c>
      <c r="AP28" s="128">
        <v>1</v>
      </c>
      <c r="AQ28" s="128">
        <v>1</v>
      </c>
      <c r="AR28" s="128">
        <v>1</v>
      </c>
      <c r="AS28" s="77">
        <f t="shared" si="10"/>
        <v>1</v>
      </c>
      <c r="AT28" s="128">
        <v>2</v>
      </c>
      <c r="AU28" s="128">
        <v>2</v>
      </c>
      <c r="AV28" s="128">
        <v>2</v>
      </c>
      <c r="AW28" s="128">
        <v>2</v>
      </c>
      <c r="AX28" s="79">
        <f t="shared" si="11"/>
        <v>2</v>
      </c>
      <c r="AY28" s="128">
        <v>3</v>
      </c>
      <c r="AZ28" s="128">
        <v>3</v>
      </c>
      <c r="BA28" s="76">
        <f t="shared" si="12"/>
        <v>3</v>
      </c>
      <c r="BB28" s="130">
        <f t="shared" si="3"/>
        <v>2.708333333333333</v>
      </c>
    </row>
    <row r="29" spans="1:54" s="84" customFormat="1" ht="18.75">
      <c r="A29" s="81">
        <f>ข้อมูลนักเรียน!B24</f>
        <v>22</v>
      </c>
      <c r="B29" s="81" t="str">
        <f>ข้อมูลนักเรียน!C24</f>
        <v>เด็กชาย</v>
      </c>
      <c r="C29" s="82" t="str">
        <f>ข้อมูลนักเรียน!D24</f>
        <v>ณัฐพัฒน์</v>
      </c>
      <c r="D29" s="83" t="str">
        <f>ข้อมูลนักเรียน!E24</f>
        <v>ชะนะฮวด</v>
      </c>
      <c r="E29" s="120">
        <v>2</v>
      </c>
      <c r="F29" s="120">
        <v>2</v>
      </c>
      <c r="G29" s="120">
        <v>2</v>
      </c>
      <c r="H29" s="121">
        <f t="shared" si="0"/>
        <v>2</v>
      </c>
      <c r="I29" s="120">
        <v>2</v>
      </c>
      <c r="J29" s="120">
        <v>3</v>
      </c>
      <c r="K29" s="120">
        <v>3</v>
      </c>
      <c r="L29" s="122">
        <f t="shared" si="4"/>
        <v>2.6666666666666665</v>
      </c>
      <c r="M29" s="120">
        <v>3</v>
      </c>
      <c r="N29" s="120">
        <v>3</v>
      </c>
      <c r="O29" s="120">
        <v>3</v>
      </c>
      <c r="P29" s="123">
        <f t="shared" si="5"/>
        <v>3</v>
      </c>
      <c r="Q29" s="120">
        <v>2</v>
      </c>
      <c r="R29" s="120">
        <v>2</v>
      </c>
      <c r="S29" s="120">
        <v>2</v>
      </c>
      <c r="T29" s="124">
        <f t="shared" si="1"/>
        <v>2</v>
      </c>
      <c r="U29" s="80">
        <v>3</v>
      </c>
      <c r="V29" s="80">
        <v>3</v>
      </c>
      <c r="W29" s="80">
        <v>3</v>
      </c>
      <c r="X29" s="76">
        <f t="shared" si="6"/>
        <v>3</v>
      </c>
      <c r="Y29" s="120">
        <v>3</v>
      </c>
      <c r="Z29" s="120">
        <v>3</v>
      </c>
      <c r="AA29" s="120">
        <v>3</v>
      </c>
      <c r="AB29" s="80">
        <v>3</v>
      </c>
      <c r="AC29" s="77">
        <f t="shared" si="7"/>
        <v>3</v>
      </c>
      <c r="AD29" s="80">
        <v>3</v>
      </c>
      <c r="AE29" s="80">
        <v>3</v>
      </c>
      <c r="AF29" s="120">
        <v>3</v>
      </c>
      <c r="AG29" s="125">
        <f t="shared" si="8"/>
        <v>3</v>
      </c>
      <c r="AH29" s="80">
        <v>3</v>
      </c>
      <c r="AI29" s="80">
        <v>3</v>
      </c>
      <c r="AJ29" s="80">
        <v>3</v>
      </c>
      <c r="AK29" s="127">
        <f t="shared" si="2"/>
        <v>3</v>
      </c>
      <c r="AL29" s="128">
        <v>2</v>
      </c>
      <c r="AM29" s="128">
        <v>2</v>
      </c>
      <c r="AN29" s="128">
        <v>2</v>
      </c>
      <c r="AO29" s="129">
        <f t="shared" si="9"/>
        <v>2</v>
      </c>
      <c r="AP29" s="128">
        <v>1</v>
      </c>
      <c r="AQ29" s="128">
        <v>1</v>
      </c>
      <c r="AR29" s="128">
        <v>1</v>
      </c>
      <c r="AS29" s="77">
        <f t="shared" si="10"/>
        <v>1</v>
      </c>
      <c r="AT29" s="128">
        <v>2</v>
      </c>
      <c r="AU29" s="128">
        <v>2</v>
      </c>
      <c r="AV29" s="128">
        <v>2</v>
      </c>
      <c r="AW29" s="128">
        <v>2</v>
      </c>
      <c r="AX29" s="79">
        <f t="shared" si="11"/>
        <v>2</v>
      </c>
      <c r="AY29" s="128">
        <v>3</v>
      </c>
      <c r="AZ29" s="128">
        <v>3</v>
      </c>
      <c r="BA29" s="76">
        <f t="shared" si="12"/>
        <v>3</v>
      </c>
      <c r="BB29" s="130">
        <f t="shared" si="3"/>
        <v>2.708333333333333</v>
      </c>
    </row>
    <row r="30" spans="1:54" s="84" customFormat="1" ht="18.75">
      <c r="A30" s="81">
        <f>ข้อมูลนักเรียน!B25</f>
        <v>23</v>
      </c>
      <c r="B30" s="81" t="str">
        <f>ข้อมูลนักเรียน!C25</f>
        <v>เด็กชาย</v>
      </c>
      <c r="C30" s="82" t="str">
        <f>ข้อมูลนักเรียน!D25</f>
        <v>ธนชิต</v>
      </c>
      <c r="D30" s="83" t="str">
        <f>ข้อมูลนักเรียน!E25</f>
        <v>จันทร์ทอง</v>
      </c>
      <c r="E30" s="120">
        <v>2</v>
      </c>
      <c r="F30" s="120">
        <v>2</v>
      </c>
      <c r="G30" s="120">
        <v>2</v>
      </c>
      <c r="H30" s="121">
        <f t="shared" si="0"/>
        <v>2</v>
      </c>
      <c r="I30" s="120">
        <v>2</v>
      </c>
      <c r="J30" s="120">
        <v>3</v>
      </c>
      <c r="K30" s="120">
        <v>3</v>
      </c>
      <c r="L30" s="122">
        <f t="shared" si="4"/>
        <v>2.6666666666666665</v>
      </c>
      <c r="M30" s="120">
        <v>3</v>
      </c>
      <c r="N30" s="120">
        <v>3</v>
      </c>
      <c r="O30" s="120">
        <v>3</v>
      </c>
      <c r="P30" s="123">
        <f t="shared" si="5"/>
        <v>3</v>
      </c>
      <c r="Q30" s="120">
        <v>2</v>
      </c>
      <c r="R30" s="120">
        <v>2</v>
      </c>
      <c r="S30" s="120">
        <v>2</v>
      </c>
      <c r="T30" s="124">
        <f t="shared" si="1"/>
        <v>2</v>
      </c>
      <c r="U30" s="80">
        <v>3</v>
      </c>
      <c r="V30" s="80">
        <v>3</v>
      </c>
      <c r="W30" s="80">
        <v>3</v>
      </c>
      <c r="X30" s="76">
        <f t="shared" si="6"/>
        <v>3</v>
      </c>
      <c r="Y30" s="120">
        <v>3</v>
      </c>
      <c r="Z30" s="120">
        <v>3</v>
      </c>
      <c r="AA30" s="120">
        <v>3</v>
      </c>
      <c r="AB30" s="80">
        <v>3</v>
      </c>
      <c r="AC30" s="77">
        <f t="shared" si="7"/>
        <v>3</v>
      </c>
      <c r="AD30" s="80">
        <v>3</v>
      </c>
      <c r="AE30" s="80">
        <v>3</v>
      </c>
      <c r="AF30" s="120">
        <v>3</v>
      </c>
      <c r="AG30" s="125">
        <f t="shared" si="8"/>
        <v>3</v>
      </c>
      <c r="AH30" s="80">
        <v>3</v>
      </c>
      <c r="AI30" s="80">
        <v>3</v>
      </c>
      <c r="AJ30" s="80">
        <v>3</v>
      </c>
      <c r="AK30" s="127">
        <f t="shared" si="2"/>
        <v>3</v>
      </c>
      <c r="AL30" s="128">
        <v>2</v>
      </c>
      <c r="AM30" s="128">
        <v>2</v>
      </c>
      <c r="AN30" s="128">
        <v>2</v>
      </c>
      <c r="AO30" s="129">
        <f t="shared" si="9"/>
        <v>2</v>
      </c>
      <c r="AP30" s="128">
        <v>1</v>
      </c>
      <c r="AQ30" s="128">
        <v>1</v>
      </c>
      <c r="AR30" s="128">
        <v>1</v>
      </c>
      <c r="AS30" s="77">
        <f t="shared" si="10"/>
        <v>1</v>
      </c>
      <c r="AT30" s="128">
        <v>2</v>
      </c>
      <c r="AU30" s="128">
        <v>2</v>
      </c>
      <c r="AV30" s="128">
        <v>2</v>
      </c>
      <c r="AW30" s="128">
        <v>2</v>
      </c>
      <c r="AX30" s="79">
        <f t="shared" si="11"/>
        <v>2</v>
      </c>
      <c r="AY30" s="128">
        <v>3</v>
      </c>
      <c r="AZ30" s="128">
        <v>3</v>
      </c>
      <c r="BA30" s="76">
        <f t="shared" si="12"/>
        <v>3</v>
      </c>
      <c r="BB30" s="130">
        <f t="shared" si="3"/>
        <v>2.708333333333333</v>
      </c>
    </row>
    <row r="31" spans="1:54" s="84" customFormat="1" ht="18.75">
      <c r="A31" s="81">
        <f>ข้อมูลนักเรียน!B26</f>
        <v>24</v>
      </c>
      <c r="B31" s="81" t="str">
        <f>ข้อมูลนักเรียน!C26</f>
        <v>เด็กหญิง</v>
      </c>
      <c r="C31" s="82" t="str">
        <f>ข้อมูลนักเรียน!D26</f>
        <v>วรัญญา</v>
      </c>
      <c r="D31" s="83" t="str">
        <f>ข้อมูลนักเรียน!E26</f>
        <v>ศุภะผ่องศรี</v>
      </c>
      <c r="E31" s="120">
        <v>2</v>
      </c>
      <c r="F31" s="120">
        <v>2</v>
      </c>
      <c r="G31" s="120">
        <v>2</v>
      </c>
      <c r="H31" s="121">
        <f t="shared" si="0"/>
        <v>2</v>
      </c>
      <c r="I31" s="120">
        <v>2</v>
      </c>
      <c r="J31" s="120">
        <v>3</v>
      </c>
      <c r="K31" s="120">
        <v>3</v>
      </c>
      <c r="L31" s="122">
        <f t="shared" si="4"/>
        <v>2.6666666666666665</v>
      </c>
      <c r="M31" s="120">
        <v>3</v>
      </c>
      <c r="N31" s="120">
        <v>3</v>
      </c>
      <c r="O31" s="120">
        <v>3</v>
      </c>
      <c r="P31" s="123">
        <f t="shared" si="5"/>
        <v>3</v>
      </c>
      <c r="Q31" s="120">
        <v>2</v>
      </c>
      <c r="R31" s="120">
        <v>2</v>
      </c>
      <c r="S31" s="120">
        <v>2</v>
      </c>
      <c r="T31" s="124">
        <f t="shared" si="1"/>
        <v>2</v>
      </c>
      <c r="U31" s="80">
        <v>3</v>
      </c>
      <c r="V31" s="80">
        <v>3</v>
      </c>
      <c r="W31" s="80">
        <v>3</v>
      </c>
      <c r="X31" s="76">
        <f t="shared" si="6"/>
        <v>3</v>
      </c>
      <c r="Y31" s="120">
        <v>3</v>
      </c>
      <c r="Z31" s="120">
        <v>3</v>
      </c>
      <c r="AA31" s="120">
        <v>3</v>
      </c>
      <c r="AB31" s="80">
        <v>3</v>
      </c>
      <c r="AC31" s="77">
        <f t="shared" si="7"/>
        <v>3</v>
      </c>
      <c r="AD31" s="80">
        <v>3</v>
      </c>
      <c r="AE31" s="80">
        <v>3</v>
      </c>
      <c r="AF31" s="120">
        <v>3</v>
      </c>
      <c r="AG31" s="125">
        <f t="shared" si="8"/>
        <v>3</v>
      </c>
      <c r="AH31" s="80">
        <v>3</v>
      </c>
      <c r="AI31" s="80">
        <v>3</v>
      </c>
      <c r="AJ31" s="80">
        <v>3</v>
      </c>
      <c r="AK31" s="127">
        <f t="shared" si="2"/>
        <v>3</v>
      </c>
      <c r="AL31" s="128">
        <v>2</v>
      </c>
      <c r="AM31" s="128">
        <v>2</v>
      </c>
      <c r="AN31" s="128">
        <v>2</v>
      </c>
      <c r="AO31" s="129">
        <f t="shared" si="9"/>
        <v>2</v>
      </c>
      <c r="AP31" s="128">
        <v>1</v>
      </c>
      <c r="AQ31" s="128">
        <v>1</v>
      </c>
      <c r="AR31" s="128">
        <v>1</v>
      </c>
      <c r="AS31" s="77">
        <f t="shared" si="10"/>
        <v>1</v>
      </c>
      <c r="AT31" s="128">
        <v>2</v>
      </c>
      <c r="AU31" s="128">
        <v>2</v>
      </c>
      <c r="AV31" s="128">
        <v>2</v>
      </c>
      <c r="AW31" s="128">
        <v>2</v>
      </c>
      <c r="AX31" s="79">
        <f t="shared" si="11"/>
        <v>2</v>
      </c>
      <c r="AY31" s="128">
        <v>3</v>
      </c>
      <c r="AZ31" s="128">
        <v>3</v>
      </c>
      <c r="BA31" s="76">
        <f t="shared" si="12"/>
        <v>3</v>
      </c>
      <c r="BB31" s="130">
        <f t="shared" si="3"/>
        <v>2.708333333333333</v>
      </c>
    </row>
    <row r="32" spans="1:54" s="84" customFormat="1" ht="18.75">
      <c r="A32" s="81">
        <f>ข้อมูลนักเรียน!B27</f>
        <v>25</v>
      </c>
      <c r="B32" s="81" t="str">
        <f>ข้อมูลนักเรียน!C27</f>
        <v>เด็กชาย</v>
      </c>
      <c r="C32" s="82" t="str">
        <f>ข้อมูลนักเรียน!D27</f>
        <v>อภิชาติ</v>
      </c>
      <c r="D32" s="83" t="str">
        <f>ข้อมูลนักเรียน!E27</f>
        <v>เชื้อในเขา</v>
      </c>
      <c r="E32" s="120">
        <v>2</v>
      </c>
      <c r="F32" s="120">
        <v>2</v>
      </c>
      <c r="G32" s="120">
        <v>2</v>
      </c>
      <c r="H32" s="121">
        <f t="shared" si="0"/>
        <v>2</v>
      </c>
      <c r="I32" s="120">
        <v>2</v>
      </c>
      <c r="J32" s="120">
        <v>3</v>
      </c>
      <c r="K32" s="120">
        <v>3</v>
      </c>
      <c r="L32" s="122">
        <f t="shared" si="4"/>
        <v>2.6666666666666665</v>
      </c>
      <c r="M32" s="120">
        <v>3</v>
      </c>
      <c r="N32" s="120">
        <v>3</v>
      </c>
      <c r="O32" s="120">
        <v>3</v>
      </c>
      <c r="P32" s="123">
        <f t="shared" si="5"/>
        <v>3</v>
      </c>
      <c r="Q32" s="120">
        <v>2</v>
      </c>
      <c r="R32" s="120">
        <v>2</v>
      </c>
      <c r="S32" s="120">
        <v>2</v>
      </c>
      <c r="T32" s="124">
        <f t="shared" si="1"/>
        <v>2</v>
      </c>
      <c r="U32" s="80">
        <v>3</v>
      </c>
      <c r="V32" s="80">
        <v>3</v>
      </c>
      <c r="W32" s="80">
        <v>3</v>
      </c>
      <c r="X32" s="76">
        <f t="shared" si="6"/>
        <v>3</v>
      </c>
      <c r="Y32" s="120">
        <v>3</v>
      </c>
      <c r="Z32" s="120">
        <v>3</v>
      </c>
      <c r="AA32" s="120">
        <v>3</v>
      </c>
      <c r="AB32" s="80">
        <v>3</v>
      </c>
      <c r="AC32" s="77">
        <f t="shared" si="7"/>
        <v>3</v>
      </c>
      <c r="AD32" s="80">
        <v>3</v>
      </c>
      <c r="AE32" s="80">
        <v>3</v>
      </c>
      <c r="AF32" s="120">
        <v>3</v>
      </c>
      <c r="AG32" s="125">
        <f t="shared" si="8"/>
        <v>3</v>
      </c>
      <c r="AH32" s="80">
        <v>3</v>
      </c>
      <c r="AI32" s="80">
        <v>3</v>
      </c>
      <c r="AJ32" s="80">
        <v>3</v>
      </c>
      <c r="AK32" s="127">
        <f t="shared" si="2"/>
        <v>3</v>
      </c>
      <c r="AL32" s="128">
        <v>2</v>
      </c>
      <c r="AM32" s="128">
        <v>2</v>
      </c>
      <c r="AN32" s="128">
        <v>2</v>
      </c>
      <c r="AO32" s="129">
        <f t="shared" si="9"/>
        <v>2</v>
      </c>
      <c r="AP32" s="128">
        <v>1</v>
      </c>
      <c r="AQ32" s="128">
        <v>1</v>
      </c>
      <c r="AR32" s="128">
        <v>1</v>
      </c>
      <c r="AS32" s="77">
        <f t="shared" si="10"/>
        <v>1</v>
      </c>
      <c r="AT32" s="128">
        <v>2</v>
      </c>
      <c r="AU32" s="128">
        <v>2</v>
      </c>
      <c r="AV32" s="128">
        <v>2</v>
      </c>
      <c r="AW32" s="128">
        <v>2</v>
      </c>
      <c r="AX32" s="79">
        <f t="shared" si="11"/>
        <v>2</v>
      </c>
      <c r="AY32" s="128">
        <v>3</v>
      </c>
      <c r="AZ32" s="128">
        <v>3</v>
      </c>
      <c r="BA32" s="76">
        <f t="shared" si="12"/>
        <v>3</v>
      </c>
      <c r="BB32" s="130">
        <f t="shared" si="3"/>
        <v>2.708333333333333</v>
      </c>
    </row>
    <row r="33" spans="1:54" s="84" customFormat="1" ht="18.75">
      <c r="A33" s="81">
        <f>ข้อมูลนักเรียน!B28</f>
        <v>26</v>
      </c>
      <c r="B33" s="81" t="str">
        <f>ข้อมูลนักเรียน!C28</f>
        <v>เด็กหญิง</v>
      </c>
      <c r="C33" s="82" t="str">
        <f>ข้อมูลนักเรียน!D28</f>
        <v>อำพร</v>
      </c>
      <c r="D33" s="83" t="str">
        <f>ข้อมูลนักเรียน!E28</f>
        <v>คำพร</v>
      </c>
      <c r="E33" s="120">
        <v>2</v>
      </c>
      <c r="F33" s="120">
        <v>2</v>
      </c>
      <c r="G33" s="120">
        <v>2</v>
      </c>
      <c r="H33" s="121">
        <f t="shared" si="0"/>
        <v>2</v>
      </c>
      <c r="I33" s="120">
        <v>2</v>
      </c>
      <c r="J33" s="120">
        <v>3</v>
      </c>
      <c r="K33" s="120">
        <v>3</v>
      </c>
      <c r="L33" s="122">
        <f t="shared" si="4"/>
        <v>2.6666666666666665</v>
      </c>
      <c r="M33" s="120">
        <v>3</v>
      </c>
      <c r="N33" s="120">
        <v>3</v>
      </c>
      <c r="O33" s="120">
        <v>3</v>
      </c>
      <c r="P33" s="123">
        <f t="shared" si="5"/>
        <v>3</v>
      </c>
      <c r="Q33" s="120">
        <v>2</v>
      </c>
      <c r="R33" s="120">
        <v>2</v>
      </c>
      <c r="S33" s="120">
        <v>2</v>
      </c>
      <c r="T33" s="124">
        <f t="shared" si="1"/>
        <v>2</v>
      </c>
      <c r="U33" s="80">
        <v>3</v>
      </c>
      <c r="V33" s="80">
        <v>3</v>
      </c>
      <c r="W33" s="80">
        <v>3</v>
      </c>
      <c r="X33" s="76">
        <f t="shared" si="6"/>
        <v>3</v>
      </c>
      <c r="Y33" s="120">
        <v>3</v>
      </c>
      <c r="Z33" s="120">
        <v>3</v>
      </c>
      <c r="AA33" s="120">
        <v>3</v>
      </c>
      <c r="AB33" s="80">
        <v>3</v>
      </c>
      <c r="AC33" s="77">
        <f t="shared" si="7"/>
        <v>3</v>
      </c>
      <c r="AD33" s="80">
        <v>3</v>
      </c>
      <c r="AE33" s="80">
        <v>3</v>
      </c>
      <c r="AF33" s="120">
        <v>3</v>
      </c>
      <c r="AG33" s="125">
        <f t="shared" si="8"/>
        <v>3</v>
      </c>
      <c r="AH33" s="80">
        <v>3</v>
      </c>
      <c r="AI33" s="80">
        <v>3</v>
      </c>
      <c r="AJ33" s="80">
        <v>3</v>
      </c>
      <c r="AK33" s="127">
        <f t="shared" si="2"/>
        <v>3</v>
      </c>
      <c r="AL33" s="128">
        <v>2</v>
      </c>
      <c r="AM33" s="128">
        <v>2</v>
      </c>
      <c r="AN33" s="128">
        <v>2</v>
      </c>
      <c r="AO33" s="129">
        <f t="shared" si="9"/>
        <v>2</v>
      </c>
      <c r="AP33" s="128">
        <v>1</v>
      </c>
      <c r="AQ33" s="128">
        <v>1</v>
      </c>
      <c r="AR33" s="128">
        <v>1</v>
      </c>
      <c r="AS33" s="77">
        <f t="shared" si="10"/>
        <v>1</v>
      </c>
      <c r="AT33" s="128">
        <v>2</v>
      </c>
      <c r="AU33" s="128">
        <v>2</v>
      </c>
      <c r="AV33" s="128">
        <v>2</v>
      </c>
      <c r="AW33" s="128">
        <v>2</v>
      </c>
      <c r="AX33" s="79">
        <f t="shared" si="11"/>
        <v>2</v>
      </c>
      <c r="AY33" s="128">
        <v>3</v>
      </c>
      <c r="AZ33" s="128">
        <v>3</v>
      </c>
      <c r="BA33" s="76">
        <f t="shared" si="12"/>
        <v>3</v>
      </c>
      <c r="BB33" s="130">
        <f t="shared" si="3"/>
        <v>2.708333333333333</v>
      </c>
    </row>
    <row r="34" spans="1:54" s="84" customFormat="1" ht="18.75">
      <c r="A34" s="81">
        <f>ข้อมูลนักเรียน!B29</f>
        <v>27</v>
      </c>
      <c r="B34" s="81" t="str">
        <f>ข้อมูลนักเรียน!C29</f>
        <v>เด็กหญิง</v>
      </c>
      <c r="C34" s="82" t="str">
        <f>ข้อมูลนักเรียน!D29</f>
        <v>ณิชานันท์</v>
      </c>
      <c r="D34" s="83" t="str">
        <f>ข้อมูลนักเรียน!E29</f>
        <v>จารีมุข</v>
      </c>
      <c r="E34" s="120">
        <v>2</v>
      </c>
      <c r="F34" s="120">
        <v>2</v>
      </c>
      <c r="G34" s="120">
        <v>2</v>
      </c>
      <c r="H34" s="121">
        <f t="shared" si="0"/>
        <v>2</v>
      </c>
      <c r="I34" s="120">
        <v>2</v>
      </c>
      <c r="J34" s="120">
        <v>2</v>
      </c>
      <c r="K34" s="120">
        <v>2</v>
      </c>
      <c r="L34" s="122">
        <f t="shared" si="4"/>
        <v>2</v>
      </c>
      <c r="M34" s="120">
        <v>3</v>
      </c>
      <c r="N34" s="120">
        <v>3</v>
      </c>
      <c r="O34" s="120">
        <v>3</v>
      </c>
      <c r="P34" s="123">
        <f t="shared" si="5"/>
        <v>3</v>
      </c>
      <c r="Q34" s="120">
        <v>2</v>
      </c>
      <c r="R34" s="120">
        <v>2</v>
      </c>
      <c r="S34" s="120">
        <v>2</v>
      </c>
      <c r="T34" s="124">
        <f t="shared" si="1"/>
        <v>2</v>
      </c>
      <c r="U34" s="80">
        <v>2</v>
      </c>
      <c r="V34" s="80">
        <v>2</v>
      </c>
      <c r="W34" s="80">
        <v>2</v>
      </c>
      <c r="X34" s="76">
        <f t="shared" si="6"/>
        <v>2</v>
      </c>
      <c r="Y34" s="120">
        <v>3</v>
      </c>
      <c r="Z34" s="120">
        <v>3</v>
      </c>
      <c r="AA34" s="120">
        <v>3</v>
      </c>
      <c r="AB34" s="80">
        <v>2</v>
      </c>
      <c r="AC34" s="77">
        <f t="shared" si="7"/>
        <v>2.75</v>
      </c>
      <c r="AD34" s="80">
        <v>2</v>
      </c>
      <c r="AE34" s="80">
        <v>3</v>
      </c>
      <c r="AF34" s="120">
        <v>3</v>
      </c>
      <c r="AG34" s="125">
        <f t="shared" si="8"/>
        <v>2.5</v>
      </c>
      <c r="AH34" s="80">
        <v>3</v>
      </c>
      <c r="AI34" s="80">
        <v>3</v>
      </c>
      <c r="AJ34" s="80">
        <v>3</v>
      </c>
      <c r="AK34" s="127">
        <f t="shared" si="2"/>
        <v>3</v>
      </c>
      <c r="AL34" s="128">
        <v>2</v>
      </c>
      <c r="AM34" s="128">
        <v>2</v>
      </c>
      <c r="AN34" s="128">
        <v>2</v>
      </c>
      <c r="AO34" s="129">
        <f t="shared" si="9"/>
        <v>2</v>
      </c>
      <c r="AP34" s="128">
        <v>1</v>
      </c>
      <c r="AQ34" s="128">
        <v>1</v>
      </c>
      <c r="AR34" s="128">
        <v>1</v>
      </c>
      <c r="AS34" s="77">
        <f t="shared" si="10"/>
        <v>1</v>
      </c>
      <c r="AT34" s="128">
        <v>2</v>
      </c>
      <c r="AU34" s="128">
        <v>2</v>
      </c>
      <c r="AV34" s="128">
        <v>2</v>
      </c>
      <c r="AW34" s="128">
        <v>2</v>
      </c>
      <c r="AX34" s="79">
        <f t="shared" si="11"/>
        <v>2</v>
      </c>
      <c r="AY34" s="128">
        <v>3</v>
      </c>
      <c r="AZ34" s="128">
        <v>3</v>
      </c>
      <c r="BA34" s="76">
        <f t="shared" si="12"/>
        <v>3</v>
      </c>
      <c r="BB34" s="130">
        <f t="shared" si="3"/>
        <v>2.40625</v>
      </c>
    </row>
    <row r="35" spans="1:54" s="84" customFormat="1" ht="18.75">
      <c r="A35" s="81">
        <f>ข้อมูลนักเรียน!B30</f>
        <v>28</v>
      </c>
      <c r="B35" s="81" t="str">
        <f>ข้อมูลนักเรียน!C30</f>
        <v>เด็กหญิง</v>
      </c>
      <c r="C35" s="82" t="str">
        <f>ข้อมูลนักเรียน!D30</f>
        <v>ผกามาส</v>
      </c>
      <c r="D35" s="83" t="str">
        <f>ข้อมูลนักเรียน!E30</f>
        <v>จินตวรณ์</v>
      </c>
      <c r="E35" s="120">
        <v>2</v>
      </c>
      <c r="F35" s="120">
        <v>2</v>
      </c>
      <c r="G35" s="120">
        <v>2</v>
      </c>
      <c r="H35" s="121">
        <f t="shared" si="0"/>
        <v>2</v>
      </c>
      <c r="I35" s="120">
        <v>2</v>
      </c>
      <c r="J35" s="120">
        <v>3</v>
      </c>
      <c r="K35" s="120">
        <v>3</v>
      </c>
      <c r="L35" s="122">
        <f t="shared" si="4"/>
        <v>2.6666666666666665</v>
      </c>
      <c r="M35" s="120">
        <v>3</v>
      </c>
      <c r="N35" s="120">
        <v>3</v>
      </c>
      <c r="O35" s="120">
        <v>3</v>
      </c>
      <c r="P35" s="123">
        <f t="shared" si="5"/>
        <v>3</v>
      </c>
      <c r="Q35" s="120">
        <v>2</v>
      </c>
      <c r="R35" s="120">
        <v>2</v>
      </c>
      <c r="S35" s="120">
        <v>2</v>
      </c>
      <c r="T35" s="124">
        <f t="shared" si="1"/>
        <v>2</v>
      </c>
      <c r="U35" s="80">
        <v>3</v>
      </c>
      <c r="V35" s="80">
        <v>3</v>
      </c>
      <c r="W35" s="80">
        <v>3</v>
      </c>
      <c r="X35" s="76">
        <f t="shared" si="6"/>
        <v>3</v>
      </c>
      <c r="Y35" s="120">
        <v>3</v>
      </c>
      <c r="Z35" s="120">
        <v>3</v>
      </c>
      <c r="AA35" s="120">
        <v>3</v>
      </c>
      <c r="AB35" s="80">
        <v>3</v>
      </c>
      <c r="AC35" s="77">
        <f t="shared" si="7"/>
        <v>3</v>
      </c>
      <c r="AD35" s="80">
        <v>3</v>
      </c>
      <c r="AE35" s="80">
        <v>3</v>
      </c>
      <c r="AF35" s="120">
        <v>3</v>
      </c>
      <c r="AG35" s="125">
        <f t="shared" si="8"/>
        <v>3</v>
      </c>
      <c r="AH35" s="80">
        <v>3</v>
      </c>
      <c r="AI35" s="80">
        <v>3</v>
      </c>
      <c r="AJ35" s="80">
        <v>3</v>
      </c>
      <c r="AK35" s="127">
        <f t="shared" si="2"/>
        <v>3</v>
      </c>
      <c r="AL35" s="128">
        <v>2</v>
      </c>
      <c r="AM35" s="128">
        <v>2</v>
      </c>
      <c r="AN35" s="128">
        <v>2</v>
      </c>
      <c r="AO35" s="129">
        <f t="shared" si="9"/>
        <v>2</v>
      </c>
      <c r="AP35" s="128">
        <v>1</v>
      </c>
      <c r="AQ35" s="128">
        <v>1</v>
      </c>
      <c r="AR35" s="128">
        <v>1</v>
      </c>
      <c r="AS35" s="77">
        <f t="shared" si="10"/>
        <v>1</v>
      </c>
      <c r="AT35" s="128">
        <v>2</v>
      </c>
      <c r="AU35" s="128">
        <v>2</v>
      </c>
      <c r="AV35" s="128">
        <v>2</v>
      </c>
      <c r="AW35" s="128">
        <v>2</v>
      </c>
      <c r="AX35" s="79">
        <f t="shared" si="11"/>
        <v>2</v>
      </c>
      <c r="AY35" s="128">
        <v>3</v>
      </c>
      <c r="AZ35" s="128">
        <v>3</v>
      </c>
      <c r="BA35" s="76">
        <f t="shared" si="12"/>
        <v>3</v>
      </c>
      <c r="BB35" s="130">
        <f t="shared" si="3"/>
        <v>2.708333333333333</v>
      </c>
    </row>
    <row r="36" spans="1:54" s="84" customFormat="1" ht="18.75">
      <c r="A36" s="81">
        <f>ข้อมูลนักเรียน!B31</f>
        <v>29</v>
      </c>
      <c r="B36" s="81" t="str">
        <f>ข้อมูลนักเรียน!C31</f>
        <v>เด็กชาย</v>
      </c>
      <c r="C36" s="82" t="str">
        <f>ข้อมูลนักเรียน!D31</f>
        <v>พัสกร</v>
      </c>
      <c r="D36" s="83" t="str">
        <f>ข้อมูลนักเรียน!E31</f>
        <v>บุญทอง</v>
      </c>
      <c r="E36" s="120">
        <v>2</v>
      </c>
      <c r="F36" s="120">
        <v>2</v>
      </c>
      <c r="G36" s="120">
        <v>2</v>
      </c>
      <c r="H36" s="121">
        <f t="shared" si="0"/>
        <v>2</v>
      </c>
      <c r="I36" s="120">
        <v>2</v>
      </c>
      <c r="J36" s="120">
        <v>3</v>
      </c>
      <c r="K36" s="120">
        <v>3</v>
      </c>
      <c r="L36" s="122">
        <f t="shared" si="4"/>
        <v>2.6666666666666665</v>
      </c>
      <c r="M36" s="120">
        <v>3</v>
      </c>
      <c r="N36" s="120">
        <v>3</v>
      </c>
      <c r="O36" s="120">
        <v>3</v>
      </c>
      <c r="P36" s="123">
        <f t="shared" si="5"/>
        <v>3</v>
      </c>
      <c r="Q36" s="120">
        <v>2</v>
      </c>
      <c r="R36" s="120">
        <v>2</v>
      </c>
      <c r="S36" s="120">
        <v>2</v>
      </c>
      <c r="T36" s="124">
        <f t="shared" si="1"/>
        <v>2</v>
      </c>
      <c r="U36" s="80">
        <v>3</v>
      </c>
      <c r="V36" s="80">
        <v>3</v>
      </c>
      <c r="W36" s="80">
        <v>3</v>
      </c>
      <c r="X36" s="76">
        <f t="shared" si="6"/>
        <v>3</v>
      </c>
      <c r="Y36" s="120">
        <v>3</v>
      </c>
      <c r="Z36" s="120">
        <v>3</v>
      </c>
      <c r="AA36" s="120">
        <v>3</v>
      </c>
      <c r="AB36" s="80">
        <v>3</v>
      </c>
      <c r="AC36" s="77">
        <f t="shared" si="7"/>
        <v>3</v>
      </c>
      <c r="AD36" s="80">
        <v>3</v>
      </c>
      <c r="AE36" s="80">
        <v>3</v>
      </c>
      <c r="AF36" s="120">
        <v>3</v>
      </c>
      <c r="AG36" s="125">
        <f t="shared" si="8"/>
        <v>3</v>
      </c>
      <c r="AH36" s="80">
        <v>3</v>
      </c>
      <c r="AI36" s="80">
        <v>3</v>
      </c>
      <c r="AJ36" s="80">
        <v>3</v>
      </c>
      <c r="AK36" s="127">
        <f t="shared" si="2"/>
        <v>3</v>
      </c>
      <c r="AL36" s="128">
        <v>2</v>
      </c>
      <c r="AM36" s="128">
        <v>2</v>
      </c>
      <c r="AN36" s="128">
        <v>2</v>
      </c>
      <c r="AO36" s="129">
        <f t="shared" si="9"/>
        <v>2</v>
      </c>
      <c r="AP36" s="128">
        <v>1</v>
      </c>
      <c r="AQ36" s="128">
        <v>1</v>
      </c>
      <c r="AR36" s="128">
        <v>1</v>
      </c>
      <c r="AS36" s="77">
        <f t="shared" si="10"/>
        <v>1</v>
      </c>
      <c r="AT36" s="128">
        <v>2</v>
      </c>
      <c r="AU36" s="128">
        <v>2</v>
      </c>
      <c r="AV36" s="128">
        <v>2</v>
      </c>
      <c r="AW36" s="128">
        <v>2</v>
      </c>
      <c r="AX36" s="79">
        <f t="shared" si="11"/>
        <v>2</v>
      </c>
      <c r="AY36" s="128">
        <v>3</v>
      </c>
      <c r="AZ36" s="128">
        <v>3</v>
      </c>
      <c r="BA36" s="76">
        <f t="shared" si="12"/>
        <v>3</v>
      </c>
      <c r="BB36" s="130">
        <f t="shared" si="3"/>
        <v>2.708333333333333</v>
      </c>
    </row>
    <row r="37" spans="1:54" s="84" customFormat="1" ht="18.75">
      <c r="A37" s="81">
        <f>ข้อมูลนักเรียน!B32</f>
        <v>30</v>
      </c>
      <c r="B37" s="81" t="str">
        <f>ข้อมูลนักเรียน!C32</f>
        <v>เด็กหญิง</v>
      </c>
      <c r="C37" s="82" t="str">
        <f>ข้อมูลนักเรียน!D32</f>
        <v>จิตรานุช</v>
      </c>
      <c r="D37" s="83" t="str">
        <f>ข้อมูลนักเรียน!E32</f>
        <v>รักษาราช</v>
      </c>
      <c r="E37" s="120">
        <v>2</v>
      </c>
      <c r="F37" s="120">
        <v>2</v>
      </c>
      <c r="G37" s="120">
        <v>2</v>
      </c>
      <c r="H37" s="121">
        <f t="shared" si="0"/>
        <v>2</v>
      </c>
      <c r="I37" s="120">
        <v>2</v>
      </c>
      <c r="J37" s="120">
        <v>3</v>
      </c>
      <c r="K37" s="120">
        <v>3</v>
      </c>
      <c r="L37" s="122">
        <f t="shared" si="4"/>
        <v>2.6666666666666665</v>
      </c>
      <c r="M37" s="120">
        <v>3</v>
      </c>
      <c r="N37" s="120">
        <v>3</v>
      </c>
      <c r="O37" s="120">
        <v>3</v>
      </c>
      <c r="P37" s="123">
        <f t="shared" si="5"/>
        <v>3</v>
      </c>
      <c r="Q37" s="120">
        <v>2</v>
      </c>
      <c r="R37" s="120">
        <v>2</v>
      </c>
      <c r="S37" s="120">
        <v>2</v>
      </c>
      <c r="T37" s="124">
        <f t="shared" si="1"/>
        <v>2</v>
      </c>
      <c r="U37" s="80">
        <v>3</v>
      </c>
      <c r="V37" s="80">
        <v>3</v>
      </c>
      <c r="W37" s="80">
        <v>3</v>
      </c>
      <c r="X37" s="76">
        <f t="shared" si="6"/>
        <v>3</v>
      </c>
      <c r="Y37" s="120">
        <v>3</v>
      </c>
      <c r="Z37" s="120">
        <v>3</v>
      </c>
      <c r="AA37" s="120">
        <v>3</v>
      </c>
      <c r="AB37" s="80">
        <v>3</v>
      </c>
      <c r="AC37" s="77">
        <f t="shared" si="7"/>
        <v>3</v>
      </c>
      <c r="AD37" s="80">
        <v>3</v>
      </c>
      <c r="AE37" s="80">
        <v>3</v>
      </c>
      <c r="AF37" s="120">
        <v>3</v>
      </c>
      <c r="AG37" s="125">
        <f t="shared" si="8"/>
        <v>3</v>
      </c>
      <c r="AH37" s="80">
        <v>3</v>
      </c>
      <c r="AI37" s="80">
        <v>3</v>
      </c>
      <c r="AJ37" s="80">
        <v>3</v>
      </c>
      <c r="AK37" s="127">
        <f t="shared" si="2"/>
        <v>3</v>
      </c>
      <c r="AL37" s="128">
        <v>2</v>
      </c>
      <c r="AM37" s="128">
        <v>2</v>
      </c>
      <c r="AN37" s="128">
        <v>2</v>
      </c>
      <c r="AO37" s="129">
        <f t="shared" si="9"/>
        <v>2</v>
      </c>
      <c r="AP37" s="128">
        <v>1</v>
      </c>
      <c r="AQ37" s="128">
        <v>1</v>
      </c>
      <c r="AR37" s="128">
        <v>1</v>
      </c>
      <c r="AS37" s="77">
        <f t="shared" si="10"/>
        <v>1</v>
      </c>
      <c r="AT37" s="128">
        <v>2</v>
      </c>
      <c r="AU37" s="128">
        <v>2</v>
      </c>
      <c r="AV37" s="128">
        <v>2</v>
      </c>
      <c r="AW37" s="128">
        <v>2</v>
      </c>
      <c r="AX37" s="79">
        <f t="shared" si="11"/>
        <v>2</v>
      </c>
      <c r="AY37" s="128">
        <v>3</v>
      </c>
      <c r="AZ37" s="128">
        <v>3</v>
      </c>
      <c r="BA37" s="76">
        <f t="shared" si="12"/>
        <v>3</v>
      </c>
      <c r="BB37" s="130">
        <f t="shared" si="3"/>
        <v>2.708333333333333</v>
      </c>
    </row>
    <row r="38" spans="1:54" s="84" customFormat="1" ht="18.75">
      <c r="A38" s="81">
        <f>ข้อมูลนักเรียน!B33</f>
        <v>31</v>
      </c>
      <c r="B38" s="81" t="str">
        <f>ข้อมูลนักเรียน!C33</f>
        <v>เด็กหญิง</v>
      </c>
      <c r="C38" s="82" t="str">
        <f>ข้อมูลนักเรียน!D33</f>
        <v>กัญญพัชร</v>
      </c>
      <c r="D38" s="83" t="str">
        <f>ข้อมูลนักเรียน!E33</f>
        <v>เกตุรัตน์</v>
      </c>
      <c r="E38" s="120">
        <v>2</v>
      </c>
      <c r="F38" s="120">
        <v>2</v>
      </c>
      <c r="G38" s="120">
        <v>2</v>
      </c>
      <c r="H38" s="121">
        <f t="shared" si="0"/>
        <v>2</v>
      </c>
      <c r="I38" s="120">
        <v>2</v>
      </c>
      <c r="J38" s="120">
        <v>3</v>
      </c>
      <c r="K38" s="120">
        <v>3</v>
      </c>
      <c r="L38" s="122">
        <f t="shared" si="4"/>
        <v>2.6666666666666665</v>
      </c>
      <c r="M38" s="120">
        <v>3</v>
      </c>
      <c r="N38" s="120">
        <v>3</v>
      </c>
      <c r="O38" s="120">
        <v>3</v>
      </c>
      <c r="P38" s="123">
        <f t="shared" si="5"/>
        <v>3</v>
      </c>
      <c r="Q38" s="120">
        <v>2</v>
      </c>
      <c r="R38" s="120">
        <v>2</v>
      </c>
      <c r="S38" s="120">
        <v>2</v>
      </c>
      <c r="T38" s="124">
        <f t="shared" si="1"/>
        <v>2</v>
      </c>
      <c r="U38" s="80">
        <v>3</v>
      </c>
      <c r="V38" s="80">
        <v>3</v>
      </c>
      <c r="W38" s="80">
        <v>3</v>
      </c>
      <c r="X38" s="76">
        <f t="shared" si="6"/>
        <v>3</v>
      </c>
      <c r="Y38" s="120">
        <v>3</v>
      </c>
      <c r="Z38" s="120">
        <v>3</v>
      </c>
      <c r="AA38" s="120">
        <v>3</v>
      </c>
      <c r="AB38" s="80">
        <v>3</v>
      </c>
      <c r="AC38" s="77">
        <f t="shared" si="7"/>
        <v>3</v>
      </c>
      <c r="AD38" s="80">
        <v>3</v>
      </c>
      <c r="AE38" s="80">
        <v>3</v>
      </c>
      <c r="AF38" s="120">
        <v>3</v>
      </c>
      <c r="AG38" s="125">
        <f t="shared" si="8"/>
        <v>3</v>
      </c>
      <c r="AH38" s="80">
        <v>3</v>
      </c>
      <c r="AI38" s="80">
        <v>3</v>
      </c>
      <c r="AJ38" s="80">
        <v>3</v>
      </c>
      <c r="AK38" s="127">
        <f t="shared" si="2"/>
        <v>3</v>
      </c>
      <c r="AL38" s="128">
        <v>2</v>
      </c>
      <c r="AM38" s="128">
        <v>2</v>
      </c>
      <c r="AN38" s="128">
        <v>2</v>
      </c>
      <c r="AO38" s="129">
        <f t="shared" si="9"/>
        <v>2</v>
      </c>
      <c r="AP38" s="128">
        <v>1</v>
      </c>
      <c r="AQ38" s="128">
        <v>1</v>
      </c>
      <c r="AR38" s="128">
        <v>1</v>
      </c>
      <c r="AS38" s="77">
        <f t="shared" si="10"/>
        <v>1</v>
      </c>
      <c r="AT38" s="128">
        <v>2</v>
      </c>
      <c r="AU38" s="128">
        <v>2</v>
      </c>
      <c r="AV38" s="128">
        <v>2</v>
      </c>
      <c r="AW38" s="128">
        <v>2</v>
      </c>
      <c r="AX38" s="79">
        <f t="shared" si="11"/>
        <v>2</v>
      </c>
      <c r="AY38" s="128">
        <v>3</v>
      </c>
      <c r="AZ38" s="128">
        <v>3</v>
      </c>
      <c r="BA38" s="76">
        <f t="shared" si="12"/>
        <v>3</v>
      </c>
      <c r="BB38" s="130">
        <f t="shared" si="3"/>
        <v>2.708333333333333</v>
      </c>
    </row>
    <row r="39" spans="1:54" s="84" customFormat="1" ht="18.75">
      <c r="A39" s="81">
        <f>ข้อมูลนักเรียน!B34</f>
        <v>32</v>
      </c>
      <c r="B39" s="81" t="str">
        <f>ข้อมูลนักเรียน!C34</f>
        <v>เด็กชาย</v>
      </c>
      <c r="C39" s="82" t="str">
        <f>ข้อมูลนักเรียน!D34</f>
        <v>วรากร</v>
      </c>
      <c r="D39" s="83" t="str">
        <f>ข้อมูลนักเรียน!E34</f>
        <v>ขาวน้อย</v>
      </c>
      <c r="E39" s="120">
        <v>2</v>
      </c>
      <c r="F39" s="120">
        <v>2</v>
      </c>
      <c r="G39" s="120">
        <v>2</v>
      </c>
      <c r="H39" s="121">
        <f t="shared" si="0"/>
        <v>2</v>
      </c>
      <c r="I39" s="120">
        <v>2</v>
      </c>
      <c r="J39" s="120">
        <v>3</v>
      </c>
      <c r="K39" s="120">
        <v>3</v>
      </c>
      <c r="L39" s="122">
        <f t="shared" si="4"/>
        <v>2.6666666666666665</v>
      </c>
      <c r="M39" s="120">
        <v>3</v>
      </c>
      <c r="N39" s="120">
        <v>3</v>
      </c>
      <c r="O39" s="120">
        <v>3</v>
      </c>
      <c r="P39" s="123">
        <f t="shared" si="5"/>
        <v>3</v>
      </c>
      <c r="Q39" s="120">
        <v>2</v>
      </c>
      <c r="R39" s="120">
        <v>2</v>
      </c>
      <c r="S39" s="120">
        <v>2</v>
      </c>
      <c r="T39" s="124">
        <f t="shared" si="1"/>
        <v>2</v>
      </c>
      <c r="U39" s="80">
        <v>3</v>
      </c>
      <c r="V39" s="80">
        <v>3</v>
      </c>
      <c r="W39" s="80">
        <v>3</v>
      </c>
      <c r="X39" s="76">
        <f t="shared" si="6"/>
        <v>3</v>
      </c>
      <c r="Y39" s="120">
        <v>3</v>
      </c>
      <c r="Z39" s="120">
        <v>3</v>
      </c>
      <c r="AA39" s="120">
        <v>3</v>
      </c>
      <c r="AB39" s="80">
        <v>3</v>
      </c>
      <c r="AC39" s="77">
        <f t="shared" si="7"/>
        <v>3</v>
      </c>
      <c r="AD39" s="80">
        <v>3</v>
      </c>
      <c r="AE39" s="80">
        <v>3</v>
      </c>
      <c r="AF39" s="120">
        <v>3</v>
      </c>
      <c r="AG39" s="125">
        <f t="shared" si="8"/>
        <v>3</v>
      </c>
      <c r="AH39" s="80">
        <v>3</v>
      </c>
      <c r="AI39" s="80">
        <v>3</v>
      </c>
      <c r="AJ39" s="80">
        <v>3</v>
      </c>
      <c r="AK39" s="127">
        <f t="shared" si="2"/>
        <v>3</v>
      </c>
      <c r="AL39" s="128">
        <v>2</v>
      </c>
      <c r="AM39" s="128">
        <v>2</v>
      </c>
      <c r="AN39" s="128">
        <v>2</v>
      </c>
      <c r="AO39" s="129">
        <f t="shared" si="9"/>
        <v>2</v>
      </c>
      <c r="AP39" s="128">
        <v>1</v>
      </c>
      <c r="AQ39" s="128">
        <v>1</v>
      </c>
      <c r="AR39" s="128">
        <v>1</v>
      </c>
      <c r="AS39" s="77">
        <f t="shared" si="10"/>
        <v>1</v>
      </c>
      <c r="AT39" s="128">
        <v>2</v>
      </c>
      <c r="AU39" s="128">
        <v>2</v>
      </c>
      <c r="AV39" s="128">
        <v>2</v>
      </c>
      <c r="AW39" s="128">
        <v>2</v>
      </c>
      <c r="AX39" s="79">
        <f t="shared" si="11"/>
        <v>2</v>
      </c>
      <c r="AY39" s="128">
        <v>3</v>
      </c>
      <c r="AZ39" s="128">
        <v>3</v>
      </c>
      <c r="BA39" s="76">
        <f t="shared" si="12"/>
        <v>3</v>
      </c>
      <c r="BB39" s="130">
        <f t="shared" si="3"/>
        <v>2.708333333333333</v>
      </c>
    </row>
    <row r="40" spans="1:54" s="84" customFormat="1" ht="18.75">
      <c r="A40" s="81">
        <f>ข้อมูลนักเรียน!B35</f>
        <v>33</v>
      </c>
      <c r="B40" s="81" t="str">
        <f>ข้อมูลนักเรียน!C35</f>
        <v>เด็กชาย</v>
      </c>
      <c r="C40" s="82" t="str">
        <f>ข้อมูลนักเรียน!D35</f>
        <v>สุเมธ</v>
      </c>
      <c r="D40" s="83" t="str">
        <f>ข้อมูลนักเรียน!E35</f>
        <v>ขุนทอง</v>
      </c>
      <c r="E40" s="120">
        <v>2</v>
      </c>
      <c r="F40" s="120">
        <v>2</v>
      </c>
      <c r="G40" s="120">
        <v>2</v>
      </c>
      <c r="H40" s="121">
        <f t="shared" si="0"/>
        <v>2</v>
      </c>
      <c r="I40" s="120">
        <v>2</v>
      </c>
      <c r="J40" s="120">
        <v>3</v>
      </c>
      <c r="K40" s="120">
        <v>3</v>
      </c>
      <c r="L40" s="122">
        <f t="shared" si="4"/>
        <v>2.6666666666666665</v>
      </c>
      <c r="M40" s="120">
        <v>3</v>
      </c>
      <c r="N40" s="120">
        <v>3</v>
      </c>
      <c r="O40" s="120">
        <v>3</v>
      </c>
      <c r="P40" s="123">
        <f t="shared" si="5"/>
        <v>3</v>
      </c>
      <c r="Q40" s="120">
        <v>2</v>
      </c>
      <c r="R40" s="120">
        <v>2</v>
      </c>
      <c r="S40" s="120">
        <v>2</v>
      </c>
      <c r="T40" s="124">
        <f t="shared" si="1"/>
        <v>2</v>
      </c>
      <c r="U40" s="80">
        <v>3</v>
      </c>
      <c r="V40" s="80">
        <v>3</v>
      </c>
      <c r="W40" s="80">
        <v>3</v>
      </c>
      <c r="X40" s="76">
        <f t="shared" si="6"/>
        <v>3</v>
      </c>
      <c r="Y40" s="120">
        <v>3</v>
      </c>
      <c r="Z40" s="120">
        <v>3</v>
      </c>
      <c r="AA40" s="120">
        <v>3</v>
      </c>
      <c r="AB40" s="80">
        <v>3</v>
      </c>
      <c r="AC40" s="77">
        <f t="shared" si="7"/>
        <v>3</v>
      </c>
      <c r="AD40" s="80">
        <v>3</v>
      </c>
      <c r="AE40" s="80">
        <v>3</v>
      </c>
      <c r="AF40" s="120">
        <v>3</v>
      </c>
      <c r="AG40" s="125">
        <f t="shared" si="8"/>
        <v>3</v>
      </c>
      <c r="AH40" s="80">
        <v>3</v>
      </c>
      <c r="AI40" s="80">
        <v>3</v>
      </c>
      <c r="AJ40" s="80">
        <v>3</v>
      </c>
      <c r="AK40" s="127">
        <f t="shared" si="2"/>
        <v>3</v>
      </c>
      <c r="AL40" s="128">
        <v>2</v>
      </c>
      <c r="AM40" s="128">
        <v>2</v>
      </c>
      <c r="AN40" s="128">
        <v>2</v>
      </c>
      <c r="AO40" s="129">
        <f t="shared" si="9"/>
        <v>2</v>
      </c>
      <c r="AP40" s="128">
        <v>1</v>
      </c>
      <c r="AQ40" s="128">
        <v>1</v>
      </c>
      <c r="AR40" s="128">
        <v>1</v>
      </c>
      <c r="AS40" s="77">
        <f t="shared" si="10"/>
        <v>1</v>
      </c>
      <c r="AT40" s="128">
        <v>2</v>
      </c>
      <c r="AU40" s="128">
        <v>2</v>
      </c>
      <c r="AV40" s="128">
        <v>2</v>
      </c>
      <c r="AW40" s="128">
        <v>2</v>
      </c>
      <c r="AX40" s="79">
        <f t="shared" si="11"/>
        <v>2</v>
      </c>
      <c r="AY40" s="128">
        <v>3</v>
      </c>
      <c r="AZ40" s="128">
        <v>3</v>
      </c>
      <c r="BA40" s="76">
        <f t="shared" si="12"/>
        <v>3</v>
      </c>
      <c r="BB40" s="130">
        <f t="shared" si="3"/>
        <v>2.708333333333333</v>
      </c>
    </row>
    <row r="41" spans="1:54" s="84" customFormat="1" ht="18.75">
      <c r="A41" s="81">
        <f>ข้อมูลนักเรียน!B36</f>
        <v>34</v>
      </c>
      <c r="B41" s="81" t="str">
        <f>ข้อมูลนักเรียน!C36</f>
        <v>เด็กชาย</v>
      </c>
      <c r="C41" s="82" t="str">
        <f>ข้อมูลนักเรียน!D36</f>
        <v>สุภเดช</v>
      </c>
      <c r="D41" s="83" t="str">
        <f>ข้อมูลนักเรียน!E36</f>
        <v>หนูชนะภัย</v>
      </c>
      <c r="E41" s="120">
        <v>2</v>
      </c>
      <c r="F41" s="120">
        <v>2</v>
      </c>
      <c r="G41" s="120">
        <v>2</v>
      </c>
      <c r="H41" s="121">
        <f t="shared" si="0"/>
        <v>2</v>
      </c>
      <c r="I41" s="120">
        <v>2</v>
      </c>
      <c r="J41" s="120">
        <v>3</v>
      </c>
      <c r="K41" s="120">
        <v>3</v>
      </c>
      <c r="L41" s="122">
        <f t="shared" si="4"/>
        <v>2.6666666666666665</v>
      </c>
      <c r="M41" s="120">
        <v>3</v>
      </c>
      <c r="N41" s="120">
        <v>3</v>
      </c>
      <c r="O41" s="120">
        <v>3</v>
      </c>
      <c r="P41" s="123">
        <f t="shared" si="5"/>
        <v>3</v>
      </c>
      <c r="Q41" s="120">
        <v>2</v>
      </c>
      <c r="R41" s="120">
        <v>2</v>
      </c>
      <c r="S41" s="120">
        <v>2</v>
      </c>
      <c r="T41" s="124">
        <f t="shared" si="1"/>
        <v>2</v>
      </c>
      <c r="U41" s="80">
        <v>3</v>
      </c>
      <c r="V41" s="80">
        <v>3</v>
      </c>
      <c r="W41" s="80">
        <v>3</v>
      </c>
      <c r="X41" s="76">
        <f t="shared" si="6"/>
        <v>3</v>
      </c>
      <c r="Y41" s="120">
        <v>3</v>
      </c>
      <c r="Z41" s="120">
        <v>3</v>
      </c>
      <c r="AA41" s="120">
        <v>3</v>
      </c>
      <c r="AB41" s="80">
        <v>3</v>
      </c>
      <c r="AC41" s="77">
        <f t="shared" si="7"/>
        <v>3</v>
      </c>
      <c r="AD41" s="80">
        <v>3</v>
      </c>
      <c r="AE41" s="80">
        <v>3</v>
      </c>
      <c r="AF41" s="120">
        <v>3</v>
      </c>
      <c r="AG41" s="125">
        <f t="shared" si="8"/>
        <v>3</v>
      </c>
      <c r="AH41" s="80">
        <v>3</v>
      </c>
      <c r="AI41" s="80">
        <v>3</v>
      </c>
      <c r="AJ41" s="80">
        <v>3</v>
      </c>
      <c r="AK41" s="127">
        <f t="shared" si="2"/>
        <v>3</v>
      </c>
      <c r="AL41" s="128">
        <v>2</v>
      </c>
      <c r="AM41" s="128">
        <v>2</v>
      </c>
      <c r="AN41" s="128">
        <v>2</v>
      </c>
      <c r="AO41" s="129">
        <f t="shared" si="9"/>
        <v>2</v>
      </c>
      <c r="AP41" s="128">
        <v>1</v>
      </c>
      <c r="AQ41" s="128">
        <v>1</v>
      </c>
      <c r="AR41" s="128">
        <v>1</v>
      </c>
      <c r="AS41" s="77">
        <f t="shared" si="10"/>
        <v>1</v>
      </c>
      <c r="AT41" s="128">
        <v>2</v>
      </c>
      <c r="AU41" s="128">
        <v>2</v>
      </c>
      <c r="AV41" s="128">
        <v>2</v>
      </c>
      <c r="AW41" s="128">
        <v>2</v>
      </c>
      <c r="AX41" s="79">
        <f t="shared" si="11"/>
        <v>2</v>
      </c>
      <c r="AY41" s="128">
        <v>3</v>
      </c>
      <c r="AZ41" s="128">
        <v>3</v>
      </c>
      <c r="BA41" s="76">
        <f t="shared" si="12"/>
        <v>3</v>
      </c>
      <c r="BB41" s="130">
        <f t="shared" si="3"/>
        <v>2.708333333333333</v>
      </c>
    </row>
    <row r="42" spans="1:54" s="84" customFormat="1" ht="18.75">
      <c r="A42" s="81">
        <f>ข้อมูลนักเรียน!B37</f>
        <v>0</v>
      </c>
      <c r="B42" s="81">
        <f>ข้อมูลนักเรียน!C37</f>
        <v>0</v>
      </c>
      <c r="C42" s="82">
        <f>ข้อมูลนักเรียน!D37</f>
        <v>0</v>
      </c>
      <c r="D42" s="83">
        <f>ข้อมูลนักเรียน!E37</f>
        <v>0</v>
      </c>
      <c r="E42" s="120">
        <v>2</v>
      </c>
      <c r="F42" s="120">
        <v>2</v>
      </c>
      <c r="G42" s="120">
        <v>2</v>
      </c>
      <c r="H42" s="121">
        <f t="shared" si="0"/>
        <v>2</v>
      </c>
      <c r="I42" s="120">
        <v>2</v>
      </c>
      <c r="J42" s="120">
        <v>3</v>
      </c>
      <c r="K42" s="120">
        <v>3</v>
      </c>
      <c r="L42" s="122">
        <f t="shared" si="4"/>
        <v>2.6666666666666665</v>
      </c>
      <c r="M42" s="120">
        <v>3</v>
      </c>
      <c r="N42" s="120">
        <v>3</v>
      </c>
      <c r="O42" s="120">
        <v>3</v>
      </c>
      <c r="P42" s="123">
        <f t="shared" si="5"/>
        <v>3</v>
      </c>
      <c r="Q42" s="120">
        <v>2</v>
      </c>
      <c r="R42" s="120">
        <v>2</v>
      </c>
      <c r="S42" s="120">
        <v>2</v>
      </c>
      <c r="T42" s="124">
        <f t="shared" si="1"/>
        <v>2</v>
      </c>
      <c r="U42" s="80">
        <v>3</v>
      </c>
      <c r="V42" s="80">
        <v>3</v>
      </c>
      <c r="W42" s="80">
        <v>3</v>
      </c>
      <c r="X42" s="76">
        <f t="shared" si="6"/>
        <v>3</v>
      </c>
      <c r="Y42" s="120">
        <v>3</v>
      </c>
      <c r="Z42" s="120">
        <v>3</v>
      </c>
      <c r="AA42" s="120">
        <v>3</v>
      </c>
      <c r="AB42" s="80">
        <v>3</v>
      </c>
      <c r="AC42" s="77">
        <f t="shared" si="7"/>
        <v>3</v>
      </c>
      <c r="AD42" s="80">
        <v>3</v>
      </c>
      <c r="AE42" s="80">
        <v>3</v>
      </c>
      <c r="AF42" s="120">
        <v>3</v>
      </c>
      <c r="AG42" s="125">
        <f t="shared" si="8"/>
        <v>3</v>
      </c>
      <c r="AH42" s="80">
        <v>3</v>
      </c>
      <c r="AI42" s="80">
        <v>3</v>
      </c>
      <c r="AJ42" s="80">
        <v>3</v>
      </c>
      <c r="AK42" s="127">
        <f t="shared" si="2"/>
        <v>3</v>
      </c>
      <c r="AL42" s="128">
        <v>2</v>
      </c>
      <c r="AM42" s="128">
        <v>2</v>
      </c>
      <c r="AN42" s="128">
        <v>2</v>
      </c>
      <c r="AO42" s="129">
        <f t="shared" si="9"/>
        <v>2</v>
      </c>
      <c r="AP42" s="128">
        <v>1</v>
      </c>
      <c r="AQ42" s="128">
        <v>1</v>
      </c>
      <c r="AR42" s="128">
        <v>1</v>
      </c>
      <c r="AS42" s="77">
        <f t="shared" si="10"/>
        <v>1</v>
      </c>
      <c r="AT42" s="128">
        <v>2</v>
      </c>
      <c r="AU42" s="128">
        <v>2</v>
      </c>
      <c r="AV42" s="128">
        <v>2</v>
      </c>
      <c r="AW42" s="128">
        <v>2</v>
      </c>
      <c r="AX42" s="79">
        <f t="shared" si="11"/>
        <v>2</v>
      </c>
      <c r="AY42" s="128">
        <v>3</v>
      </c>
      <c r="AZ42" s="128">
        <v>3</v>
      </c>
      <c r="BA42" s="76">
        <f t="shared" si="12"/>
        <v>3</v>
      </c>
      <c r="BB42" s="130">
        <f t="shared" si="3"/>
        <v>2.708333333333333</v>
      </c>
    </row>
    <row r="44" spans="1:54" s="52" customFormat="1" ht="21">
      <c r="C44" s="109" t="s">
        <v>17</v>
      </c>
      <c r="D44" s="52" t="s">
        <v>72</v>
      </c>
      <c r="E44" s="70"/>
      <c r="F44" s="71"/>
      <c r="G44" s="168" t="s">
        <v>73</v>
      </c>
      <c r="H44" s="168"/>
      <c r="I44" s="168"/>
      <c r="J44" s="168"/>
      <c r="K44" s="70"/>
      <c r="L44" s="70"/>
      <c r="M44" s="71" t="s">
        <v>74</v>
      </c>
      <c r="N44" s="71"/>
      <c r="O44" s="71"/>
      <c r="P44" s="71"/>
      <c r="Q44" s="71"/>
      <c r="R44" s="71"/>
      <c r="S44" s="71" t="s">
        <v>75</v>
      </c>
      <c r="T44" s="71"/>
      <c r="U44" s="71"/>
      <c r="V44" s="71"/>
      <c r="W44" s="71"/>
      <c r="X44" s="71"/>
      <c r="Y44" s="71"/>
      <c r="Z44" s="71"/>
      <c r="AA44" s="71"/>
      <c r="AB44" s="71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</row>
  </sheetData>
  <mergeCells count="21">
    <mergeCell ref="A3:E3"/>
    <mergeCell ref="Y3:BB3"/>
    <mergeCell ref="AP5:AS6"/>
    <mergeCell ref="AT5:AX6"/>
    <mergeCell ref="AY5:BA6"/>
    <mergeCell ref="G44:J44"/>
    <mergeCell ref="U5:X6"/>
    <mergeCell ref="Y5:AC6"/>
    <mergeCell ref="A1:BB1"/>
    <mergeCell ref="A4:A6"/>
    <mergeCell ref="E4:BB4"/>
    <mergeCell ref="BB5:BB7"/>
    <mergeCell ref="A7:D7"/>
    <mergeCell ref="B4:D6"/>
    <mergeCell ref="AL5:AN6"/>
    <mergeCell ref="E5:H6"/>
    <mergeCell ref="I5:L6"/>
    <mergeCell ref="M5:P6"/>
    <mergeCell ref="Q5:T6"/>
    <mergeCell ref="AD5:AG6"/>
    <mergeCell ref="AH5:AK6"/>
  </mergeCells>
  <pageMargins left="1.08" right="0" top="0.20833299999999999" bottom="0.61574070000000003" header="0.22" footer="0.22"/>
  <pageSetup paperSize="27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5</vt:i4>
      </vt:variant>
    </vt:vector>
  </HeadingPairs>
  <TitlesOfParts>
    <vt:vector size="15" baseType="lpstr">
      <vt:lpstr>คำอธิบาย</vt:lpstr>
      <vt:lpstr>ข้อมูลพื้นฐาน</vt:lpstr>
      <vt:lpstr>ข้อมูลนักเรียน</vt:lpstr>
      <vt:lpstr>ค่านิยม</vt:lpstr>
      <vt:lpstr>01หน้าปก</vt:lpstr>
      <vt:lpstr>03สรุปผลเกณฑ์การประเมิน</vt:lpstr>
      <vt:lpstr>02สรุปผลปลายปี</vt:lpstr>
      <vt:lpstr>04ภาคเรียนที่1(กรอกข้อมูล)</vt:lpstr>
      <vt:lpstr>05ภาคเรียนที่2(กรอกข้อมูล)</vt:lpstr>
      <vt:lpstr>06เกณฑ์การให้คะแนน</vt:lpstr>
      <vt:lpstr>'02สรุปผลปลายปี'!Print_Titles</vt:lpstr>
      <vt:lpstr>'03สรุปผลเกณฑ์การประเมิน'!Print_Titles</vt:lpstr>
      <vt:lpstr>'04ภาคเรียนที่1(กรอกข้อมูล)'!Print_Titles</vt:lpstr>
      <vt:lpstr>'05ภาคเรียนที่2(กรอกข้อมูล)'!Print_Titles</vt:lpstr>
      <vt:lpstr>'06เกณฑ์การให้คะแนน'!Print_Titles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DLIT</cp:lastModifiedBy>
  <cp:lastPrinted>2021-04-27T04:41:00Z</cp:lastPrinted>
  <dcterms:created xsi:type="dcterms:W3CDTF">2020-11-12T13:31:06Z</dcterms:created>
  <dcterms:modified xsi:type="dcterms:W3CDTF">2021-07-26T16:58:40Z</dcterms:modified>
</cp:coreProperties>
</file>