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60" windowWidth="20400" windowHeight="7740" firstSheet="1" activeTab="1"/>
  </bookViews>
  <sheets>
    <sheet name="ListBox" sheetId="4" state="hidden" r:id="rId1"/>
    <sheet name="ตั้งค่ากิจกรรมพัฒนาผู้เรียน" sheetId="1" r:id="rId2"/>
    <sheet name="หน้าปก" sheetId="2" r:id="rId3"/>
    <sheet name="รายชื่อนักเรียน" sheetId="3" r:id="rId4"/>
    <sheet name="กำหนดการ" sheetId="43" r:id="rId5"/>
    <sheet name="เวลาเรียนเลขที่1-30" sheetId="26" r:id="rId6"/>
    <sheet name="ประเมินกิจกรรมเลขที่1-30" sheetId="45" r:id="rId7"/>
    <sheet name="สรุปผลการประเมินกิจกรรม" sheetId="47" r:id="rId8"/>
    <sheet name="Sheet2" sheetId="49" r:id="rId9"/>
  </sheets>
  <calcPr calcId="144525"/>
</workbook>
</file>

<file path=xl/calcChain.xml><?xml version="1.0" encoding="utf-8"?>
<calcChain xmlns="http://schemas.openxmlformats.org/spreadsheetml/2006/main">
  <c r="A39" i="26" l="1"/>
  <c r="A1" i="26"/>
  <c r="A1" i="45"/>
  <c r="BA49" i="45" l="1"/>
  <c r="BA11" i="45"/>
  <c r="AF11" i="45"/>
  <c r="AH11" i="45"/>
  <c r="AI11" i="45"/>
  <c r="E11" i="45"/>
  <c r="D11" i="45"/>
  <c r="B11" i="45"/>
  <c r="A11" i="45"/>
  <c r="A12" i="45"/>
  <c r="A13" i="45"/>
  <c r="A14" i="45"/>
  <c r="A15" i="45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A1" i="47" l="1"/>
  <c r="F32" i="47" l="1"/>
  <c r="F33" i="47"/>
  <c r="E32" i="47"/>
  <c r="E33" i="47"/>
  <c r="D32" i="47"/>
  <c r="D33" i="47"/>
  <c r="B32" i="47"/>
  <c r="B33" i="47"/>
  <c r="AI73" i="45"/>
  <c r="AI74" i="45"/>
  <c r="AH73" i="45"/>
  <c r="AH74" i="45"/>
  <c r="E73" i="45"/>
  <c r="E74" i="45"/>
  <c r="D73" i="45"/>
  <c r="D74" i="45"/>
  <c r="A73" i="45"/>
  <c r="A74" i="45"/>
  <c r="B73" i="45"/>
  <c r="B74" i="45"/>
  <c r="AI35" i="45"/>
  <c r="AI36" i="45"/>
  <c r="AH35" i="45"/>
  <c r="AH36" i="45"/>
  <c r="E35" i="45"/>
  <c r="E36" i="45"/>
  <c r="D35" i="45"/>
  <c r="D36" i="45"/>
  <c r="B35" i="45"/>
  <c r="B36" i="45"/>
  <c r="AI35" i="26"/>
  <c r="AI36" i="26"/>
  <c r="AH35" i="26"/>
  <c r="AH36" i="26"/>
  <c r="E35" i="26"/>
  <c r="E36" i="26"/>
  <c r="D35" i="26"/>
  <c r="D36" i="26"/>
  <c r="B35" i="26"/>
  <c r="B36" i="26"/>
  <c r="I35" i="3"/>
  <c r="BC61" i="26" l="1"/>
  <c r="AY44" i="45"/>
  <c r="AW44" i="45"/>
  <c r="AU44" i="45"/>
  <c r="AS44" i="45"/>
  <c r="AQ44" i="45"/>
  <c r="AO44" i="45"/>
  <c r="AM44" i="45"/>
  <c r="AK44" i="45"/>
  <c r="AY43" i="45"/>
  <c r="AW43" i="45"/>
  <c r="AU43" i="45"/>
  <c r="AS43" i="45"/>
  <c r="AQ43" i="45"/>
  <c r="AO43" i="45"/>
  <c r="AM43" i="45"/>
  <c r="AK43" i="45"/>
  <c r="AY42" i="45"/>
  <c r="AW42" i="45"/>
  <c r="AU42" i="45"/>
  <c r="AS42" i="45"/>
  <c r="AQ42" i="45"/>
  <c r="AO42" i="45"/>
  <c r="AM42" i="45"/>
  <c r="AK42" i="45"/>
  <c r="AC44" i="45"/>
  <c r="AA44" i="45"/>
  <c r="Y44" i="45"/>
  <c r="W44" i="45"/>
  <c r="U44" i="45"/>
  <c r="S44" i="45"/>
  <c r="Q44" i="45"/>
  <c r="O44" i="45"/>
  <c r="M44" i="45"/>
  <c r="K44" i="45"/>
  <c r="I44" i="45"/>
  <c r="G44" i="45"/>
  <c r="AC43" i="45"/>
  <c r="AA43" i="45"/>
  <c r="Y43" i="45"/>
  <c r="W43" i="45"/>
  <c r="U43" i="45"/>
  <c r="S43" i="45"/>
  <c r="Q43" i="45"/>
  <c r="O43" i="45"/>
  <c r="M43" i="45"/>
  <c r="K43" i="45"/>
  <c r="I43" i="45"/>
  <c r="G43" i="45"/>
  <c r="AC42" i="45"/>
  <c r="AA42" i="45"/>
  <c r="Y42" i="45"/>
  <c r="W42" i="45"/>
  <c r="U42" i="45"/>
  <c r="S42" i="45"/>
  <c r="Q42" i="45"/>
  <c r="O42" i="45"/>
  <c r="M42" i="45"/>
  <c r="K42" i="45"/>
  <c r="I42" i="45"/>
  <c r="G42" i="45"/>
  <c r="AI46" i="45"/>
  <c r="AI47" i="45"/>
  <c r="AI48" i="45"/>
  <c r="AI49" i="45"/>
  <c r="AI50" i="45"/>
  <c r="AI51" i="45"/>
  <c r="AI52" i="45"/>
  <c r="AI53" i="45"/>
  <c r="AI54" i="45"/>
  <c r="AI55" i="45"/>
  <c r="AI56" i="45"/>
  <c r="AI57" i="45"/>
  <c r="AI58" i="45"/>
  <c r="AI59" i="45"/>
  <c r="AI60" i="45"/>
  <c r="AI61" i="45"/>
  <c r="AI62" i="45"/>
  <c r="AI63" i="45"/>
  <c r="AI64" i="45"/>
  <c r="AI65" i="45"/>
  <c r="AI66" i="45"/>
  <c r="AI67" i="45"/>
  <c r="AI68" i="45"/>
  <c r="AI69" i="45"/>
  <c r="AI70" i="45"/>
  <c r="AI71" i="45"/>
  <c r="AI72" i="45"/>
  <c r="AI45" i="45"/>
  <c r="AH46" i="45"/>
  <c r="AH47" i="45"/>
  <c r="AH48" i="45"/>
  <c r="AH49" i="45"/>
  <c r="AH50" i="45"/>
  <c r="AH51" i="45"/>
  <c r="AH52" i="45"/>
  <c r="AH53" i="45"/>
  <c r="AH54" i="45"/>
  <c r="AH55" i="45"/>
  <c r="AH56" i="45"/>
  <c r="AH57" i="45"/>
  <c r="AH58" i="45"/>
  <c r="AH59" i="45"/>
  <c r="AH60" i="45"/>
  <c r="AH61" i="45"/>
  <c r="AH62" i="45"/>
  <c r="AH63" i="45"/>
  <c r="AH64" i="45"/>
  <c r="AH65" i="45"/>
  <c r="AH66" i="45"/>
  <c r="AH67" i="45"/>
  <c r="AH68" i="45"/>
  <c r="AH69" i="45"/>
  <c r="AH70" i="45"/>
  <c r="AH71" i="45"/>
  <c r="AH72" i="45"/>
  <c r="AH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8" i="45"/>
  <c r="E59" i="45"/>
  <c r="E60" i="45"/>
  <c r="E61" i="45"/>
  <c r="E62" i="45"/>
  <c r="E63" i="45"/>
  <c r="E64" i="45"/>
  <c r="E65" i="45"/>
  <c r="E66" i="45"/>
  <c r="E67" i="45"/>
  <c r="E68" i="45"/>
  <c r="E69" i="45"/>
  <c r="E70" i="45"/>
  <c r="E71" i="45"/>
  <c r="E72" i="45"/>
  <c r="E45" i="45"/>
  <c r="D46" i="45"/>
  <c r="D47" i="45"/>
  <c r="D48" i="45"/>
  <c r="D49" i="45"/>
  <c r="D50" i="45"/>
  <c r="D51" i="45"/>
  <c r="D52" i="45"/>
  <c r="D53" i="45"/>
  <c r="D54" i="45"/>
  <c r="D55" i="45"/>
  <c r="D56" i="45"/>
  <c r="D57" i="45"/>
  <c r="D58" i="45"/>
  <c r="D59" i="45"/>
  <c r="D60" i="45"/>
  <c r="D61" i="45"/>
  <c r="D62" i="45"/>
  <c r="D63" i="45"/>
  <c r="D64" i="45"/>
  <c r="D65" i="45"/>
  <c r="D66" i="45"/>
  <c r="D67" i="45"/>
  <c r="D68" i="45"/>
  <c r="D69" i="45"/>
  <c r="D70" i="45"/>
  <c r="D71" i="45"/>
  <c r="D72" i="45"/>
  <c r="D45" i="45"/>
  <c r="B46" i="45"/>
  <c r="B47" i="45"/>
  <c r="B48" i="45"/>
  <c r="B49" i="45"/>
  <c r="B50" i="45"/>
  <c r="AF50" i="45" s="1"/>
  <c r="B51" i="45"/>
  <c r="B52" i="45"/>
  <c r="AF52" i="45" s="1"/>
  <c r="B53" i="45"/>
  <c r="B54" i="45"/>
  <c r="B55" i="45"/>
  <c r="B56" i="45"/>
  <c r="B57" i="45"/>
  <c r="B58" i="45"/>
  <c r="B59" i="45"/>
  <c r="B60" i="45"/>
  <c r="B61" i="45"/>
  <c r="BC61" i="45" s="1"/>
  <c r="B62" i="45"/>
  <c r="BC62" i="45" s="1"/>
  <c r="B63" i="45"/>
  <c r="AF63" i="45" s="1"/>
  <c r="B64" i="45"/>
  <c r="B65" i="45"/>
  <c r="B66" i="45"/>
  <c r="AF66" i="45" s="1"/>
  <c r="B67" i="45"/>
  <c r="BA67" i="45" s="1"/>
  <c r="B68" i="45"/>
  <c r="AF68" i="45" s="1"/>
  <c r="B69" i="45"/>
  <c r="AF69" i="45" s="1"/>
  <c r="B70" i="45"/>
  <c r="BC70" i="45" s="1"/>
  <c r="B71" i="45"/>
  <c r="BE71" i="45" s="1"/>
  <c r="B72" i="45"/>
  <c r="BE74" i="45"/>
  <c r="B45" i="45"/>
  <c r="AF45" i="45" s="1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45" i="45"/>
  <c r="AE76" i="45"/>
  <c r="AF60" i="45"/>
  <c r="AQ41" i="45"/>
  <c r="AS41" i="45" s="1"/>
  <c r="AU41" i="45" s="1"/>
  <c r="AW41" i="45" s="1"/>
  <c r="AY41" i="45" s="1"/>
  <c r="I41" i="45"/>
  <c r="K41" i="45" s="1"/>
  <c r="M41" i="45" s="1"/>
  <c r="O41" i="45" s="1"/>
  <c r="Q41" i="45" s="1"/>
  <c r="S41" i="45" s="1"/>
  <c r="U41" i="45" s="1"/>
  <c r="W41" i="45" s="1"/>
  <c r="Y41" i="45" s="1"/>
  <c r="AA41" i="45" s="1"/>
  <c r="AC41" i="45" s="1"/>
  <c r="AJ40" i="45"/>
  <c r="AI40" i="45"/>
  <c r="AH40" i="45"/>
  <c r="AY43" i="26"/>
  <c r="AW43" i="26"/>
  <c r="AU43" i="26"/>
  <c r="AS43" i="26"/>
  <c r="AQ43" i="26"/>
  <c r="AO43" i="26"/>
  <c r="AM43" i="26"/>
  <c r="AK43" i="26"/>
  <c r="AY44" i="26"/>
  <c r="AW44" i="26"/>
  <c r="AU44" i="26"/>
  <c r="AS44" i="26"/>
  <c r="AQ44" i="26"/>
  <c r="AO44" i="26"/>
  <c r="AM44" i="26"/>
  <c r="AK44" i="26"/>
  <c r="AY42" i="26"/>
  <c r="AW42" i="26"/>
  <c r="AU42" i="26"/>
  <c r="AS42" i="26"/>
  <c r="AQ42" i="26"/>
  <c r="AO42" i="26"/>
  <c r="AM42" i="26"/>
  <c r="AK42" i="26"/>
  <c r="AC44" i="26"/>
  <c r="AA44" i="26"/>
  <c r="Y44" i="26"/>
  <c r="W44" i="26"/>
  <c r="U44" i="26"/>
  <c r="S44" i="26"/>
  <c r="Q44" i="26"/>
  <c r="O44" i="26"/>
  <c r="M44" i="26"/>
  <c r="K44" i="26"/>
  <c r="I44" i="26"/>
  <c r="AC43" i="26"/>
  <c r="AA43" i="26"/>
  <c r="Y43" i="26"/>
  <c r="W43" i="26"/>
  <c r="U43" i="26"/>
  <c r="S43" i="26"/>
  <c r="Q43" i="26"/>
  <c r="O43" i="26"/>
  <c r="M43" i="26"/>
  <c r="K43" i="26"/>
  <c r="I43" i="26"/>
  <c r="AC42" i="26"/>
  <c r="AA42" i="26"/>
  <c r="Y42" i="26"/>
  <c r="W42" i="26"/>
  <c r="U42" i="26"/>
  <c r="S42" i="26"/>
  <c r="Q42" i="26"/>
  <c r="O42" i="26"/>
  <c r="M42" i="26"/>
  <c r="G42" i="26"/>
  <c r="AI46" i="26"/>
  <c r="AI47" i="26"/>
  <c r="AI48" i="26"/>
  <c r="AI49" i="26"/>
  <c r="AI50" i="26"/>
  <c r="AI51" i="26"/>
  <c r="AI52" i="26"/>
  <c r="AI53" i="26"/>
  <c r="AI45" i="26"/>
  <c r="AH46" i="26"/>
  <c r="AH47" i="26"/>
  <c r="AH48" i="26"/>
  <c r="AH49" i="26"/>
  <c r="AH50" i="26"/>
  <c r="AH51" i="26"/>
  <c r="AH52" i="26"/>
  <c r="AH53" i="26"/>
  <c r="AH45" i="26"/>
  <c r="E46" i="26"/>
  <c r="E47" i="26"/>
  <c r="E48" i="26"/>
  <c r="E49" i="26"/>
  <c r="E50" i="26"/>
  <c r="E51" i="26"/>
  <c r="E52" i="26"/>
  <c r="E53" i="26"/>
  <c r="E45" i="26"/>
  <c r="D46" i="26"/>
  <c r="D47" i="26"/>
  <c r="D48" i="26"/>
  <c r="D49" i="26"/>
  <c r="D50" i="26"/>
  <c r="D51" i="26"/>
  <c r="D52" i="26"/>
  <c r="D53" i="26"/>
  <c r="D45" i="26"/>
  <c r="K42" i="26"/>
  <c r="I42" i="26"/>
  <c r="G44" i="26"/>
  <c r="G43" i="26"/>
  <c r="B46" i="26"/>
  <c r="B47" i="26"/>
  <c r="AF47" i="26" s="1"/>
  <c r="B48" i="26"/>
  <c r="AF48" i="26" s="1"/>
  <c r="B49" i="26"/>
  <c r="B50" i="26"/>
  <c r="B51" i="26"/>
  <c r="AF51" i="26" s="1"/>
  <c r="B52" i="26"/>
  <c r="B53" i="26"/>
  <c r="B54" i="26"/>
  <c r="B55" i="26"/>
  <c r="B45" i="26"/>
  <c r="AF45" i="26" s="1"/>
  <c r="B7" i="26"/>
  <c r="BA7" i="26" s="1"/>
  <c r="AE39" i="26"/>
  <c r="AH40" i="26"/>
  <c r="AI40" i="26"/>
  <c r="AJ40" i="26"/>
  <c r="I41" i="26"/>
  <c r="K41" i="26"/>
  <c r="M41" i="26"/>
  <c r="O41" i="26"/>
  <c r="Q41" i="26"/>
  <c r="S41" i="26"/>
  <c r="U41" i="26"/>
  <c r="W41" i="26"/>
  <c r="Y41" i="26"/>
  <c r="AA41" i="26"/>
  <c r="AC41" i="26"/>
  <c r="AQ41" i="26"/>
  <c r="AS41" i="26"/>
  <c r="AU41" i="26"/>
  <c r="AW41" i="26"/>
  <c r="AY41" i="26"/>
  <c r="A45" i="26"/>
  <c r="AE45" i="26" s="1"/>
  <c r="D54" i="26"/>
  <c r="E54" i="26"/>
  <c r="AH54" i="26"/>
  <c r="AI54" i="26"/>
  <c r="D55" i="26"/>
  <c r="E55" i="26"/>
  <c r="AH55" i="26"/>
  <c r="AI55" i="26"/>
  <c r="B56" i="26"/>
  <c r="AF56" i="26" s="1"/>
  <c r="D56" i="26"/>
  <c r="E56" i="26"/>
  <c r="AH56" i="26"/>
  <c r="AI56" i="26"/>
  <c r="B57" i="26"/>
  <c r="AF57" i="26" s="1"/>
  <c r="D57" i="26"/>
  <c r="E57" i="26"/>
  <c r="AH57" i="26"/>
  <c r="AI57" i="26"/>
  <c r="B58" i="26"/>
  <c r="BA58" i="26" s="1"/>
  <c r="D58" i="26"/>
  <c r="E58" i="26"/>
  <c r="AH58" i="26"/>
  <c r="AI58" i="26"/>
  <c r="B59" i="26"/>
  <c r="D59" i="26"/>
  <c r="E59" i="26"/>
  <c r="AH59" i="26"/>
  <c r="AI59" i="26"/>
  <c r="B60" i="26"/>
  <c r="BE60" i="26" s="1"/>
  <c r="D60" i="26"/>
  <c r="E60" i="26"/>
  <c r="AH60" i="26"/>
  <c r="AI60" i="26"/>
  <c r="B61" i="26"/>
  <c r="BE61" i="26" s="1"/>
  <c r="D61" i="26"/>
  <c r="E61" i="26"/>
  <c r="AH61" i="26"/>
  <c r="AI61" i="26"/>
  <c r="B62" i="26"/>
  <c r="BC62" i="26" s="1"/>
  <c r="D62" i="26"/>
  <c r="E62" i="26"/>
  <c r="AH62" i="26"/>
  <c r="AI62" i="26"/>
  <c r="B63" i="26"/>
  <c r="BC63" i="26" s="1"/>
  <c r="D63" i="26"/>
  <c r="E63" i="26"/>
  <c r="AH63" i="26"/>
  <c r="AI63" i="26"/>
  <c r="B64" i="26"/>
  <c r="BC64" i="26" s="1"/>
  <c r="D64" i="26"/>
  <c r="E64" i="26"/>
  <c r="AH64" i="26"/>
  <c r="AI64" i="26"/>
  <c r="B65" i="26"/>
  <c r="AF65" i="26" s="1"/>
  <c r="D65" i="26"/>
  <c r="E65" i="26"/>
  <c r="AH65" i="26"/>
  <c r="AI65" i="26"/>
  <c r="B66" i="26"/>
  <c r="AF66" i="26" s="1"/>
  <c r="D66" i="26"/>
  <c r="E66" i="26"/>
  <c r="AH66" i="26"/>
  <c r="AI66" i="26"/>
  <c r="B67" i="26"/>
  <c r="BE67" i="26" s="1"/>
  <c r="D67" i="26"/>
  <c r="E67" i="26"/>
  <c r="AH67" i="26"/>
  <c r="AI67" i="26"/>
  <c r="B68" i="26"/>
  <c r="BE68" i="26" s="1"/>
  <c r="D68" i="26"/>
  <c r="E68" i="26"/>
  <c r="AH68" i="26"/>
  <c r="AI68" i="26"/>
  <c r="B69" i="26"/>
  <c r="BE69" i="26" s="1"/>
  <c r="D69" i="26"/>
  <c r="E69" i="26"/>
  <c r="AH69" i="26"/>
  <c r="AI69" i="26"/>
  <c r="B70" i="26"/>
  <c r="BC70" i="26" s="1"/>
  <c r="D70" i="26"/>
  <c r="E70" i="26"/>
  <c r="AH70" i="26"/>
  <c r="AI70" i="26"/>
  <c r="B71" i="26"/>
  <c r="D71" i="26"/>
  <c r="E71" i="26"/>
  <c r="AH71" i="26"/>
  <c r="AI71" i="26"/>
  <c r="B72" i="26"/>
  <c r="AF72" i="26" s="1"/>
  <c r="D72" i="26"/>
  <c r="E72" i="26"/>
  <c r="AH72" i="26"/>
  <c r="AI72" i="26"/>
  <c r="B73" i="26"/>
  <c r="BC73" i="26" s="1"/>
  <c r="D73" i="26"/>
  <c r="E73" i="26"/>
  <c r="AH73" i="26"/>
  <c r="AI73" i="26"/>
  <c r="B74" i="26"/>
  <c r="BE74" i="26" s="1"/>
  <c r="D74" i="26"/>
  <c r="E74" i="26"/>
  <c r="AH74" i="26"/>
  <c r="AI74" i="26"/>
  <c r="A76" i="26"/>
  <c r="AE76" i="26"/>
  <c r="A7" i="26"/>
  <c r="AE7" i="26" s="1"/>
  <c r="M8" i="43"/>
  <c r="M7" i="43"/>
  <c r="R8" i="43"/>
  <c r="R7" i="43"/>
  <c r="K3" i="43"/>
  <c r="Q4" i="43"/>
  <c r="L4" i="43"/>
  <c r="B3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F30" i="2"/>
  <c r="F32" i="2"/>
  <c r="D22" i="2"/>
  <c r="J32" i="47"/>
  <c r="H32" i="47"/>
  <c r="E31" i="47"/>
  <c r="D31" i="47"/>
  <c r="B31" i="47"/>
  <c r="G31" i="47" s="1"/>
  <c r="E30" i="47"/>
  <c r="D30" i="47"/>
  <c r="B30" i="47"/>
  <c r="G30" i="47" s="1"/>
  <c r="E29" i="47"/>
  <c r="D29" i="47"/>
  <c r="B29" i="47"/>
  <c r="G29" i="47" s="1"/>
  <c r="E28" i="47"/>
  <c r="D28" i="47"/>
  <c r="B28" i="47"/>
  <c r="F28" i="47" s="1"/>
  <c r="E27" i="47"/>
  <c r="D27" i="47"/>
  <c r="B27" i="47"/>
  <c r="F27" i="47" s="1"/>
  <c r="E26" i="47"/>
  <c r="D26" i="47"/>
  <c r="B26" i="47"/>
  <c r="F26" i="47" s="1"/>
  <c r="E25" i="47"/>
  <c r="D25" i="47"/>
  <c r="B25" i="47"/>
  <c r="F25" i="47" s="1"/>
  <c r="E24" i="47"/>
  <c r="D24" i="47"/>
  <c r="B24" i="47"/>
  <c r="G24" i="47" s="1"/>
  <c r="E23" i="47"/>
  <c r="D23" i="47"/>
  <c r="B23" i="47"/>
  <c r="G23" i="47" s="1"/>
  <c r="E22" i="47"/>
  <c r="D22" i="47"/>
  <c r="B22" i="47"/>
  <c r="E21" i="47"/>
  <c r="D21" i="47"/>
  <c r="B21" i="47"/>
  <c r="G21" i="47" s="1"/>
  <c r="E20" i="47"/>
  <c r="D20" i="47"/>
  <c r="B20" i="47"/>
  <c r="H20" i="47" s="1"/>
  <c r="E19" i="47"/>
  <c r="D19" i="47"/>
  <c r="B19" i="47"/>
  <c r="E18" i="47"/>
  <c r="D18" i="47"/>
  <c r="B18" i="47"/>
  <c r="E17" i="47"/>
  <c r="D17" i="47"/>
  <c r="B17" i="47"/>
  <c r="E16" i="47"/>
  <c r="D16" i="47"/>
  <c r="B16" i="47"/>
  <c r="E15" i="47"/>
  <c r="D15" i="47"/>
  <c r="B15" i="47"/>
  <c r="E14" i="47"/>
  <c r="D14" i="47"/>
  <c r="B14" i="47"/>
  <c r="E13" i="47"/>
  <c r="D13" i="47"/>
  <c r="B13" i="47"/>
  <c r="E12" i="47"/>
  <c r="D12" i="47"/>
  <c r="B12" i="47"/>
  <c r="E11" i="47"/>
  <c r="D11" i="47"/>
  <c r="B11" i="47"/>
  <c r="E10" i="47"/>
  <c r="D10" i="47"/>
  <c r="B10" i="47"/>
  <c r="E9" i="47"/>
  <c r="D9" i="47"/>
  <c r="B9" i="47"/>
  <c r="E8" i="47"/>
  <c r="D8" i="47"/>
  <c r="B8" i="47"/>
  <c r="E7" i="47"/>
  <c r="D7" i="47"/>
  <c r="B7" i="47"/>
  <c r="E6" i="47"/>
  <c r="D6" i="47"/>
  <c r="B6" i="47"/>
  <c r="E5" i="47"/>
  <c r="D5" i="47"/>
  <c r="B5" i="47"/>
  <c r="E4" i="47"/>
  <c r="D4" i="47"/>
  <c r="B4" i="47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9" i="45"/>
  <c r="AE38" i="45"/>
  <c r="BE36" i="45"/>
  <c r="BA35" i="45"/>
  <c r="BE35" i="45"/>
  <c r="AI34" i="45"/>
  <c r="AH34" i="45"/>
  <c r="E34" i="45"/>
  <c r="D34" i="45"/>
  <c r="B34" i="45"/>
  <c r="BE34" i="45" s="1"/>
  <c r="AI33" i="45"/>
  <c r="AH33" i="45"/>
  <c r="E33" i="45"/>
  <c r="D33" i="45"/>
  <c r="B33" i="45"/>
  <c r="BE33" i="45" s="1"/>
  <c r="AI32" i="45"/>
  <c r="AH32" i="45"/>
  <c r="E32" i="45"/>
  <c r="D32" i="45"/>
  <c r="B32" i="45"/>
  <c r="BA32" i="45" s="1"/>
  <c r="AI31" i="45"/>
  <c r="AH31" i="45"/>
  <c r="E31" i="45"/>
  <c r="D31" i="45"/>
  <c r="B31" i="45"/>
  <c r="AF31" i="45" s="1"/>
  <c r="AI30" i="45"/>
  <c r="AH30" i="45"/>
  <c r="E30" i="45"/>
  <c r="D30" i="45"/>
  <c r="B30" i="45"/>
  <c r="AI29" i="45"/>
  <c r="AH29" i="45"/>
  <c r="E29" i="45"/>
  <c r="D29" i="45"/>
  <c r="B29" i="45"/>
  <c r="BE29" i="45" s="1"/>
  <c r="AI28" i="45"/>
  <c r="AH28" i="45"/>
  <c r="E28" i="45"/>
  <c r="D28" i="45"/>
  <c r="B28" i="45"/>
  <c r="BE28" i="45" s="1"/>
  <c r="AI27" i="45"/>
  <c r="AH27" i="45"/>
  <c r="E27" i="45"/>
  <c r="D27" i="45"/>
  <c r="B27" i="45"/>
  <c r="BA27" i="45" s="1"/>
  <c r="AI26" i="45"/>
  <c r="AH26" i="45"/>
  <c r="E26" i="45"/>
  <c r="D26" i="45"/>
  <c r="B26" i="45"/>
  <c r="AI25" i="45"/>
  <c r="AH25" i="45"/>
  <c r="E25" i="45"/>
  <c r="D25" i="45"/>
  <c r="B25" i="45"/>
  <c r="BA25" i="45" s="1"/>
  <c r="AI24" i="45"/>
  <c r="AH24" i="45"/>
  <c r="E24" i="45"/>
  <c r="D24" i="45"/>
  <c r="B24" i="45"/>
  <c r="AF24" i="45" s="1"/>
  <c r="AI23" i="45"/>
  <c r="AH23" i="45"/>
  <c r="E23" i="45"/>
  <c r="D23" i="45"/>
  <c r="B23" i="45"/>
  <c r="AF23" i="45" s="1"/>
  <c r="AI22" i="45"/>
  <c r="AH22" i="45"/>
  <c r="E22" i="45"/>
  <c r="D22" i="45"/>
  <c r="B22" i="45"/>
  <c r="BA22" i="45" s="1"/>
  <c r="AI21" i="45"/>
  <c r="AH21" i="45"/>
  <c r="E21" i="45"/>
  <c r="D21" i="45"/>
  <c r="B21" i="45"/>
  <c r="BA21" i="45" s="1"/>
  <c r="AI20" i="45"/>
  <c r="AH20" i="45"/>
  <c r="E20" i="45"/>
  <c r="D20" i="45"/>
  <c r="B20" i="45"/>
  <c r="BA20" i="45" s="1"/>
  <c r="AI19" i="45"/>
  <c r="AH19" i="45"/>
  <c r="E19" i="45"/>
  <c r="D19" i="45"/>
  <c r="B19" i="45"/>
  <c r="BA19" i="45" s="1"/>
  <c r="AI18" i="45"/>
  <c r="AH18" i="45"/>
  <c r="E18" i="45"/>
  <c r="D18" i="45"/>
  <c r="B18" i="45"/>
  <c r="AF18" i="45" s="1"/>
  <c r="AI17" i="45"/>
  <c r="AH17" i="45"/>
  <c r="E17" i="45"/>
  <c r="D17" i="45"/>
  <c r="B17" i="45"/>
  <c r="AF17" i="45" s="1"/>
  <c r="AI16" i="45"/>
  <c r="AH16" i="45"/>
  <c r="E16" i="45"/>
  <c r="D16" i="45"/>
  <c r="B16" i="45"/>
  <c r="AF16" i="45" s="1"/>
  <c r="AI15" i="45"/>
  <c r="AH15" i="45"/>
  <c r="E15" i="45"/>
  <c r="D15" i="45"/>
  <c r="B15" i="45"/>
  <c r="AF15" i="45" s="1"/>
  <c r="AI14" i="45"/>
  <c r="AH14" i="45"/>
  <c r="E14" i="45"/>
  <c r="D14" i="45"/>
  <c r="B14" i="45"/>
  <c r="AI13" i="45"/>
  <c r="AH13" i="45"/>
  <c r="E13" i="45"/>
  <c r="D13" i="45"/>
  <c r="B13" i="45"/>
  <c r="AF13" i="45" s="1"/>
  <c r="AI12" i="45"/>
  <c r="AH12" i="45"/>
  <c r="E12" i="45"/>
  <c r="D12" i="45"/>
  <c r="B12" i="45"/>
  <c r="AF12" i="45" s="1"/>
  <c r="AI10" i="45"/>
  <c r="AH10" i="45"/>
  <c r="E10" i="45"/>
  <c r="D10" i="45"/>
  <c r="B10" i="45"/>
  <c r="AF10" i="45" s="1"/>
  <c r="AI9" i="45"/>
  <c r="AH9" i="45"/>
  <c r="E9" i="45"/>
  <c r="D9" i="45"/>
  <c r="B9" i="45"/>
  <c r="BA9" i="45" s="1"/>
  <c r="AI8" i="45"/>
  <c r="AH8" i="45"/>
  <c r="E8" i="45"/>
  <c r="D8" i="45"/>
  <c r="B8" i="45"/>
  <c r="BA8" i="45" s="1"/>
  <c r="AI7" i="45"/>
  <c r="AH7" i="45"/>
  <c r="E7" i="45"/>
  <c r="D7" i="45"/>
  <c r="B7" i="45"/>
  <c r="AF7" i="45" s="1"/>
  <c r="A7" i="45"/>
  <c r="AE7" i="45" s="1"/>
  <c r="AY6" i="45"/>
  <c r="AW6" i="45"/>
  <c r="AU6" i="45"/>
  <c r="AS6" i="45"/>
  <c r="AQ6" i="45"/>
  <c r="AO6" i="45"/>
  <c r="AM6" i="45"/>
  <c r="AK6" i="45"/>
  <c r="AC6" i="45"/>
  <c r="AA6" i="45"/>
  <c r="Y6" i="45"/>
  <c r="W6" i="45"/>
  <c r="U6" i="45"/>
  <c r="S6" i="45"/>
  <c r="Q6" i="45"/>
  <c r="O6" i="45"/>
  <c r="M6" i="45"/>
  <c r="K6" i="45"/>
  <c r="I6" i="45"/>
  <c r="G6" i="45"/>
  <c r="AY5" i="45"/>
  <c r="AW5" i="45"/>
  <c r="AU5" i="45"/>
  <c r="AS5" i="45"/>
  <c r="AQ5" i="45"/>
  <c r="AO5" i="45"/>
  <c r="AM5" i="45"/>
  <c r="AK5" i="45"/>
  <c r="AC5" i="45"/>
  <c r="AA5" i="45"/>
  <c r="Y5" i="45"/>
  <c r="W5" i="45"/>
  <c r="U5" i="45"/>
  <c r="S5" i="45"/>
  <c r="Q5" i="45"/>
  <c r="O5" i="45"/>
  <c r="M5" i="45"/>
  <c r="K5" i="45"/>
  <c r="I5" i="45"/>
  <c r="G5" i="45"/>
  <c r="AY4" i="45"/>
  <c r="AW4" i="45"/>
  <c r="AU4" i="45"/>
  <c r="AS4" i="45"/>
  <c r="AQ4" i="45"/>
  <c r="AO4" i="45"/>
  <c r="AM4" i="45"/>
  <c r="AK4" i="45"/>
  <c r="AC4" i="45"/>
  <c r="AA4" i="45"/>
  <c r="Y4" i="45"/>
  <c r="W4" i="45"/>
  <c r="U4" i="45"/>
  <c r="S4" i="45"/>
  <c r="Q4" i="45"/>
  <c r="O4" i="45"/>
  <c r="M4" i="45"/>
  <c r="K4" i="45"/>
  <c r="I4" i="45"/>
  <c r="G4" i="45"/>
  <c r="AQ3" i="45"/>
  <c r="AS3" i="45" s="1"/>
  <c r="AU3" i="45" s="1"/>
  <c r="AW3" i="45" s="1"/>
  <c r="AY3" i="45" s="1"/>
  <c r="I3" i="45"/>
  <c r="K3" i="45"/>
  <c r="M3" i="45" s="1"/>
  <c r="O3" i="45" s="1"/>
  <c r="Q3" i="45" s="1"/>
  <c r="S3" i="45" s="1"/>
  <c r="U3" i="45" s="1"/>
  <c r="W3" i="45" s="1"/>
  <c r="Y3" i="45" s="1"/>
  <c r="AA3" i="45" s="1"/>
  <c r="AC3" i="45" s="1"/>
  <c r="AJ2" i="45"/>
  <c r="AI2" i="45"/>
  <c r="AH2" i="45"/>
  <c r="BC34" i="45"/>
  <c r="J21" i="47"/>
  <c r="I8" i="43"/>
  <c r="I7" i="43"/>
  <c r="D8" i="43"/>
  <c r="D7" i="43"/>
  <c r="E14" i="2"/>
  <c r="C26" i="2"/>
  <c r="H4" i="43"/>
  <c r="C4" i="43"/>
  <c r="AY6" i="26"/>
  <c r="AY5" i="26"/>
  <c r="AY4" i="26"/>
  <c r="AW6" i="26"/>
  <c r="AW5" i="26"/>
  <c r="AW4" i="26"/>
  <c r="AU6" i="26"/>
  <c r="AU5" i="26"/>
  <c r="AU4" i="26"/>
  <c r="AS6" i="26"/>
  <c r="AS5" i="26"/>
  <c r="AS4" i="26"/>
  <c r="AQ6" i="26"/>
  <c r="AQ5" i="26"/>
  <c r="AQ4" i="26"/>
  <c r="AO6" i="26"/>
  <c r="AO5" i="26"/>
  <c r="AO4" i="26"/>
  <c r="AM6" i="26"/>
  <c r="AM5" i="26"/>
  <c r="AM4" i="26"/>
  <c r="AK6" i="26"/>
  <c r="AK5" i="26"/>
  <c r="AK4" i="26"/>
  <c r="AC6" i="26"/>
  <c r="AC5" i="26"/>
  <c r="AC4" i="26"/>
  <c r="AA6" i="26"/>
  <c r="AA5" i="26"/>
  <c r="AA4" i="26"/>
  <c r="Y6" i="26"/>
  <c r="Y5" i="26"/>
  <c r="Y4" i="26"/>
  <c r="W6" i="26"/>
  <c r="W5" i="26"/>
  <c r="W4" i="26"/>
  <c r="U6" i="26"/>
  <c r="U5" i="26"/>
  <c r="U4" i="26"/>
  <c r="S6" i="26"/>
  <c r="S5" i="26"/>
  <c r="S4" i="26"/>
  <c r="Q6" i="26"/>
  <c r="Q5" i="26"/>
  <c r="Q4" i="26"/>
  <c r="O6" i="26"/>
  <c r="O5" i="26"/>
  <c r="O4" i="26"/>
  <c r="M6" i="26"/>
  <c r="M5" i="26"/>
  <c r="M4" i="26"/>
  <c r="K6" i="26"/>
  <c r="K5" i="26"/>
  <c r="K4" i="26"/>
  <c r="I6" i="26"/>
  <c r="I5" i="26"/>
  <c r="I4" i="26"/>
  <c r="G4" i="26"/>
  <c r="G6" i="26"/>
  <c r="G5" i="26"/>
  <c r="A38" i="26"/>
  <c r="AE38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7" i="26"/>
  <c r="E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AH7" i="26"/>
  <c r="D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AI2" i="26"/>
  <c r="AH2" i="26"/>
  <c r="AE1" i="26"/>
  <c r="AJ2" i="26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J22" i="2"/>
  <c r="J12" i="2"/>
  <c r="A1" i="3"/>
  <c r="J11" i="2"/>
  <c r="E11" i="2"/>
  <c r="E16" i="2"/>
  <c r="K26" i="2"/>
  <c r="E15" i="2"/>
  <c r="G26" i="2" s="1"/>
  <c r="D12" i="2"/>
  <c r="C3" i="3"/>
  <c r="C2" i="3"/>
  <c r="D37" i="2"/>
  <c r="F36" i="2"/>
  <c r="I9" i="2"/>
  <c r="AQ3" i="26"/>
  <c r="AS3" i="26"/>
  <c r="AU3" i="26"/>
  <c r="AW3" i="26"/>
  <c r="AY3" i="26"/>
  <c r="I3" i="26"/>
  <c r="K3" i="26"/>
  <c r="M3" i="26"/>
  <c r="O3" i="26"/>
  <c r="Q3" i="26"/>
  <c r="S3" i="26"/>
  <c r="U3" i="26"/>
  <c r="W3" i="26"/>
  <c r="Y3" i="26"/>
  <c r="AA3" i="26"/>
  <c r="AC3" i="26"/>
  <c r="BC36" i="26"/>
  <c r="AF35" i="26"/>
  <c r="B34" i="26"/>
  <c r="BA34" i="26" s="1"/>
  <c r="B33" i="26"/>
  <c r="BC33" i="26" s="1"/>
  <c r="B32" i="26"/>
  <c r="AF32" i="26" s="1"/>
  <c r="B31" i="26"/>
  <c r="BA31" i="26" s="1"/>
  <c r="B30" i="26"/>
  <c r="BA30" i="26" s="1"/>
  <c r="B29" i="26"/>
  <c r="BC29" i="26" s="1"/>
  <c r="B28" i="26"/>
  <c r="BE28" i="26" s="1"/>
  <c r="B27" i="26"/>
  <c r="BE27" i="26" s="1"/>
  <c r="B26" i="26"/>
  <c r="B25" i="26"/>
  <c r="BA25" i="26" s="1"/>
  <c r="B24" i="26"/>
  <c r="AF24" i="26" s="1"/>
  <c r="B23" i="26"/>
  <c r="AF23" i="26" s="1"/>
  <c r="B22" i="26"/>
  <c r="BA22" i="26" s="1"/>
  <c r="B21" i="26"/>
  <c r="AF21" i="26" s="1"/>
  <c r="B20" i="26"/>
  <c r="AF20" i="26" s="1"/>
  <c r="B19" i="26"/>
  <c r="BA19" i="26" s="1"/>
  <c r="B18" i="26"/>
  <c r="B17" i="26"/>
  <c r="AF17" i="26" s="1"/>
  <c r="B16" i="26"/>
  <c r="AF16" i="26" s="1"/>
  <c r="B15" i="26"/>
  <c r="BA15" i="26" s="1"/>
  <c r="B14" i="26"/>
  <c r="AF14" i="26" s="1"/>
  <c r="B13" i="26"/>
  <c r="BA13" i="26" s="1"/>
  <c r="B12" i="26"/>
  <c r="BA12" i="26" s="1"/>
  <c r="B11" i="26"/>
  <c r="BA11" i="26" s="1"/>
  <c r="B10" i="26"/>
  <c r="B9" i="26"/>
  <c r="AF9" i="26" s="1"/>
  <c r="B8" i="26"/>
  <c r="AF8" i="26" s="1"/>
  <c r="BA23" i="26"/>
  <c r="BA29" i="26"/>
  <c r="BE36" i="26"/>
  <c r="B10" i="2"/>
  <c r="D9" i="2"/>
  <c r="I8" i="2"/>
  <c r="D8" i="2"/>
  <c r="A60" i="45"/>
  <c r="A61" i="45"/>
  <c r="AF63" i="26"/>
  <c r="AF19" i="45" l="1"/>
  <c r="AF34" i="45"/>
  <c r="BE30" i="26"/>
  <c r="BC31" i="26"/>
  <c r="AF28" i="45"/>
  <c r="BA34" i="45"/>
  <c r="BA27" i="26"/>
  <c r="J25" i="47"/>
  <c r="AF31" i="26"/>
  <c r="BA45" i="26"/>
  <c r="BC45" i="26" s="1"/>
  <c r="BE45" i="26" s="1"/>
  <c r="F4" i="47" s="1"/>
  <c r="BE64" i="26"/>
  <c r="AF30" i="26"/>
  <c r="BA28" i="26"/>
  <c r="AF28" i="26"/>
  <c r="BE31" i="26"/>
  <c r="BE73" i="26"/>
  <c r="BE70" i="26"/>
  <c r="AF69" i="26"/>
  <c r="BC67" i="45"/>
  <c r="BA70" i="45"/>
  <c r="AF22" i="26"/>
  <c r="BA69" i="45"/>
  <c r="BA36" i="26"/>
  <c r="AF22" i="45"/>
  <c r="F31" i="47"/>
  <c r="F30" i="47"/>
  <c r="BC30" i="26"/>
  <c r="F29" i="47"/>
  <c r="F19" i="47"/>
  <c r="BA21" i="26"/>
  <c r="BA20" i="26"/>
  <c r="AF15" i="26"/>
  <c r="BA59" i="45"/>
  <c r="BC59" i="45" s="1"/>
  <c r="BA15" i="45"/>
  <c r="BA53" i="45" s="1"/>
  <c r="BC53" i="45" s="1"/>
  <c r="BE53" i="45" s="1"/>
  <c r="G12" i="47" s="1"/>
  <c r="F16" i="47"/>
  <c r="BA53" i="26"/>
  <c r="BC34" i="26"/>
  <c r="AF35" i="45"/>
  <c r="BA16" i="45"/>
  <c r="BA54" i="45" s="1"/>
  <c r="BC54" i="45" s="1"/>
  <c r="BE54" i="45" s="1"/>
  <c r="G13" i="47" s="1"/>
  <c r="BE62" i="26"/>
  <c r="BA74" i="26"/>
  <c r="AF27" i="45"/>
  <c r="AF20" i="45"/>
  <c r="BC35" i="45"/>
  <c r="J24" i="47"/>
  <c r="AF58" i="26"/>
  <c r="BA69" i="26"/>
  <c r="AF25" i="45"/>
  <c r="BC36" i="45"/>
  <c r="BA46" i="45"/>
  <c r="BC46" i="45" s="1"/>
  <c r="BE46" i="45" s="1"/>
  <c r="G5" i="47" s="1"/>
  <c r="AF70" i="26"/>
  <c r="AF62" i="45"/>
  <c r="BA68" i="45"/>
  <c r="BA61" i="26"/>
  <c r="A8" i="45"/>
  <c r="AE8" i="45" s="1"/>
  <c r="BE35" i="26"/>
  <c r="AF61" i="26"/>
  <c r="BC28" i="26"/>
  <c r="AF21" i="45"/>
  <c r="BA36" i="45"/>
  <c r="J29" i="47"/>
  <c r="BA23" i="45"/>
  <c r="BA13" i="45"/>
  <c r="BA51" i="45" s="1"/>
  <c r="BC51" i="45" s="1"/>
  <c r="BE51" i="45" s="1"/>
  <c r="G10" i="47" s="1"/>
  <c r="BE27" i="45"/>
  <c r="AF55" i="26"/>
  <c r="AF70" i="45"/>
  <c r="BA18" i="45"/>
  <c r="J27" i="47"/>
  <c r="BC74" i="26"/>
  <c r="AF68" i="26"/>
  <c r="AF36" i="26"/>
  <c r="BE29" i="26"/>
  <c r="AF36" i="45"/>
  <c r="BA28" i="45"/>
  <c r="BE32" i="45"/>
  <c r="BC28" i="45"/>
  <c r="H24" i="47"/>
  <c r="AF62" i="26"/>
  <c r="BC69" i="26"/>
  <c r="A8" i="26"/>
  <c r="A9" i="26" s="1"/>
  <c r="AF58" i="45"/>
  <c r="BA7" i="45"/>
  <c r="BA45" i="45" s="1"/>
  <c r="BC45" i="45" s="1"/>
  <c r="BE45" i="45" s="1"/>
  <c r="G4" i="47" s="1"/>
  <c r="BC74" i="45"/>
  <c r="G33" i="47"/>
  <c r="BE72" i="26"/>
  <c r="H33" i="47"/>
  <c r="AF52" i="26"/>
  <c r="BA63" i="45"/>
  <c r="G28" i="47"/>
  <c r="F24" i="47"/>
  <c r="BA68" i="26"/>
  <c r="BC68" i="26"/>
  <c r="AF29" i="26"/>
  <c r="BA12" i="45"/>
  <c r="BA50" i="45" s="1"/>
  <c r="BC50" i="45" s="1"/>
  <c r="BE50" i="45" s="1"/>
  <c r="G9" i="47" s="1"/>
  <c r="J31" i="47"/>
  <c r="BA31" i="45"/>
  <c r="BC49" i="45"/>
  <c r="BE49" i="45" s="1"/>
  <c r="G8" i="47" s="1"/>
  <c r="BA17" i="45"/>
  <c r="BA55" i="45" s="1"/>
  <c r="BC55" i="45" s="1"/>
  <c r="BE55" i="45" s="1"/>
  <c r="G14" i="47" s="1"/>
  <c r="H26" i="47"/>
  <c r="AF74" i="26"/>
  <c r="BE58" i="26"/>
  <c r="F17" i="47" s="1"/>
  <c r="A46" i="26"/>
  <c r="BE66" i="45"/>
  <c r="BC66" i="45"/>
  <c r="BA62" i="45"/>
  <c r="G26" i="47"/>
  <c r="F23" i="47"/>
  <c r="BA67" i="26"/>
  <c r="BC67" i="26"/>
  <c r="H29" i="47"/>
  <c r="BC32" i="45"/>
  <c r="H30" i="47"/>
  <c r="J30" i="47"/>
  <c r="AF67" i="26"/>
  <c r="BE66" i="26"/>
  <c r="BE57" i="26"/>
  <c r="AF71" i="45"/>
  <c r="BA60" i="45"/>
  <c r="BC60" i="45" s="1"/>
  <c r="BE60" i="45" s="1"/>
  <c r="G19" i="47" s="1"/>
  <c r="BA60" i="26"/>
  <c r="BC58" i="26"/>
  <c r="J33" i="47"/>
  <c r="H21" i="47"/>
  <c r="J28" i="47"/>
  <c r="AF54" i="26"/>
  <c r="BA17" i="26"/>
  <c r="BA55" i="26" s="1"/>
  <c r="BC55" i="26" s="1"/>
  <c r="BE55" i="26" s="1"/>
  <c r="F14" i="47" s="1"/>
  <c r="BA61" i="45"/>
  <c r="F21" i="47"/>
  <c r="AF7" i="26"/>
  <c r="AF13" i="26"/>
  <c r="AF25" i="26"/>
  <c r="BA24" i="26"/>
  <c r="BC27" i="26"/>
  <c r="AF73" i="26"/>
  <c r="AF12" i="26"/>
  <c r="AF29" i="45"/>
  <c r="AF32" i="45"/>
  <c r="BC27" i="45"/>
  <c r="H28" i="47"/>
  <c r="J26" i="47"/>
  <c r="AF74" i="45"/>
  <c r="BA71" i="45"/>
  <c r="BA14" i="45"/>
  <c r="BA52" i="45" s="1"/>
  <c r="BC52" i="45" s="1"/>
  <c r="BE52" i="45" s="1"/>
  <c r="G11" i="47" s="1"/>
  <c r="AF14" i="45"/>
  <c r="AF26" i="45"/>
  <c r="BC26" i="45"/>
  <c r="BA26" i="45"/>
  <c r="BA51" i="26"/>
  <c r="BC51" i="26" s="1"/>
  <c r="BE51" i="26" s="1"/>
  <c r="F10" i="47" s="1"/>
  <c r="BE32" i="26"/>
  <c r="BA32" i="26"/>
  <c r="BC32" i="26"/>
  <c r="H22" i="47"/>
  <c r="F22" i="47"/>
  <c r="G22" i="47"/>
  <c r="J22" i="47"/>
  <c r="G27" i="47"/>
  <c r="BA33" i="26"/>
  <c r="BE33" i="26"/>
  <c r="H27" i="47"/>
  <c r="BE65" i="26"/>
  <c r="BC65" i="26"/>
  <c r="BA65" i="26"/>
  <c r="BA10" i="26"/>
  <c r="BA48" i="26" s="1"/>
  <c r="BC48" i="26" s="1"/>
  <c r="BE48" i="26" s="1"/>
  <c r="F7" i="47" s="1"/>
  <c r="AF10" i="26"/>
  <c r="BA18" i="26"/>
  <c r="AF18" i="26"/>
  <c r="BE26" i="26"/>
  <c r="AF26" i="26"/>
  <c r="BC26" i="26"/>
  <c r="BA26" i="26"/>
  <c r="AF34" i="26"/>
  <c r="BE34" i="26"/>
  <c r="J20" i="47"/>
  <c r="F20" i="47"/>
  <c r="BA59" i="26"/>
  <c r="BE59" i="26"/>
  <c r="F18" i="47" s="1"/>
  <c r="AF59" i="26"/>
  <c r="BC59" i="26"/>
  <c r="G20" i="47"/>
  <c r="AF60" i="26"/>
  <c r="BA8" i="26"/>
  <c r="BA46" i="26" s="1"/>
  <c r="BC46" i="26" s="1"/>
  <c r="BE46" i="26" s="1"/>
  <c r="F5" i="47" s="1"/>
  <c r="BE71" i="26"/>
  <c r="AF71" i="26"/>
  <c r="BC71" i="26"/>
  <c r="BA71" i="26"/>
  <c r="BE30" i="45"/>
  <c r="BC30" i="45"/>
  <c r="BA30" i="45"/>
  <c r="AF30" i="45"/>
  <c r="BC33" i="45"/>
  <c r="BA33" i="45"/>
  <c r="AF33" i="45"/>
  <c r="AE46" i="45"/>
  <c r="AE45" i="45"/>
  <c r="BC73" i="45"/>
  <c r="BA73" i="45"/>
  <c r="AF65" i="45"/>
  <c r="BA65" i="45"/>
  <c r="BC65" i="45"/>
  <c r="BA57" i="45"/>
  <c r="BC57" i="45" s="1"/>
  <c r="BE57" i="45" s="1"/>
  <c r="G16" i="47" s="1"/>
  <c r="BC60" i="26"/>
  <c r="AF33" i="26"/>
  <c r="BE26" i="45"/>
  <c r="BA72" i="45"/>
  <c r="BE72" i="45"/>
  <c r="BC72" i="45"/>
  <c r="AF72" i="45"/>
  <c r="BA64" i="45"/>
  <c r="BE64" i="45"/>
  <c r="BC64" i="45"/>
  <c r="AF64" i="45"/>
  <c r="BA56" i="45"/>
  <c r="BC56" i="45" s="1"/>
  <c r="BE56" i="45" s="1"/>
  <c r="G15" i="47" s="1"/>
  <c r="AF56" i="45"/>
  <c r="AF48" i="45"/>
  <c r="H25" i="47"/>
  <c r="BA66" i="26"/>
  <c r="BC66" i="26"/>
  <c r="BE56" i="26"/>
  <c r="F15" i="47" s="1"/>
  <c r="BA35" i="26"/>
  <c r="BA10" i="45"/>
  <c r="BA48" i="45" s="1"/>
  <c r="BC48" i="45" s="1"/>
  <c r="BE48" i="45" s="1"/>
  <c r="G7" i="47" s="1"/>
  <c r="BC31" i="45"/>
  <c r="J23" i="47"/>
  <c r="BA29" i="45"/>
  <c r="AF64" i="26"/>
  <c r="BE63" i="26"/>
  <c r="AF55" i="45"/>
  <c r="BE63" i="45"/>
  <c r="BC71" i="45"/>
  <c r="BC63" i="45"/>
  <c r="G32" i="47"/>
  <c r="BA73" i="26"/>
  <c r="BA57" i="26"/>
  <c r="BC57" i="26"/>
  <c r="AF19" i="26"/>
  <c r="BC35" i="26"/>
  <c r="BA24" i="45"/>
  <c r="AF9" i="45"/>
  <c r="H31" i="47"/>
  <c r="H23" i="47"/>
  <c r="BC29" i="45"/>
  <c r="BE31" i="45"/>
  <c r="BA74" i="45"/>
  <c r="BA66" i="45"/>
  <c r="BA58" i="45"/>
  <c r="BC58" i="45" s="1"/>
  <c r="BE58" i="45" s="1"/>
  <c r="G17" i="47" s="1"/>
  <c r="BA72" i="26"/>
  <c r="BA64" i="26"/>
  <c r="BA56" i="26"/>
  <c r="BC72" i="26"/>
  <c r="BC56" i="26"/>
  <c r="BC69" i="45"/>
  <c r="BA63" i="26"/>
  <c r="G25" i="47"/>
  <c r="AF27" i="26"/>
  <c r="BC68" i="45"/>
  <c r="BA70" i="26"/>
  <c r="BA62" i="26"/>
  <c r="BC53" i="26"/>
  <c r="BE53" i="26" s="1"/>
  <c r="F12" i="47" s="1"/>
  <c r="F3" i="3"/>
  <c r="BA50" i="26"/>
  <c r="BC50" i="26" s="1"/>
  <c r="BE50" i="26" s="1"/>
  <c r="F9" i="47" s="1"/>
  <c r="BA14" i="26"/>
  <c r="BA52" i="26" s="1"/>
  <c r="BC52" i="26" s="1"/>
  <c r="BE52" i="26" s="1"/>
  <c r="F11" i="47" s="1"/>
  <c r="AF53" i="26"/>
  <c r="AF50" i="26"/>
  <c r="BA49" i="26"/>
  <c r="BC49" i="26" s="1"/>
  <c r="BE49" i="26" s="1"/>
  <c r="F8" i="47" s="1"/>
  <c r="AF11" i="26"/>
  <c r="AF49" i="26"/>
  <c r="BA47" i="45"/>
  <c r="BC47" i="45" s="1"/>
  <c r="BE47" i="45" s="1"/>
  <c r="G6" i="47" s="1"/>
  <c r="BA9" i="26"/>
  <c r="BA47" i="26" s="1"/>
  <c r="BC47" i="26" s="1"/>
  <c r="BE47" i="26" s="1"/>
  <c r="F6" i="47" s="1"/>
  <c r="AF47" i="45"/>
  <c r="AF8" i="45"/>
  <c r="AF46" i="26"/>
  <c r="AE1" i="45"/>
  <c r="AE39" i="45"/>
  <c r="BA16" i="26"/>
  <c r="BA54" i="26" s="1"/>
  <c r="BC54" i="26" s="1"/>
  <c r="BE54" i="26" s="1"/>
  <c r="F13" i="47" s="1"/>
  <c r="AF61" i="45"/>
  <c r="BE69" i="45"/>
  <c r="AF53" i="45"/>
  <c r="BE61" i="45"/>
  <c r="BE67" i="45"/>
  <c r="BE62" i="45"/>
  <c r="BE70" i="45"/>
  <c r="BE65" i="45"/>
  <c r="BE73" i="45"/>
  <c r="AF51" i="45"/>
  <c r="AF59" i="45"/>
  <c r="AF67" i="45"/>
  <c r="BE68" i="45"/>
  <c r="AF46" i="45"/>
  <c r="AF54" i="45"/>
  <c r="AF49" i="45"/>
  <c r="AF57" i="45"/>
  <c r="AF73" i="45"/>
  <c r="BE59" i="45"/>
  <c r="G18" i="47" s="1"/>
  <c r="H14" i="47" l="1"/>
  <c r="J14" i="47" s="1"/>
  <c r="H18" i="47"/>
  <c r="J18" i="47" s="1"/>
  <c r="H19" i="47"/>
  <c r="J19" i="47" s="1"/>
  <c r="H12" i="47"/>
  <c r="J12" i="47" s="1"/>
  <c r="H13" i="47"/>
  <c r="J13" i="47" s="1"/>
  <c r="H15" i="47"/>
  <c r="J15" i="47" s="1"/>
  <c r="H16" i="47"/>
  <c r="J16" i="47" s="1"/>
  <c r="H17" i="47"/>
  <c r="J17" i="47" s="1"/>
  <c r="A9" i="45"/>
  <c r="A10" i="45" s="1"/>
  <c r="AE8" i="26"/>
  <c r="A10" i="26"/>
  <c r="AE9" i="26"/>
  <c r="A62" i="45"/>
  <c r="A47" i="26"/>
  <c r="AE46" i="26"/>
  <c r="H8" i="47"/>
  <c r="J8" i="47" s="1"/>
  <c r="H6" i="47"/>
  <c r="J6" i="47" s="1"/>
  <c r="H7" i="47"/>
  <c r="J7" i="47" s="1"/>
  <c r="AE47" i="45"/>
  <c r="H4" i="47"/>
  <c r="J4" i="47" s="1"/>
  <c r="H11" i="47"/>
  <c r="J11" i="47" s="1"/>
  <c r="H9" i="47"/>
  <c r="J9" i="47" s="1"/>
  <c r="H10" i="47"/>
  <c r="J10" i="47" s="1"/>
  <c r="H5" i="47"/>
  <c r="J5" i="47" s="1"/>
  <c r="AE9" i="45" l="1"/>
  <c r="A11" i="26"/>
  <c r="AE10" i="26"/>
  <c r="A63" i="45"/>
  <c r="AE10" i="45"/>
  <c r="A48" i="26"/>
  <c r="AE47" i="26"/>
  <c r="AE48" i="45"/>
  <c r="F22" i="2"/>
  <c r="H22" i="2"/>
  <c r="A64" i="45" l="1"/>
  <c r="AE11" i="26"/>
  <c r="A12" i="26"/>
  <c r="A49" i="26"/>
  <c r="AE48" i="26"/>
  <c r="AE49" i="45"/>
  <c r="AE12" i="26" l="1"/>
  <c r="A13" i="26"/>
  <c r="A65" i="45"/>
  <c r="AE49" i="26"/>
  <c r="A50" i="26"/>
  <c r="AE12" i="45"/>
  <c r="AE50" i="45"/>
  <c r="A66" i="45" l="1"/>
  <c r="A14" i="26"/>
  <c r="AE13" i="26"/>
  <c r="AE50" i="26"/>
  <c r="A51" i="26"/>
  <c r="AE13" i="45"/>
  <c r="AE51" i="45"/>
  <c r="A15" i="26" l="1"/>
  <c r="AE14" i="26"/>
  <c r="A67" i="45"/>
  <c r="AE51" i="26"/>
  <c r="A52" i="26"/>
  <c r="AE14" i="45"/>
  <c r="AE52" i="45"/>
  <c r="A68" i="45" l="1"/>
  <c r="AE15" i="26"/>
  <c r="A16" i="26"/>
  <c r="AE52" i="26"/>
  <c r="A53" i="26"/>
  <c r="AE15" i="45"/>
  <c r="AE53" i="45"/>
  <c r="AE16" i="26" l="1"/>
  <c r="A17" i="26"/>
  <c r="A69" i="45"/>
  <c r="AE16" i="45"/>
  <c r="A54" i="26"/>
  <c r="AE53" i="26"/>
  <c r="AE54" i="45"/>
  <c r="A70" i="45" l="1"/>
  <c r="AE17" i="26"/>
  <c r="A18" i="26"/>
  <c r="AE17" i="45"/>
  <c r="A55" i="26"/>
  <c r="AE54" i="26"/>
  <c r="AE55" i="45"/>
  <c r="A19" i="26" l="1"/>
  <c r="AE18" i="26"/>
  <c r="A71" i="45"/>
  <c r="AE18" i="45"/>
  <c r="A56" i="26"/>
  <c r="AE55" i="26"/>
  <c r="AE56" i="45"/>
  <c r="A72" i="45" l="1"/>
  <c r="A20" i="26"/>
  <c r="AE19" i="26"/>
  <c r="AE56" i="26"/>
  <c r="A57" i="26"/>
  <c r="AE19" i="45"/>
  <c r="AE57" i="45"/>
  <c r="AE20" i="26" l="1"/>
  <c r="A21" i="26"/>
  <c r="AE57" i="26"/>
  <c r="A58" i="26"/>
  <c r="AE20" i="45"/>
  <c r="AE58" i="45"/>
  <c r="A22" i="26" l="1"/>
  <c r="AE21" i="26"/>
  <c r="AE21" i="45"/>
  <c r="AE58" i="26"/>
  <c r="A59" i="26"/>
  <c r="AE59" i="45"/>
  <c r="A23" i="26" l="1"/>
  <c r="AE22" i="26"/>
  <c r="AE59" i="26"/>
  <c r="A60" i="26"/>
  <c r="AE22" i="45"/>
  <c r="AE60" i="45"/>
  <c r="AE23" i="26" l="1"/>
  <c r="A24" i="26"/>
  <c r="AE23" i="45"/>
  <c r="AE60" i="26"/>
  <c r="A61" i="26"/>
  <c r="AE61" i="45"/>
  <c r="A25" i="26" l="1"/>
  <c r="AE24" i="26"/>
  <c r="A62" i="26"/>
  <c r="AE61" i="26"/>
  <c r="AE24" i="45"/>
  <c r="AE62" i="45"/>
  <c r="A26" i="26" l="1"/>
  <c r="AE25" i="26"/>
  <c r="AE25" i="45"/>
  <c r="A63" i="26"/>
  <c r="AE62" i="26"/>
  <c r="AE63" i="45"/>
  <c r="AE26" i="26" l="1"/>
  <c r="A27" i="26"/>
  <c r="AE63" i="26"/>
  <c r="A64" i="26"/>
  <c r="AE26" i="45"/>
  <c r="AE64" i="45"/>
  <c r="AE27" i="26" l="1"/>
  <c r="A28" i="26"/>
  <c r="A65" i="26"/>
  <c r="AE64" i="26"/>
  <c r="AE27" i="45"/>
  <c r="AE65" i="45"/>
  <c r="A29" i="26" l="1"/>
  <c r="AE28" i="26"/>
  <c r="AE28" i="45"/>
  <c r="A66" i="26"/>
  <c r="AE65" i="26"/>
  <c r="AE66" i="45"/>
  <c r="AE29" i="26" l="1"/>
  <c r="A30" i="26"/>
  <c r="AE66" i="26"/>
  <c r="A67" i="26"/>
  <c r="AE29" i="45"/>
  <c r="AE67" i="45"/>
  <c r="A31" i="26" l="1"/>
  <c r="AE30" i="26"/>
  <c r="AE67" i="26"/>
  <c r="A68" i="26"/>
  <c r="AE30" i="45"/>
  <c r="AE68" i="45"/>
  <c r="AE31" i="26" l="1"/>
  <c r="A32" i="26"/>
  <c r="AE31" i="45"/>
  <c r="AE68" i="26"/>
  <c r="A69" i="26"/>
  <c r="AE69" i="45"/>
  <c r="A33" i="26" l="1"/>
  <c r="AE32" i="26"/>
  <c r="AE32" i="45"/>
  <c r="A70" i="26"/>
  <c r="AE69" i="26"/>
  <c r="AE70" i="45"/>
  <c r="AE33" i="26" l="1"/>
  <c r="A34" i="26"/>
  <c r="AE70" i="26"/>
  <c r="A71" i="26"/>
  <c r="AE33" i="45"/>
  <c r="AE71" i="45"/>
  <c r="A35" i="26" l="1"/>
  <c r="AE34" i="26"/>
  <c r="A72" i="26"/>
  <c r="AE71" i="26"/>
  <c r="AE34" i="45"/>
  <c r="AE72" i="45"/>
  <c r="AE35" i="26" l="1"/>
  <c r="A36" i="26"/>
  <c r="AE36" i="26" s="1"/>
  <c r="AE36" i="45"/>
  <c r="AE35" i="45"/>
  <c r="AE72" i="26"/>
  <c r="A73" i="26"/>
  <c r="AE73" i="45"/>
  <c r="AE74" i="45"/>
  <c r="A74" i="26" l="1"/>
  <c r="AE74" i="26" s="1"/>
  <c r="AE73" i="26"/>
</calcChain>
</file>

<file path=xl/sharedStrings.xml><?xml version="1.0" encoding="utf-8"?>
<sst xmlns="http://schemas.openxmlformats.org/spreadsheetml/2006/main" count="1041" uniqueCount="139">
  <si>
    <t xml:space="preserve">ปีการศึกษา </t>
  </si>
  <si>
    <t xml:space="preserve">โรงเรียน </t>
  </si>
  <si>
    <t xml:space="preserve">ตำบล </t>
  </si>
  <si>
    <t xml:space="preserve">อำเภอ </t>
  </si>
  <si>
    <t xml:space="preserve">จังหวัด 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</si>
  <si>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</si>
  <si>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</si>
  <si>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</si>
  <si>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</si>
  <si>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</si>
  <si>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</si>
  <si>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หมายเหตุ</t>
  </si>
  <si>
    <t>ลงชื่อ</t>
  </si>
  <si>
    <t>เรียนเสนอเพื่อพิจารณา</t>
  </si>
  <si>
    <t>หัวหน้าฝ่ายวิชาการ</t>
  </si>
  <si>
    <t>ที่</t>
  </si>
  <si>
    <t>คำนำหน้า</t>
  </si>
  <si>
    <t>ชื่อ</t>
  </si>
  <si>
    <t>นามสกุล</t>
  </si>
  <si>
    <t>เลขประจำตัวประชาชน</t>
  </si>
  <si>
    <t>เพศ</t>
  </si>
  <si>
    <t>เด็กชาย</t>
  </si>
  <si>
    <t>เด็กหญิง</t>
  </si>
  <si>
    <t>เดือน</t>
  </si>
  <si>
    <t>วัน</t>
  </si>
  <si>
    <t>วันที่</t>
  </si>
  <si>
    <t>ชื่อ-สกุล</t>
  </si>
  <si>
    <t>พ.ค.</t>
  </si>
  <si>
    <t>x</t>
  </si>
  <si>
    <t>เช็กเวลาเรียน</t>
  </si>
  <si>
    <t>/</t>
  </si>
  <si>
    <t>ป</t>
  </si>
  <si>
    <t>ล</t>
  </si>
  <si>
    <t>มิ.ย.</t>
  </si>
  <si>
    <t>ก.ค.</t>
  </si>
  <si>
    <t>ส.ค.</t>
  </si>
  <si>
    <t>ก.ย.</t>
  </si>
  <si>
    <t>ผลการประเมิน</t>
  </si>
  <si>
    <t>ข</t>
  </si>
  <si>
    <t>คะแนน</t>
  </si>
  <si>
    <t>ผ่าน</t>
  </si>
  <si>
    <t>ไม่ผ่าน</t>
  </si>
  <si>
    <t>รวม</t>
  </si>
  <si>
    <t>ผลการเรียน</t>
  </si>
  <si>
    <t>นาย</t>
  </si>
  <si>
    <t>นางสาว</t>
  </si>
  <si>
    <t>สรุปผลการประเมิน</t>
  </si>
  <si>
    <t>ประเภท</t>
  </si>
  <si>
    <t xml:space="preserve">          ไม่อนุมัติ</t>
  </si>
  <si>
    <t>นาง</t>
  </si>
  <si>
    <t>ร</t>
  </si>
  <si>
    <t>มส</t>
  </si>
  <si>
    <t xml:space="preserve"> อนุมัติ  </t>
  </si>
  <si>
    <t>สังกัด</t>
  </si>
  <si>
    <t>ชื่อกิจกรรม/ชื่อชุมนุม</t>
  </si>
  <si>
    <t>ชื่อกิจกรรม</t>
  </si>
  <si>
    <t>ได้เสนอผลการเข้าร่วมกิจกรรมเพื่อโปรดพิจารณาอนุมัติดังนี้</t>
  </si>
  <si>
    <t>ครูที่ปรึกษากิจกรรม</t>
  </si>
  <si>
    <t>แบบบันทึกผลการประเมินกิจกรรมพัฒนาผู้เรียน</t>
  </si>
  <si>
    <t>การอนุมัติผลการประเมินกิจกรรมพัฒนาผู้เรียน</t>
  </si>
  <si>
    <t>จำนวนนักเรียน</t>
  </si>
  <si>
    <t>จะใส่หรือไม่ใส่ก็ได้ (จะแสดงที่หน้าปก)</t>
  </si>
  <si>
    <t>จำนวนนักเรียน (คน)</t>
  </si>
  <si>
    <t>ประเภทกิจกรรม</t>
  </si>
  <si>
    <t>การประเมิน</t>
  </si>
  <si>
    <t>กิจกรรมแนะแนว</t>
  </si>
  <si>
    <t>กิจกรรมนักเรียน</t>
  </si>
  <si>
    <t>กิจกรรมเพื่อสังคมและสาธารณประโยชน์</t>
  </si>
  <si>
    <t>ประเภทของกิจกรรม</t>
  </si>
  <si>
    <t>กำหนดการในการจัดกิจกรรม</t>
  </si>
  <si>
    <t>ครั้งที่</t>
  </si>
  <si>
    <t>วัน/เดือน/ปี ที่จัดกิจกรรม</t>
  </si>
  <si>
    <t>ปี</t>
  </si>
  <si>
    <t>ปี พ.ศ.</t>
  </si>
  <si>
    <t>เดือนแบบย่อ</t>
  </si>
  <si>
    <t>ม.ค.</t>
  </si>
  <si>
    <t>ก.พ.</t>
  </si>
  <si>
    <t>มี.ค.</t>
  </si>
  <si>
    <t>เม.ย.</t>
  </si>
  <si>
    <t>ต.ค.</t>
  </si>
  <si>
    <t>พ.ย.</t>
  </si>
  <si>
    <t>ธ.ค.</t>
  </si>
  <si>
    <t>เลขประจำตัว</t>
  </si>
  <si>
    <t>เลขที่</t>
  </si>
  <si>
    <t>เกณฑ์การผ่านกิจกรรมพัฒนาผู้เรียนไม่ต่ำกว่าร้อยละ</t>
  </si>
  <si>
    <t>วันเดือนปีที่จัดกิจกรรม</t>
  </si>
  <si>
    <t>รวมเวลาเรียน</t>
  </si>
  <si>
    <t>คิดเป็นร้อยละ</t>
  </si>
  <si>
    <t xml:space="preserve">เช่น กิจกรรมแนะแนว,ชุมนุมคอมพิวเตอร์ </t>
  </si>
  <si>
    <t>กิจกรรมที่กำหนด</t>
  </si>
  <si>
    <t>เวลาเรียน</t>
  </si>
  <si>
    <t>การเข้าร่วมกิจกรรม</t>
  </si>
  <si>
    <t>ซ่อมกิจกรรม</t>
  </si>
  <si>
    <t>สรุปผล</t>
  </si>
  <si>
    <t>ผลการซ่อมกิจกรรม</t>
  </si>
  <si>
    <t>ครูที่ปรึกษา/ครูผู้สอน</t>
  </si>
  <si>
    <t xml:space="preserve">วิธีประเมิน : ผู้เรียนผ่านการประเมินตามผลการเรียนรู้ที่คาดหวังหรือไม่ ถ้าผ่านใส่ /  ถ้าไม่ผ่านใส่ x </t>
  </si>
  <si>
    <t>วัดอุเบกขาราม</t>
  </si>
  <si>
    <t>หัวถนน</t>
  </si>
  <si>
    <t>คลองขลุง</t>
  </si>
  <si>
    <t>กำแพงเพชร</t>
  </si>
  <si>
    <t>สำนักงานเขตพื้นที่การศึกษาประถมศึกษากำแพงเพชร เขต 2</t>
  </si>
  <si>
    <t>นายสินทารา  เกษแก้ว</t>
  </si>
  <si>
    <t>นายสุริยันต์  ปาณคำ</t>
  </si>
  <si>
    <t>นายประหยัด  ขันกสิกรรม</t>
  </si>
  <si>
    <t>ผู้อำนวยการโรงเรียนวัดอุเบกขาราม</t>
  </si>
  <si>
    <t>นายยุทธนา  หงสไกร</t>
  </si>
  <si>
    <t>อโรชา</t>
  </si>
  <si>
    <t>ศิริรัตน์</t>
  </si>
  <si>
    <t>จันทร์มณี</t>
  </si>
  <si>
    <t>ช่วงกลาง</t>
  </si>
  <si>
    <t>ป.5</t>
  </si>
  <si>
    <t>ครูผู้สอน</t>
  </si>
  <si>
    <t>หัวหน้างานวิชาการ</t>
  </si>
  <si>
    <t>หัวหน้างานวัดและประเมินผล</t>
  </si>
  <si>
    <t>หัวหน้างานวัดผลและประเมินผล</t>
  </si>
  <si>
    <t>ครูผู้สอน ครูประจำชั้น/ครูที่ปรึกษา หัวหน้ากิจกรรม</t>
  </si>
  <si>
    <t>ชั้นประถมศึกษาปีที่</t>
  </si>
  <si>
    <t>ลูกเสือเนตรนารี เป็นต้น</t>
  </si>
  <si>
    <t>แบบบันทึกกิจกรรมพัฒนาผู้เรียน ขนาด A4 จำนวนนักเรียน 30 คน</t>
  </si>
  <si>
    <t>ชุมนุมคอมพิวเตอร์</t>
  </si>
  <si>
    <t>ธีระพงษ์</t>
  </si>
  <si>
    <t>พิลาตัน</t>
  </si>
  <si>
    <t>ป.4</t>
  </si>
  <si>
    <t>เมธาพร</t>
  </si>
  <si>
    <t>ทวีชาติ</t>
  </si>
  <si>
    <t>ลิลดา</t>
  </si>
  <si>
    <t>ศรีโยธา</t>
  </si>
  <si>
    <t>ชนากานต์</t>
  </si>
  <si>
    <t>นุ่มทอง</t>
  </si>
  <si>
    <t>ณัฐธิดา</t>
  </si>
  <si>
    <t>พุ่มแจ้ง</t>
  </si>
  <si>
    <t>ป.6</t>
  </si>
  <si>
    <t>มินทดา</t>
  </si>
  <si>
    <t>จิตรสำราญ</t>
  </si>
  <si>
    <t>วรดร</t>
  </si>
  <si>
    <t>รุ่งเรือง</t>
  </si>
  <si>
    <t>ป.3</t>
  </si>
  <si>
    <t>3 ถึง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</si>
</sst>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sz val="13"/>
      <color theme="1"/>
      <name val="Angsana New"/>
      <family val="1"/>
    </font>
    <font>
      <sz val="14"/>
      <color theme="0"/>
      <name val="Angsana New"/>
      <family val="1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5" tint="-0.499984740745262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79E2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3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/>
    <xf numFmtId="0" fontId="1" fillId="9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" fontId="10" fillId="7" borderId="1" xfId="0" applyNumberFormat="1" applyFont="1" applyFill="1" applyBorder="1" applyAlignment="1">
      <alignment horizontal="left" vertical="center"/>
    </xf>
    <xf numFmtId="1" fontId="10" fillId="8" borderId="1" xfId="0" applyNumberFormat="1" applyFont="1" applyFill="1" applyBorder="1" applyAlignment="1">
      <alignment horizontal="left" vertical="center"/>
    </xf>
    <xf numFmtId="0" fontId="11" fillId="3" borderId="0" xfId="0" applyFont="1" applyFill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13" fillId="3" borderId="0" xfId="0" applyFont="1" applyFill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/>
    </xf>
    <xf numFmtId="0" fontId="7" fillId="0" borderId="2" xfId="0" applyFont="1" applyBorder="1"/>
    <xf numFmtId="0" fontId="9" fillId="0" borderId="0" xfId="0" applyFont="1" applyBorder="1" applyAlignment="1">
      <alignment horizontal="right" vertical="center"/>
    </xf>
    <xf numFmtId="0" fontId="7" fillId="0" borderId="3" xfId="0" applyFont="1" applyBorder="1"/>
    <xf numFmtId="0" fontId="9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" fontId="14" fillId="0" borderId="1" xfId="0" applyNumberFormat="1" applyFont="1" applyBorder="1" applyAlignment="1" applyProtection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1" fontId="14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6" fillId="10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/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90" shrinkToFit="1"/>
    </xf>
    <xf numFmtId="0" fontId="9" fillId="0" borderId="17" xfId="0" applyFont="1" applyBorder="1" applyAlignment="1">
      <alignment horizontal="center" vertical="center" textRotation="90" shrinkToFit="1"/>
    </xf>
    <xf numFmtId="0" fontId="9" fillId="0" borderId="9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shrinkToFit="1"/>
    </xf>
    <xf numFmtId="0" fontId="9" fillId="0" borderId="18" xfId="0" applyFont="1" applyBorder="1" applyAlignment="1">
      <alignment horizontal="center" vertical="center" textRotation="90" shrinkToFit="1"/>
    </xf>
    <xf numFmtId="0" fontId="9" fillId="0" borderId="2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9" fillId="0" borderId="20" xfId="0" applyFont="1" applyBorder="1" applyAlignment="1">
      <alignment horizontal="center" vertical="center" textRotation="90"/>
    </xf>
    <xf numFmtId="0" fontId="18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shrinkToFit="1"/>
    </xf>
    <xf numFmtId="0" fontId="9" fillId="0" borderId="8" xfId="0" applyFont="1" applyBorder="1" applyAlignment="1">
      <alignment horizontal="center" vertical="center" textRotation="90" shrinkToFit="1"/>
    </xf>
    <xf numFmtId="0" fontId="9" fillId="0" borderId="3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2" fontId="7" fillId="0" borderId="7" xfId="0" applyNumberFormat="1" applyFont="1" applyBorder="1" applyAlignment="1">
      <alignment horizontal="center" vertical="center" shrinkToFit="1"/>
    </xf>
    <xf numFmtId="2" fontId="7" fillId="0" borderId="12" xfId="0" applyNumberFormat="1" applyFont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19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right"/>
    </xf>
    <xf numFmtId="1" fontId="7" fillId="0" borderId="5" xfId="0" applyNumberFormat="1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0" xfId="0" applyFont="1"/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9" fillId="0" borderId="0" xfId="0" applyFont="1"/>
    <xf numFmtId="0" fontId="7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 shrinkToFit="1"/>
    </xf>
    <xf numFmtId="0" fontId="7" fillId="0" borderId="9" xfId="0" applyFont="1" applyBorder="1" applyAlignment="1">
      <alignment horizontal="right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1</xdr:row>
      <xdr:rowOff>133350</xdr:rowOff>
    </xdr:from>
    <xdr:to>
      <xdr:col>2</xdr:col>
      <xdr:colOff>1866900</xdr:colOff>
      <xdr:row>7</xdr:row>
      <xdr:rowOff>0</xdr:rowOff>
    </xdr:to>
    <xdr:pic>
      <xdr:nvPicPr>
        <xdr:cNvPr id="6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3375"/>
          <a:ext cx="752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0</xdr:rowOff>
    </xdr:from>
    <xdr:to>
      <xdr:col>7</xdr:col>
      <xdr:colOff>314325</xdr:colOff>
      <xdr:row>4</xdr:row>
      <xdr:rowOff>114300</xdr:rowOff>
    </xdr:to>
    <xdr:pic>
      <xdr:nvPicPr>
        <xdr:cNvPr id="214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0"/>
          <a:ext cx="752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20882</xdr:colOff>
      <xdr:row>32</xdr:row>
      <xdr:rowOff>19050</xdr:rowOff>
    </xdr:from>
    <xdr:to>
      <xdr:col>7</xdr:col>
      <xdr:colOff>228600</xdr:colOff>
      <xdr:row>32</xdr:row>
      <xdr:rowOff>219075</xdr:rowOff>
    </xdr:to>
    <xdr:sp macro="" textlink="">
      <xdr:nvSpPr>
        <xdr:cNvPr id="4" name="สี่เหลี่ยมผืนผ้า 3"/>
        <xdr:cNvSpPr/>
      </xdr:nvSpPr>
      <xdr:spPr>
        <a:xfrm>
          <a:off x="3326057" y="817245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5</xdr:col>
      <xdr:colOff>287582</xdr:colOff>
      <xdr:row>32</xdr:row>
      <xdr:rowOff>28575</xdr:rowOff>
    </xdr:from>
    <xdr:to>
      <xdr:col>5</xdr:col>
      <xdr:colOff>495300</xdr:colOff>
      <xdr:row>32</xdr:row>
      <xdr:rowOff>228600</xdr:rowOff>
    </xdr:to>
    <xdr:sp macro="" textlink="">
      <xdr:nvSpPr>
        <xdr:cNvPr id="5" name="สี่เหลี่ยมผืนผ้า 4"/>
        <xdr:cNvSpPr/>
      </xdr:nvSpPr>
      <xdr:spPr>
        <a:xfrm>
          <a:off x="2583107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23.25" x14ac:dyDescent="0.5"/>
  <cols>
    <col min="1" max="1" width="11.625" style="7" customWidth="1"/>
    <col min="2" max="3" width="9" style="7"/>
    <col min="4" max="4" width="9" style="8"/>
    <col min="5" max="5" width="30.625" style="8" customWidth="1"/>
    <col min="6" max="6" width="9" style="8"/>
    <col min="7" max="7" width="4.5" style="8" customWidth="1"/>
    <col min="8" max="16384" width="9" style="8"/>
  </cols>
  <sheetData>
    <row r="1" spans="1:9" x14ac:dyDescent="0.5">
      <c r="A1" s="7" t="s">
        <v>29</v>
      </c>
      <c r="B1" s="7" t="s">
        <v>39</v>
      </c>
      <c r="C1" s="7" t="s">
        <v>16</v>
      </c>
      <c r="D1" s="7" t="s">
        <v>43</v>
      </c>
      <c r="E1" s="8" t="s">
        <v>63</v>
      </c>
      <c r="F1" s="8" t="s">
        <v>64</v>
      </c>
      <c r="G1" s="7" t="s">
        <v>25</v>
      </c>
      <c r="H1" s="8" t="s">
        <v>74</v>
      </c>
      <c r="I1" s="8" t="s">
        <v>92</v>
      </c>
    </row>
    <row r="2" spans="1:9" x14ac:dyDescent="0.5">
      <c r="A2" s="7" t="s">
        <v>30</v>
      </c>
      <c r="B2" s="7">
        <v>3</v>
      </c>
      <c r="C2" s="7" t="s">
        <v>21</v>
      </c>
      <c r="D2" s="7" t="s">
        <v>50</v>
      </c>
      <c r="E2" s="8" t="s">
        <v>65</v>
      </c>
      <c r="F2" s="7" t="s">
        <v>40</v>
      </c>
      <c r="G2" s="7">
        <v>1</v>
      </c>
      <c r="H2" s="7" t="s">
        <v>75</v>
      </c>
      <c r="I2" s="7" t="s">
        <v>40</v>
      </c>
    </row>
    <row r="3" spans="1:9" x14ac:dyDescent="0.5">
      <c r="A3" s="7" t="s">
        <v>28</v>
      </c>
      <c r="B3" s="7">
        <v>2</v>
      </c>
      <c r="C3" s="7" t="s">
        <v>22</v>
      </c>
      <c r="D3" s="7" t="s">
        <v>51</v>
      </c>
      <c r="E3" s="8" t="s">
        <v>66</v>
      </c>
      <c r="F3" s="7" t="s">
        <v>41</v>
      </c>
      <c r="G3" s="7">
        <f>G2+1</f>
        <v>2</v>
      </c>
      <c r="H3" s="7" t="s">
        <v>76</v>
      </c>
      <c r="I3" s="7" t="s">
        <v>41</v>
      </c>
    </row>
    <row r="4" spans="1:9" x14ac:dyDescent="0.5">
      <c r="A4" s="7" t="s">
        <v>38</v>
      </c>
      <c r="B4" s="7">
        <v>1</v>
      </c>
      <c r="C4" s="7" t="s">
        <v>44</v>
      </c>
      <c r="E4" s="8" t="s">
        <v>67</v>
      </c>
      <c r="G4" s="7">
        <f t="shared" ref="G4:G31" si="0">G3+1</f>
        <v>3</v>
      </c>
      <c r="H4" s="7" t="s">
        <v>77</v>
      </c>
    </row>
    <row r="5" spans="1:9" x14ac:dyDescent="0.5">
      <c r="A5" s="7" t="s">
        <v>31</v>
      </c>
      <c r="B5" s="7">
        <v>0</v>
      </c>
      <c r="C5" s="7" t="s">
        <v>45</v>
      </c>
      <c r="G5" s="7">
        <f t="shared" si="0"/>
        <v>4</v>
      </c>
      <c r="H5" s="7" t="s">
        <v>78</v>
      </c>
    </row>
    <row r="6" spans="1:9" x14ac:dyDescent="0.5">
      <c r="A6" s="7" t="s">
        <v>32</v>
      </c>
      <c r="C6" s="7" t="s">
        <v>49</v>
      </c>
      <c r="G6" s="7">
        <f t="shared" si="0"/>
        <v>5</v>
      </c>
      <c r="H6" s="7" t="s">
        <v>27</v>
      </c>
    </row>
    <row r="7" spans="1:9" x14ac:dyDescent="0.5">
      <c r="G7" s="7">
        <f t="shared" si="0"/>
        <v>6</v>
      </c>
      <c r="H7" s="7" t="s">
        <v>33</v>
      </c>
    </row>
    <row r="8" spans="1:9" x14ac:dyDescent="0.5">
      <c r="G8" s="7">
        <f t="shared" si="0"/>
        <v>7</v>
      </c>
      <c r="H8" s="7" t="s">
        <v>34</v>
      </c>
    </row>
    <row r="9" spans="1:9" x14ac:dyDescent="0.5">
      <c r="G9" s="7">
        <f t="shared" si="0"/>
        <v>8</v>
      </c>
      <c r="H9" s="7" t="s">
        <v>35</v>
      </c>
    </row>
    <row r="10" spans="1:9" x14ac:dyDescent="0.5">
      <c r="G10" s="7">
        <f t="shared" si="0"/>
        <v>9</v>
      </c>
      <c r="H10" s="7" t="s">
        <v>36</v>
      </c>
    </row>
    <row r="11" spans="1:9" x14ac:dyDescent="0.5">
      <c r="G11" s="7">
        <f t="shared" si="0"/>
        <v>10</v>
      </c>
      <c r="H11" s="7" t="s">
        <v>79</v>
      </c>
    </row>
    <row r="12" spans="1:9" x14ac:dyDescent="0.5">
      <c r="G12" s="7">
        <f t="shared" si="0"/>
        <v>11</v>
      </c>
      <c r="H12" s="7" t="s">
        <v>80</v>
      </c>
    </row>
    <row r="13" spans="1:9" x14ac:dyDescent="0.5">
      <c r="G13" s="7">
        <f t="shared" si="0"/>
        <v>12</v>
      </c>
      <c r="H13" s="7" t="s">
        <v>81</v>
      </c>
    </row>
    <row r="14" spans="1:9" x14ac:dyDescent="0.5">
      <c r="G14" s="7">
        <f t="shared" si="0"/>
        <v>13</v>
      </c>
    </row>
    <row r="15" spans="1:9" x14ac:dyDescent="0.5">
      <c r="G15" s="7">
        <f t="shared" si="0"/>
        <v>14</v>
      </c>
    </row>
    <row r="16" spans="1:9" x14ac:dyDescent="0.5">
      <c r="G16" s="7">
        <f t="shared" si="0"/>
        <v>15</v>
      </c>
    </row>
    <row r="17" spans="7:7" x14ac:dyDescent="0.5">
      <c r="G17" s="7">
        <f t="shared" si="0"/>
        <v>16</v>
      </c>
    </row>
    <row r="18" spans="7:7" x14ac:dyDescent="0.5">
      <c r="G18" s="7">
        <f t="shared" si="0"/>
        <v>17</v>
      </c>
    </row>
    <row r="19" spans="7:7" x14ac:dyDescent="0.5">
      <c r="G19" s="7">
        <f t="shared" si="0"/>
        <v>18</v>
      </c>
    </row>
    <row r="20" spans="7:7" x14ac:dyDescent="0.5">
      <c r="G20" s="7">
        <f t="shared" si="0"/>
        <v>19</v>
      </c>
    </row>
    <row r="21" spans="7:7" x14ac:dyDescent="0.5">
      <c r="G21" s="7">
        <f t="shared" si="0"/>
        <v>20</v>
      </c>
    </row>
    <row r="22" spans="7:7" x14ac:dyDescent="0.5">
      <c r="G22" s="7">
        <f t="shared" si="0"/>
        <v>21</v>
      </c>
    </row>
    <row r="23" spans="7:7" x14ac:dyDescent="0.5">
      <c r="G23" s="7">
        <f>G22+1</f>
        <v>22</v>
      </c>
    </row>
    <row r="24" spans="7:7" x14ac:dyDescent="0.5">
      <c r="G24" s="7">
        <f t="shared" si="0"/>
        <v>23</v>
      </c>
    </row>
    <row r="25" spans="7:7" x14ac:dyDescent="0.5">
      <c r="G25" s="7">
        <f t="shared" si="0"/>
        <v>24</v>
      </c>
    </row>
    <row r="26" spans="7:7" x14ac:dyDescent="0.5">
      <c r="G26" s="7">
        <f t="shared" si="0"/>
        <v>25</v>
      </c>
    </row>
    <row r="27" spans="7:7" x14ac:dyDescent="0.5">
      <c r="G27" s="7">
        <f t="shared" si="0"/>
        <v>26</v>
      </c>
    </row>
    <row r="28" spans="7:7" x14ac:dyDescent="0.5">
      <c r="G28" s="7">
        <f t="shared" si="0"/>
        <v>27</v>
      </c>
    </row>
    <row r="29" spans="7:7" x14ac:dyDescent="0.5">
      <c r="G29" s="7">
        <f>G28+1</f>
        <v>28</v>
      </c>
    </row>
    <row r="30" spans="7:7" x14ac:dyDescent="0.5">
      <c r="G30" s="7">
        <f t="shared" si="0"/>
        <v>29</v>
      </c>
    </row>
    <row r="31" spans="7:7" x14ac:dyDescent="0.5">
      <c r="G31" s="7">
        <f t="shared" si="0"/>
        <v>30</v>
      </c>
    </row>
    <row r="32" spans="7:7" x14ac:dyDescent="0.5">
      <c r="G32" s="7">
        <f>G31+1</f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tabSelected="1" workbookViewId="0">
      <selection activeCell="B11" sqref="B11"/>
    </sheetView>
  </sheetViews>
  <sheetFormatPr defaultRowHeight="15.95" customHeight="1" x14ac:dyDescent="0.45"/>
  <cols>
    <col min="1" max="1" width="3.875" style="2" customWidth="1"/>
    <col min="2" max="2" width="46.375" style="2" customWidth="1"/>
    <col min="3" max="3" width="44.125" style="2" customWidth="1"/>
    <col min="4" max="4" width="33.25" style="2" customWidth="1"/>
    <col min="5" max="5" width="4.75" style="2" customWidth="1"/>
    <col min="6" max="9" width="9" style="2"/>
    <col min="10" max="16384" width="9" style="1"/>
  </cols>
  <sheetData>
    <row r="1" spans="1:9" s="2" customFormat="1" ht="15.95" customHeight="1" x14ac:dyDescent="0.45">
      <c r="A1" s="17"/>
      <c r="B1" s="17"/>
      <c r="C1" s="17"/>
      <c r="D1" s="17"/>
      <c r="E1" s="17"/>
    </row>
    <row r="2" spans="1:9" s="2" customFormat="1" ht="15.95" customHeight="1" x14ac:dyDescent="0.45">
      <c r="A2" s="17"/>
      <c r="B2" s="17"/>
      <c r="C2" s="17"/>
      <c r="D2" s="17"/>
      <c r="E2" s="17"/>
    </row>
    <row r="3" spans="1:9" s="2" customFormat="1" ht="15.95" customHeight="1" x14ac:dyDescent="0.45">
      <c r="A3" s="17"/>
      <c r="B3" s="17"/>
      <c r="C3" s="17"/>
      <c r="D3" s="17"/>
      <c r="E3" s="17"/>
    </row>
    <row r="4" spans="1:9" s="2" customFormat="1" ht="15.95" customHeight="1" x14ac:dyDescent="0.45">
      <c r="A4" s="17"/>
      <c r="B4" s="17"/>
      <c r="C4" s="17"/>
      <c r="D4" s="17"/>
      <c r="E4" s="17"/>
    </row>
    <row r="5" spans="1:9" s="2" customFormat="1" ht="15.95" customHeight="1" x14ac:dyDescent="0.45">
      <c r="A5" s="17"/>
      <c r="B5" s="17"/>
      <c r="C5" s="17"/>
      <c r="D5" s="17"/>
      <c r="E5" s="17"/>
    </row>
    <row r="6" spans="1:9" s="2" customFormat="1" ht="15.95" customHeight="1" x14ac:dyDescent="0.45">
      <c r="A6" s="17"/>
      <c r="B6" s="17"/>
      <c r="C6" s="17"/>
      <c r="D6" s="17"/>
      <c r="E6" s="17"/>
    </row>
    <row r="7" spans="1:9" ht="15.95" customHeight="1" x14ac:dyDescent="0.45">
      <c r="A7" s="17"/>
      <c r="B7" s="17"/>
      <c r="C7" s="17"/>
      <c r="D7" s="17"/>
      <c r="E7" s="17"/>
    </row>
    <row r="8" spans="1:9" ht="36" customHeight="1" x14ac:dyDescent="0.45">
      <c r="A8" s="52" t="s">
        <v>119</v>
      </c>
      <c r="B8" s="52"/>
      <c r="C8" s="52"/>
      <c r="D8" s="52"/>
      <c r="E8" s="52"/>
      <c r="F8" s="3"/>
      <c r="G8" s="3"/>
      <c r="H8" s="3"/>
      <c r="I8" s="3"/>
    </row>
    <row r="9" spans="1:9" ht="21" customHeight="1" x14ac:dyDescent="0.45">
      <c r="A9" s="20"/>
      <c r="B9" s="20"/>
      <c r="C9" s="20"/>
      <c r="D9" s="20"/>
      <c r="E9" s="20"/>
      <c r="F9" s="3"/>
      <c r="G9" s="3"/>
      <c r="H9" s="3"/>
      <c r="I9" s="3"/>
    </row>
    <row r="10" spans="1:9" s="5" customFormat="1" ht="20.100000000000001" customHeight="1" x14ac:dyDescent="0.2">
      <c r="A10" s="21"/>
      <c r="B10" s="22" t="s">
        <v>0</v>
      </c>
      <c r="C10" s="23">
        <v>2560</v>
      </c>
      <c r="D10" s="21"/>
      <c r="E10" s="21"/>
      <c r="F10" s="4"/>
      <c r="G10" s="4"/>
      <c r="H10" s="4"/>
      <c r="I10" s="4"/>
    </row>
    <row r="11" spans="1:9" s="5" customFormat="1" ht="30" customHeight="1" x14ac:dyDescent="0.2">
      <c r="A11" s="21"/>
      <c r="B11" s="22" t="s">
        <v>1</v>
      </c>
      <c r="C11" s="23" t="s">
        <v>97</v>
      </c>
      <c r="D11" s="21"/>
      <c r="E11" s="21"/>
      <c r="F11" s="4"/>
      <c r="G11" s="4"/>
      <c r="H11" s="4"/>
      <c r="I11" s="4"/>
    </row>
    <row r="12" spans="1:9" s="5" customFormat="1" ht="20.100000000000001" customHeight="1" x14ac:dyDescent="0.2">
      <c r="A12" s="21"/>
      <c r="B12" s="22" t="s">
        <v>2</v>
      </c>
      <c r="C12" s="23" t="s">
        <v>98</v>
      </c>
      <c r="D12" s="21"/>
      <c r="E12" s="21"/>
      <c r="F12" s="4"/>
      <c r="G12" s="4"/>
      <c r="H12" s="4"/>
      <c r="I12" s="4"/>
    </row>
    <row r="13" spans="1:9" s="5" customFormat="1" ht="20.100000000000001" customHeight="1" x14ac:dyDescent="0.2">
      <c r="A13" s="21"/>
      <c r="B13" s="22" t="s">
        <v>3</v>
      </c>
      <c r="C13" s="23" t="s">
        <v>99</v>
      </c>
      <c r="D13" s="21"/>
      <c r="E13" s="21"/>
      <c r="F13" s="4"/>
      <c r="G13" s="4"/>
      <c r="H13" s="4"/>
      <c r="I13" s="4"/>
    </row>
    <row r="14" spans="1:9" s="5" customFormat="1" ht="20.100000000000001" customHeight="1" x14ac:dyDescent="0.2">
      <c r="A14" s="21"/>
      <c r="B14" s="22" t="s">
        <v>4</v>
      </c>
      <c r="C14" s="23" t="s">
        <v>100</v>
      </c>
      <c r="D14" s="21"/>
      <c r="E14" s="21"/>
      <c r="F14" s="4"/>
      <c r="G14" s="4"/>
      <c r="H14" s="4"/>
      <c r="I14" s="4"/>
    </row>
    <row r="15" spans="1:9" s="5" customFormat="1" ht="20.100000000000001" customHeight="1" x14ac:dyDescent="0.2">
      <c r="A15" s="21"/>
      <c r="B15" s="22" t="s">
        <v>53</v>
      </c>
      <c r="C15" s="23" t="s">
        <v>101</v>
      </c>
      <c r="D15" s="21"/>
      <c r="E15" s="21"/>
      <c r="F15" s="4"/>
      <c r="G15" s="4"/>
      <c r="H15" s="4"/>
      <c r="I15" s="4"/>
    </row>
    <row r="16" spans="1:9" s="10" customFormat="1" ht="24.75" customHeight="1" x14ac:dyDescent="0.2">
      <c r="A16" s="21"/>
      <c r="B16" s="22" t="s">
        <v>117</v>
      </c>
      <c r="C16" s="24" t="s">
        <v>138</v>
      </c>
      <c r="D16" s="25"/>
      <c r="E16" s="21"/>
      <c r="F16" s="4"/>
      <c r="G16" s="4"/>
      <c r="H16" s="4"/>
      <c r="I16" s="4"/>
    </row>
    <row r="17" spans="1:9" s="15" customFormat="1" ht="24.75" customHeight="1" x14ac:dyDescent="0.2">
      <c r="A17" s="21"/>
      <c r="B17" s="22" t="s">
        <v>68</v>
      </c>
      <c r="C17" s="26" t="s">
        <v>66</v>
      </c>
      <c r="D17" s="25"/>
      <c r="E17" s="21"/>
      <c r="F17" s="4"/>
      <c r="G17" s="4"/>
      <c r="H17" s="4"/>
      <c r="I17" s="4"/>
    </row>
    <row r="18" spans="1:9" s="15" customFormat="1" ht="24.75" customHeight="1" x14ac:dyDescent="0.2">
      <c r="A18" s="21"/>
      <c r="B18" s="22" t="s">
        <v>54</v>
      </c>
      <c r="C18" s="27" t="s">
        <v>120</v>
      </c>
      <c r="D18" s="25" t="s">
        <v>88</v>
      </c>
      <c r="E18" s="21"/>
      <c r="F18" s="4"/>
      <c r="G18" s="4"/>
      <c r="H18" s="4"/>
      <c r="I18" s="4"/>
    </row>
    <row r="19" spans="1:9" s="15" customFormat="1" ht="24.75" customHeight="1" x14ac:dyDescent="0.2">
      <c r="A19" s="21"/>
      <c r="B19" s="22" t="s">
        <v>84</v>
      </c>
      <c r="C19" s="27">
        <v>80</v>
      </c>
      <c r="D19" s="25" t="s">
        <v>118</v>
      </c>
      <c r="E19" s="21"/>
      <c r="F19" s="4"/>
      <c r="G19" s="4"/>
      <c r="H19" s="4"/>
      <c r="I19" s="4"/>
    </row>
    <row r="20" spans="1:9" s="5" customFormat="1" ht="20.100000000000001" customHeight="1" x14ac:dyDescent="0.2">
      <c r="A20" s="21"/>
      <c r="B20" s="22" t="s">
        <v>112</v>
      </c>
      <c r="C20" s="23" t="s">
        <v>102</v>
      </c>
      <c r="D20" s="21"/>
      <c r="E20" s="21"/>
      <c r="F20" s="4"/>
      <c r="G20" s="4"/>
      <c r="H20" s="4"/>
      <c r="I20" s="4"/>
    </row>
    <row r="21" spans="1:9" s="5" customFormat="1" ht="20.100000000000001" customHeight="1" x14ac:dyDescent="0.2">
      <c r="A21" s="21"/>
      <c r="B21" s="22" t="s">
        <v>112</v>
      </c>
      <c r="C21" s="23" t="s">
        <v>104</v>
      </c>
      <c r="D21" s="21"/>
      <c r="E21" s="21"/>
      <c r="F21" s="4"/>
      <c r="G21" s="4"/>
      <c r="H21" s="4"/>
      <c r="I21" s="4"/>
    </row>
    <row r="22" spans="1:9" s="15" customFormat="1" ht="20.100000000000001" customHeight="1" x14ac:dyDescent="0.2">
      <c r="A22" s="21"/>
      <c r="B22" s="22" t="s">
        <v>112</v>
      </c>
      <c r="C22" s="23" t="s">
        <v>103</v>
      </c>
      <c r="D22" s="21"/>
      <c r="E22" s="21"/>
      <c r="F22" s="4"/>
      <c r="G22" s="4"/>
      <c r="H22" s="4"/>
      <c r="I22" s="4"/>
    </row>
    <row r="23" spans="1:9" s="15" customFormat="1" ht="63" customHeight="1" x14ac:dyDescent="0.3">
      <c r="A23" s="21"/>
      <c r="B23" s="28" t="s">
        <v>11</v>
      </c>
      <c r="C23" s="29"/>
      <c r="D23" s="30" t="s">
        <v>61</v>
      </c>
      <c r="E23" s="21"/>
      <c r="F23" s="4"/>
      <c r="G23" s="4"/>
      <c r="H23" s="4"/>
      <c r="I23" s="4"/>
    </row>
    <row r="24" spans="1:9" s="19" customFormat="1" ht="19.5" customHeight="1" x14ac:dyDescent="0.3">
      <c r="A24" s="21"/>
      <c r="B24" s="31" t="s">
        <v>115</v>
      </c>
      <c r="C24" s="32" t="s">
        <v>104</v>
      </c>
      <c r="D24" s="30"/>
      <c r="E24" s="21"/>
      <c r="F24" s="4"/>
      <c r="G24" s="4"/>
      <c r="H24" s="4"/>
      <c r="I24" s="4"/>
    </row>
    <row r="25" spans="1:9" s="5" customFormat="1" ht="20.100000000000001" customHeight="1" x14ac:dyDescent="0.2">
      <c r="A25" s="21"/>
      <c r="B25" s="22" t="s">
        <v>14</v>
      </c>
      <c r="C25" s="23" t="s">
        <v>104</v>
      </c>
      <c r="D25" s="21"/>
      <c r="E25" s="21"/>
      <c r="F25" s="4"/>
      <c r="G25" s="4"/>
      <c r="H25" s="4"/>
      <c r="I25" s="4"/>
    </row>
    <row r="26" spans="1:9" s="5" customFormat="1" ht="20.100000000000001" customHeight="1" x14ac:dyDescent="0.2">
      <c r="A26" s="33"/>
      <c r="B26" s="34" t="s">
        <v>105</v>
      </c>
      <c r="C26" s="23" t="s">
        <v>106</v>
      </c>
      <c r="D26" s="21"/>
      <c r="E26" s="21"/>
      <c r="F26" s="4"/>
      <c r="G26" s="4"/>
      <c r="H26" s="4"/>
      <c r="I26" s="4"/>
    </row>
    <row r="27" spans="1:9" s="5" customFormat="1" ht="20.100000000000001" customHeight="1" x14ac:dyDescent="0.2">
      <c r="A27" s="21"/>
      <c r="B27" s="35"/>
      <c r="C27" s="35"/>
      <c r="D27" s="35"/>
      <c r="E27" s="35"/>
      <c r="F27" s="4"/>
      <c r="G27" s="4"/>
      <c r="H27" s="4"/>
      <c r="I27" s="4"/>
    </row>
    <row r="28" spans="1:9" s="5" customFormat="1" ht="20.100000000000001" customHeight="1" x14ac:dyDescent="0.2">
      <c r="A28" s="9"/>
      <c r="B28" s="53"/>
      <c r="C28" s="53"/>
      <c r="D28" s="53"/>
      <c r="E28" s="18"/>
      <c r="F28" s="4"/>
      <c r="G28" s="4"/>
      <c r="H28" s="4"/>
      <c r="I28" s="4"/>
    </row>
    <row r="29" spans="1:9" s="5" customFormat="1" ht="20.100000000000001" customHeight="1" x14ac:dyDescent="0.2">
      <c r="A29" s="9"/>
      <c r="B29" s="18"/>
      <c r="C29" s="18"/>
      <c r="D29" s="18"/>
      <c r="E29" s="18"/>
      <c r="F29" s="4"/>
      <c r="G29" s="4"/>
      <c r="H29" s="4"/>
      <c r="I29" s="4"/>
    </row>
    <row r="30" spans="1:9" s="5" customFormat="1" ht="20.100000000000001" customHeight="1" x14ac:dyDescent="0.2">
      <c r="A30" s="9"/>
      <c r="B30" s="18"/>
      <c r="C30" s="18"/>
      <c r="D30" s="18"/>
      <c r="E30" s="18"/>
      <c r="F30" s="4"/>
      <c r="G30" s="4"/>
      <c r="H30" s="4"/>
      <c r="I30" s="4"/>
    </row>
    <row r="31" spans="1:9" s="5" customFormat="1" ht="20.100000000000001" customHeight="1" x14ac:dyDescent="0.2">
      <c r="A31" s="9"/>
      <c r="B31" s="18"/>
      <c r="C31" s="18"/>
      <c r="D31" s="18"/>
      <c r="E31" s="18"/>
      <c r="F31" s="4"/>
      <c r="G31" s="4"/>
      <c r="H31" s="4"/>
      <c r="I31" s="4"/>
    </row>
    <row r="32" spans="1:9" s="5" customFormat="1" ht="20.100000000000001" customHeight="1" x14ac:dyDescent="0.2">
      <c r="A32" s="9"/>
      <c r="B32" s="18"/>
      <c r="C32" s="18"/>
      <c r="D32" s="18"/>
      <c r="E32" s="18"/>
      <c r="F32" s="4"/>
      <c r="G32" s="4"/>
      <c r="H32" s="4"/>
      <c r="I32" s="4"/>
    </row>
    <row r="33" spans="1:9" s="5" customFormat="1" ht="20.100000000000001" customHeight="1" x14ac:dyDescent="0.2">
      <c r="A33" s="9"/>
      <c r="B33" s="18"/>
      <c r="C33" s="18"/>
      <c r="D33" s="18"/>
      <c r="E33" s="18"/>
      <c r="F33" s="4"/>
      <c r="G33" s="4"/>
      <c r="H33" s="4"/>
      <c r="I33" s="4"/>
    </row>
    <row r="34" spans="1:9" s="5" customFormat="1" ht="20.100000000000001" customHeight="1" x14ac:dyDescent="0.2">
      <c r="A34" s="9"/>
      <c r="B34" s="18"/>
      <c r="C34" s="18"/>
      <c r="D34" s="18"/>
      <c r="E34" s="18"/>
      <c r="F34" s="4"/>
      <c r="G34" s="4"/>
      <c r="H34" s="4"/>
      <c r="I34" s="4"/>
    </row>
    <row r="35" spans="1:9" s="5" customFormat="1" ht="20.100000000000001" customHeight="1" x14ac:dyDescent="0.2">
      <c r="A35" s="9"/>
      <c r="B35" s="18"/>
      <c r="C35" s="18"/>
      <c r="D35" s="18"/>
      <c r="E35" s="18"/>
      <c r="F35" s="4"/>
      <c r="G35" s="4"/>
      <c r="H35" s="4"/>
      <c r="I35" s="4"/>
    </row>
    <row r="36" spans="1:9" s="5" customFormat="1" ht="20.100000000000001" customHeight="1" x14ac:dyDescent="0.2">
      <c r="A36" s="9"/>
      <c r="B36" s="18"/>
      <c r="C36" s="18"/>
      <c r="D36" s="18"/>
      <c r="E36" s="18"/>
      <c r="F36" s="4"/>
      <c r="G36" s="4"/>
      <c r="H36" s="4"/>
      <c r="I36" s="4"/>
    </row>
    <row r="37" spans="1:9" s="4" customFormat="1" ht="20.100000000000001" customHeight="1" x14ac:dyDescent="0.2"/>
    <row r="38" spans="1:9" s="4" customFormat="1" ht="20.100000000000001" customHeight="1" x14ac:dyDescent="0.2"/>
    <row r="39" spans="1:9" s="4" customFormat="1" ht="20.100000000000001" customHeight="1" x14ac:dyDescent="0.2"/>
    <row r="40" spans="1:9" s="4" customFormat="1" ht="20.100000000000001" customHeight="1" x14ac:dyDescent="0.2"/>
    <row r="41" spans="1:9" s="4" customFormat="1" ht="20.100000000000001" customHeight="1" x14ac:dyDescent="0.2"/>
    <row r="42" spans="1:9" s="5" customFormat="1" ht="20.100000000000001" customHeight="1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s="5" customFormat="1" ht="20.100000000000001" customHeight="1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9" s="5" customFormat="1" ht="20.100000000000001" customHeight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9" s="5" customFormat="1" ht="20.100000000000001" customHeight="1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s="5" customFormat="1" ht="20.100000000000001" customHeight="1" x14ac:dyDescent="0.2">
      <c r="A46" s="4"/>
      <c r="B46" s="4"/>
      <c r="C46" s="4"/>
      <c r="D46" s="4"/>
      <c r="E46" s="4"/>
      <c r="F46" s="4"/>
      <c r="G46" s="4"/>
      <c r="H46" s="4"/>
      <c r="I46" s="4"/>
    </row>
    <row r="47" spans="1:9" s="5" customFormat="1" ht="20.100000000000001" customHeight="1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9" s="5" customFormat="1" ht="20.100000000000001" customHeight="1" x14ac:dyDescent="0.2">
      <c r="A48" s="4"/>
      <c r="B48" s="4"/>
      <c r="C48" s="4"/>
      <c r="D48" s="4"/>
      <c r="E48" s="4"/>
      <c r="F48" s="4"/>
      <c r="G48" s="4"/>
      <c r="H48" s="4"/>
      <c r="I48" s="4"/>
    </row>
  </sheetData>
  <sheetProtection password="E887" sheet="1" objects="1" scenarios="1"/>
  <protectedRanges>
    <protectedRange sqref="B26 C10:C26" name="ช่วง1"/>
  </protectedRanges>
  <mergeCells count="2">
    <mergeCell ref="A8:E8"/>
    <mergeCell ref="B28:D28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37"/>
  <sheetViews>
    <sheetView topLeftCell="A18" workbookViewId="0">
      <selection activeCell="O11" sqref="O11"/>
    </sheetView>
  </sheetViews>
  <sheetFormatPr defaultRowHeight="18.75" x14ac:dyDescent="0.3"/>
  <cols>
    <col min="1" max="1" width="2.625" style="132" customWidth="1"/>
    <col min="2" max="2" width="7.625" style="132" customWidth="1"/>
    <col min="3" max="10" width="6.625" style="132" customWidth="1"/>
    <col min="11" max="12" width="5.625" style="132" customWidth="1"/>
    <col min="13" max="13" width="7.625" style="132" customWidth="1"/>
    <col min="14" max="16384" width="9" style="132"/>
  </cols>
  <sheetData>
    <row r="2" spans="2:13" s="132" customFormat="1" ht="18.95" customHeight="1" x14ac:dyDescent="0.3"/>
    <row r="3" spans="2:13" s="132" customFormat="1" ht="18.95" customHeight="1" x14ac:dyDescent="0.3"/>
    <row r="4" spans="2:13" s="132" customFormat="1" ht="18.95" customHeight="1" x14ac:dyDescent="0.3"/>
    <row r="5" spans="2:13" s="132" customFormat="1" ht="18.75" customHeight="1" x14ac:dyDescent="0.3"/>
    <row r="6" spans="2:13" s="132" customFormat="1" ht="28.5" customHeight="1" x14ac:dyDescent="0.3">
      <c r="B6" s="148" t="s">
        <v>58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</row>
    <row r="7" spans="2:13" s="132" customFormat="1" ht="11.25" customHeight="1" x14ac:dyDescent="0.3"/>
    <row r="8" spans="2:13" s="132" customFormat="1" ht="24.95" customHeight="1" x14ac:dyDescent="0.3">
      <c r="C8" s="149" t="s">
        <v>5</v>
      </c>
      <c r="D8" s="57" t="str">
        <f>ตั้งค่ากิจกรรมพัฒนาผู้เรียน!C11</f>
        <v>วัดอุเบกขาราม</v>
      </c>
      <c r="E8" s="57"/>
      <c r="F8" s="57"/>
      <c r="G8" s="57"/>
      <c r="H8" s="150" t="s">
        <v>6</v>
      </c>
      <c r="I8" s="57" t="str">
        <f>ตั้งค่ากิจกรรมพัฒนาผู้เรียน!C12</f>
        <v>หัวถนน</v>
      </c>
      <c r="J8" s="57"/>
      <c r="K8" s="57"/>
      <c r="L8" s="57"/>
    </row>
    <row r="9" spans="2:13" s="132" customFormat="1" ht="18.95" customHeight="1" x14ac:dyDescent="0.3">
      <c r="C9" s="149" t="s">
        <v>7</v>
      </c>
      <c r="D9" s="151" t="str">
        <f>ตั้งค่ากิจกรรมพัฒนาผู้เรียน!C13</f>
        <v>คลองขลุง</v>
      </c>
      <c r="E9" s="151"/>
      <c r="F9" s="151"/>
      <c r="G9" s="149"/>
      <c r="H9" s="149" t="s">
        <v>8</v>
      </c>
      <c r="I9" s="57" t="str">
        <f>ตั้งค่ากิจกรรมพัฒนาผู้เรียน!C14</f>
        <v>กำแพงเพชร</v>
      </c>
      <c r="J9" s="57"/>
      <c r="K9" s="57"/>
      <c r="L9" s="57"/>
    </row>
    <row r="10" spans="2:13" s="132" customFormat="1" ht="27.75" customHeight="1" x14ac:dyDescent="0.3">
      <c r="B10" s="152" t="str">
        <f>ตั้งค่ากิจกรรมพัฒนาผู้เรียน!C15</f>
        <v>สำนักงานเขตพื้นที่การศึกษาประถมศึกษากำแพงเพชร เขต 2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</row>
    <row r="11" spans="2:13" s="132" customFormat="1" ht="18.95" customHeight="1" x14ac:dyDescent="0.3">
      <c r="B11" s="153"/>
      <c r="C11" s="153"/>
      <c r="D11" s="37" t="s">
        <v>9</v>
      </c>
      <c r="E11" s="154">
        <f>ตั้งค่ากิจกรรมพัฒนาผู้เรียน!C10</f>
        <v>2560</v>
      </c>
      <c r="F11" s="154"/>
      <c r="G11" s="37"/>
      <c r="I11" s="37" t="s">
        <v>117</v>
      </c>
      <c r="J11" s="139" t="str">
        <f>ตั้งค่ากิจกรรมพัฒนาผู้เรียน!C16</f>
        <v>3 ถึง  6</v>
      </c>
      <c r="L11" s="155"/>
    </row>
    <row r="12" spans="2:13" s="132" customFormat="1" ht="21.75" customHeight="1" x14ac:dyDescent="0.3">
      <c r="B12" s="153"/>
      <c r="C12" s="156" t="s">
        <v>55</v>
      </c>
      <c r="D12" s="157" t="str">
        <f>"   " &amp; ตั้งค่ากิจกรรมพัฒนาผู้เรียน!C18</f>
        <v xml:space="preserve">   ชุมนุมคอมพิวเตอร์</v>
      </c>
      <c r="E12" s="157"/>
      <c r="F12" s="157"/>
      <c r="G12" s="157"/>
      <c r="H12" s="157"/>
      <c r="I12" s="158" t="s">
        <v>47</v>
      </c>
      <c r="J12" s="159" t="str">
        <f>ตั้งค่ากิจกรรมพัฒนาผู้เรียน!C17</f>
        <v>กิจกรรมนักเรียน</v>
      </c>
      <c r="K12" s="160"/>
      <c r="L12" s="160"/>
      <c r="M12" s="160"/>
    </row>
    <row r="13" spans="2:13" s="132" customFormat="1" ht="24.75" customHeight="1" x14ac:dyDescent="0.35">
      <c r="B13" s="153"/>
      <c r="C13" s="147" t="s">
        <v>116</v>
      </c>
      <c r="D13" s="147"/>
      <c r="E13" s="147"/>
      <c r="F13" s="147"/>
      <c r="G13" s="147"/>
      <c r="H13" s="147"/>
      <c r="I13" s="147"/>
      <c r="J13" s="147"/>
      <c r="K13" s="147"/>
      <c r="L13" s="153"/>
    </row>
    <row r="14" spans="2:13" s="132" customFormat="1" ht="18.95" customHeight="1" x14ac:dyDescent="0.3">
      <c r="B14" s="153"/>
      <c r="C14" s="161"/>
      <c r="D14" s="134" t="s">
        <v>112</v>
      </c>
      <c r="E14" s="162" t="str">
        <f>IF(ตั้งค่ากิจกรรมพัฒนาผู้เรียน!C20="","",ตั้งค่ากิจกรรมพัฒนาผู้เรียน!C20)</f>
        <v>นายสินทารา  เกษแก้ว</v>
      </c>
      <c r="F14" s="162"/>
      <c r="G14" s="162"/>
      <c r="H14" s="162"/>
      <c r="I14" s="162"/>
      <c r="J14" s="155"/>
      <c r="K14" s="155"/>
      <c r="L14" s="153"/>
    </row>
    <row r="15" spans="2:13" s="132" customFormat="1" ht="18.95" customHeight="1" x14ac:dyDescent="0.3">
      <c r="D15" s="134" t="s">
        <v>112</v>
      </c>
      <c r="E15" s="162" t="str">
        <f>IF(ตั้งค่ากิจกรรมพัฒนาผู้เรียน!C21="","",ตั้งค่ากิจกรรมพัฒนาผู้เรียน!C21)</f>
        <v>นายประหยัด  ขันกสิกรรม</v>
      </c>
      <c r="F15" s="162"/>
      <c r="G15" s="162"/>
      <c r="H15" s="162"/>
      <c r="I15" s="162"/>
      <c r="J15" s="153"/>
      <c r="K15" s="153"/>
    </row>
    <row r="16" spans="2:13" s="132" customFormat="1" ht="18.95" customHeight="1" x14ac:dyDescent="0.3">
      <c r="D16" s="134" t="s">
        <v>112</v>
      </c>
      <c r="E16" s="162" t="str">
        <f>IF(ตั้งค่ากิจกรรมพัฒนาผู้เรียน!C22="","",ตั้งค่ากิจกรรมพัฒนาผู้เรียน!C22)</f>
        <v>นายสุริยันต์  ปาณคำ</v>
      </c>
      <c r="F16" s="162"/>
      <c r="G16" s="162"/>
      <c r="H16" s="162"/>
      <c r="I16" s="162"/>
      <c r="J16" s="153"/>
      <c r="K16" s="153"/>
    </row>
    <row r="17" spans="2:13" s="132" customFormat="1" ht="24" customHeight="1" x14ac:dyDescent="0.3">
      <c r="C17" s="161" t="s">
        <v>56</v>
      </c>
    </row>
    <row r="18" spans="2:13" s="132" customFormat="1" ht="9.75" customHeight="1" x14ac:dyDescent="0.3">
      <c r="C18" s="161"/>
    </row>
    <row r="19" spans="2:13" s="132" customFormat="1" ht="24.75" customHeight="1" x14ac:dyDescent="0.3">
      <c r="B19" s="163" t="s">
        <v>59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32" customFormat="1" ht="18.95" customHeight="1" x14ac:dyDescent="0.3">
      <c r="B20" s="164"/>
      <c r="C20" s="165"/>
      <c r="D20" s="166" t="s">
        <v>62</v>
      </c>
      <c r="E20" s="166"/>
      <c r="F20" s="167" t="s">
        <v>37</v>
      </c>
      <c r="G20" s="167"/>
      <c r="H20" s="167"/>
      <c r="I20" s="167"/>
      <c r="J20" s="167" t="s">
        <v>11</v>
      </c>
      <c r="K20" s="167"/>
      <c r="L20" s="165"/>
      <c r="M20" s="164"/>
    </row>
    <row r="21" spans="2:13" s="132" customFormat="1" ht="18.95" customHeight="1" x14ac:dyDescent="0.3">
      <c r="B21" s="164"/>
      <c r="C21" s="165"/>
      <c r="D21" s="166"/>
      <c r="E21" s="166"/>
      <c r="F21" s="167" t="s">
        <v>40</v>
      </c>
      <c r="G21" s="167"/>
      <c r="H21" s="167" t="s">
        <v>41</v>
      </c>
      <c r="I21" s="167"/>
      <c r="J21" s="167"/>
      <c r="K21" s="167"/>
      <c r="L21" s="165"/>
      <c r="M21" s="164"/>
    </row>
    <row r="22" spans="2:13" s="132" customFormat="1" ht="21.75" customHeight="1" x14ac:dyDescent="0.3">
      <c r="B22" s="164"/>
      <c r="C22" s="168"/>
      <c r="D22" s="169">
        <f>COUNTA(รายชื่อนักเรียน!E6:E33,รายชื่อนักเรียน!N6:N33)</f>
        <v>9</v>
      </c>
      <c r="E22" s="170"/>
      <c r="F22" s="171">
        <f>COUNTIF(สรุปผลการประเมินกิจกรรม!J4:J33,"ผ่าน")+COUNTIF(สรุปผลการประเมินกิจกรรม!U4:U33,"ผ่าน")</f>
        <v>8</v>
      </c>
      <c r="G22" s="171"/>
      <c r="H22" s="171">
        <f>COUNTIF(สรุปผลการประเมินกิจกรรม!J4:J33,"ไม่ผ่าน")+COUNTIF(สรุปผลการประเมินกิจกรรม!U4:U33,"ไม่ผ่าน")</f>
        <v>1</v>
      </c>
      <c r="I22" s="171"/>
      <c r="J22" s="172" t="str">
        <f>IF(ตั้งค่ากิจกรรมพัฒนาผู้เรียน!C23="","",ตั้งค่ากิจกรรมพัฒนาผู้เรียน!C23)</f>
        <v/>
      </c>
      <c r="K22" s="172"/>
      <c r="L22" s="168"/>
      <c r="M22" s="164"/>
    </row>
    <row r="23" spans="2:13" s="132" customFormat="1" ht="9" customHeight="1" x14ac:dyDescent="0.3"/>
    <row r="24" spans="2:13" s="132" customFormat="1" ht="24" customHeight="1" x14ac:dyDescent="0.3">
      <c r="B24" s="88" t="s">
        <v>112</v>
      </c>
      <c r="C24" s="89"/>
      <c r="D24" s="89"/>
      <c r="E24" s="89"/>
      <c r="F24" s="88" t="s">
        <v>112</v>
      </c>
      <c r="G24" s="89"/>
      <c r="H24" s="89"/>
      <c r="I24" s="89"/>
      <c r="J24" s="88" t="s">
        <v>112</v>
      </c>
      <c r="K24" s="89"/>
      <c r="L24" s="89"/>
      <c r="M24" s="89"/>
    </row>
    <row r="25" spans="2:13" s="132" customFormat="1" ht="21.75" customHeight="1" x14ac:dyDescent="0.3">
      <c r="B25" s="173" t="s">
        <v>12</v>
      </c>
      <c r="C25" s="174"/>
      <c r="D25" s="174"/>
      <c r="E25" s="175"/>
      <c r="F25" s="176" t="s">
        <v>12</v>
      </c>
      <c r="G25" s="154"/>
      <c r="H25" s="154"/>
      <c r="I25" s="177"/>
      <c r="J25" s="178" t="s">
        <v>12</v>
      </c>
      <c r="K25" s="154"/>
      <c r="L25" s="154"/>
      <c r="M25" s="177"/>
    </row>
    <row r="26" spans="2:13" s="132" customFormat="1" ht="18.75" customHeight="1" x14ac:dyDescent="0.3">
      <c r="B26" s="38"/>
      <c r="C26" s="179" t="str">
        <f>IF(E14="","","( " &amp; E14 &amp; " )")</f>
        <v>( นายสินทารา  เกษแก้ว )</v>
      </c>
      <c r="D26" s="179"/>
      <c r="E26" s="180"/>
      <c r="F26" s="181"/>
      <c r="G26" s="179" t="str">
        <f>IF(E15="","","( " &amp; E15 &amp; " )")</f>
        <v>( นายประหยัด  ขันกสิกรรม )</v>
      </c>
      <c r="H26" s="179"/>
      <c r="I26" s="180"/>
      <c r="J26" s="38"/>
      <c r="K26" s="179" t="str">
        <f>IF(E16="","","( " &amp; E16 &amp; " )")</f>
        <v>( นายสุริยันต์  ปาณคำ )</v>
      </c>
      <c r="L26" s="179"/>
      <c r="M26" s="180"/>
    </row>
    <row r="27" spans="2:13" s="132" customFormat="1" ht="6.75" customHeight="1" x14ac:dyDescent="0.3">
      <c r="C27" s="145"/>
      <c r="D27" s="145"/>
      <c r="E27" s="145"/>
      <c r="F27" s="145"/>
      <c r="H27" s="145"/>
      <c r="I27" s="145"/>
      <c r="J27" s="145"/>
      <c r="K27" s="145"/>
      <c r="L27" s="145"/>
      <c r="M27" s="145"/>
    </row>
    <row r="28" spans="2:13" s="132" customFormat="1" ht="18.95" customHeight="1" x14ac:dyDescent="0.3">
      <c r="C28" s="149"/>
      <c r="D28" s="149" t="s">
        <v>13</v>
      </c>
    </row>
    <row r="29" spans="2:13" s="132" customFormat="1" ht="18.95" customHeight="1" x14ac:dyDescent="0.3">
      <c r="C29" s="149"/>
      <c r="D29" s="149"/>
      <c r="E29" s="137" t="s">
        <v>12</v>
      </c>
      <c r="F29" s="154"/>
      <c r="G29" s="154"/>
      <c r="H29" s="154"/>
      <c r="I29" s="154"/>
      <c r="J29" s="182" t="s">
        <v>114</v>
      </c>
      <c r="K29" s="182"/>
      <c r="L29" s="182"/>
      <c r="M29" s="182"/>
    </row>
    <row r="30" spans="2:13" s="132" customFormat="1" ht="18.95" customHeight="1" x14ac:dyDescent="0.3">
      <c r="C30" s="149"/>
      <c r="D30" s="149"/>
      <c r="F30" s="183" t="str">
        <f>"( " &amp; ตั้งค่ากิจกรรมพัฒนาผู้เรียน!C24 &amp; " )"</f>
        <v>( นายประหยัด  ขันกสิกรรม )</v>
      </c>
      <c r="G30" s="183"/>
      <c r="H30" s="183"/>
      <c r="I30" s="183"/>
    </row>
    <row r="31" spans="2:13" s="132" customFormat="1" ht="29.25" customHeight="1" x14ac:dyDescent="0.3">
      <c r="D31" s="137"/>
      <c r="E31" s="138" t="s">
        <v>12</v>
      </c>
      <c r="F31" s="154"/>
      <c r="G31" s="154"/>
      <c r="H31" s="154"/>
      <c r="I31" s="154"/>
      <c r="J31" s="182" t="s">
        <v>113</v>
      </c>
      <c r="K31" s="182"/>
      <c r="L31" s="182"/>
    </row>
    <row r="32" spans="2:13" s="132" customFormat="1" ht="18.95" customHeight="1" x14ac:dyDescent="0.3">
      <c r="E32" s="155"/>
      <c r="F32" s="184" t="str">
        <f>"( " &amp; ตั้งค่ากิจกรรมพัฒนาผู้เรียน!C25 &amp; " )"</f>
        <v>( นายประหยัด  ขันกสิกรรม )</v>
      </c>
      <c r="G32" s="184"/>
      <c r="H32" s="184"/>
      <c r="I32" s="184"/>
    </row>
    <row r="33" spans="4:11" s="132" customFormat="1" ht="18.95" customHeight="1" x14ac:dyDescent="0.3">
      <c r="E33" s="185"/>
      <c r="F33" s="185"/>
      <c r="G33" s="186" t="s">
        <v>52</v>
      </c>
      <c r="H33" s="186" t="s">
        <v>48</v>
      </c>
    </row>
    <row r="34" spans="4:11" s="132" customFormat="1" ht="18.95" customHeight="1" x14ac:dyDescent="0.3">
      <c r="E34" s="137"/>
      <c r="F34" s="137"/>
      <c r="G34" s="186"/>
      <c r="H34" s="186"/>
    </row>
    <row r="35" spans="4:11" s="132" customFormat="1" ht="18.95" customHeight="1" x14ac:dyDescent="0.3">
      <c r="D35" s="137"/>
      <c r="E35" s="137" t="s">
        <v>12</v>
      </c>
      <c r="F35" s="154"/>
      <c r="G35" s="154"/>
      <c r="H35" s="154"/>
      <c r="I35" s="154"/>
    </row>
    <row r="36" spans="4:11" s="132" customFormat="1" ht="18.95" customHeight="1" x14ac:dyDescent="0.3">
      <c r="E36" s="187"/>
      <c r="F36" s="183" t="str">
        <f>"( " &amp; ตั้งค่ากิจกรรมพัฒนาผู้เรียน!C26 &amp; " )"</f>
        <v>( นายยุทธนา  หงสไกร )</v>
      </c>
      <c r="G36" s="183"/>
      <c r="H36" s="183"/>
      <c r="I36" s="183"/>
    </row>
    <row r="37" spans="4:11" s="132" customFormat="1" x14ac:dyDescent="0.3">
      <c r="D37" s="188" t="str">
        <f>ตั้งค่ากิจกรรมพัฒนาผู้เรียน!$B$26</f>
        <v>ผู้อำนวยการโรงเรียนวัดอุเบกขาราม</v>
      </c>
      <c r="E37" s="188"/>
      <c r="F37" s="188"/>
      <c r="G37" s="188"/>
      <c r="H37" s="188"/>
      <c r="I37" s="188"/>
      <c r="J37" s="188"/>
      <c r="K37" s="188"/>
    </row>
  </sheetData>
  <sheetProtection password="E887" sheet="1" objects="1" scenarios="1"/>
  <mergeCells count="42">
    <mergeCell ref="F21:G21"/>
    <mergeCell ref="H21:I21"/>
    <mergeCell ref="B24:E24"/>
    <mergeCell ref="F24:I24"/>
    <mergeCell ref="B6:M6"/>
    <mergeCell ref="I8:L8"/>
    <mergeCell ref="I9:L9"/>
    <mergeCell ref="B19:M19"/>
    <mergeCell ref="B10:M10"/>
    <mergeCell ref="E14:I14"/>
    <mergeCell ref="E11:F11"/>
    <mergeCell ref="D12:H12"/>
    <mergeCell ref="J12:M12"/>
    <mergeCell ref="E15:I15"/>
    <mergeCell ref="E16:I16"/>
    <mergeCell ref="C13:K13"/>
    <mergeCell ref="D37:K37"/>
    <mergeCell ref="D9:F9"/>
    <mergeCell ref="D8:G8"/>
    <mergeCell ref="F36:I36"/>
    <mergeCell ref="E33:F33"/>
    <mergeCell ref="F31:I31"/>
    <mergeCell ref="F32:I32"/>
    <mergeCell ref="C26:E26"/>
    <mergeCell ref="F20:I20"/>
    <mergeCell ref="J20:K21"/>
    <mergeCell ref="C25:E25"/>
    <mergeCell ref="J24:M24"/>
    <mergeCell ref="D22:E22"/>
    <mergeCell ref="D20:E21"/>
    <mergeCell ref="F35:I35"/>
    <mergeCell ref="J22:K22"/>
    <mergeCell ref="F22:G22"/>
    <mergeCell ref="H22:I22"/>
    <mergeCell ref="G25:I25"/>
    <mergeCell ref="G26:I26"/>
    <mergeCell ref="J31:L31"/>
    <mergeCell ref="F29:I29"/>
    <mergeCell ref="F30:I30"/>
    <mergeCell ref="J29:M29"/>
    <mergeCell ref="K25:M25"/>
    <mergeCell ref="K26:M26"/>
  </mergeCell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workbookViewId="0">
      <selection activeCell="B5" sqref="B5"/>
    </sheetView>
  </sheetViews>
  <sheetFormatPr defaultRowHeight="18.95" customHeight="1" x14ac:dyDescent="0.45"/>
  <cols>
    <col min="1" max="1" width="3.625" style="1" customWidth="1"/>
    <col min="2" max="2" width="8.625" style="1" customWidth="1"/>
    <col min="3" max="3" width="15.625" style="1" customWidth="1"/>
    <col min="4" max="4" width="8.625" style="1" customWidth="1"/>
    <col min="5" max="5" width="13.625" style="1" customWidth="1"/>
    <col min="6" max="6" width="15.125" style="1" customWidth="1"/>
    <col min="7" max="7" width="5.625" style="1" customWidth="1"/>
    <col min="8" max="8" width="4.625" style="1" customWidth="1"/>
    <col min="9" max="9" width="6.25" style="1" customWidth="1"/>
    <col min="10" max="10" width="3.625" style="1" customWidth="1"/>
    <col min="11" max="11" width="8.625" style="1" customWidth="1"/>
    <col min="12" max="12" width="15.625" style="1" customWidth="1"/>
    <col min="13" max="13" width="8.625" style="1" customWidth="1"/>
    <col min="14" max="14" width="13.625" style="1" customWidth="1"/>
    <col min="15" max="15" width="15.125" style="1" customWidth="1"/>
    <col min="16" max="16" width="5.625" style="1" customWidth="1"/>
    <col min="17" max="17" width="4.625" style="1" customWidth="1"/>
    <col min="18" max="18" width="6.25" style="1" customWidth="1"/>
    <col min="19" max="16384" width="9" style="1"/>
  </cols>
  <sheetData>
    <row r="1" spans="1:18" ht="25.5" customHeight="1" x14ac:dyDescent="0.45">
      <c r="A1" s="54" t="str">
        <f>"รายชื่อนักเรียน " &amp;ตั้งค่ากิจกรรมพัฒนาผู้เรียน!C18 &amp; " ปีการศึกษา " &amp; ตั้งค่ากิจกรรมพัฒนาผู้เรียน!$C$10</f>
        <v>รายชื่อนักเรียน ชุมนุมคอมพิวเตอร์ ปีการศึกษา 2560</v>
      </c>
      <c r="B1" s="55"/>
      <c r="C1" s="55"/>
      <c r="D1" s="55"/>
      <c r="E1" s="55"/>
      <c r="F1" s="55"/>
      <c r="G1" s="55"/>
      <c r="H1" s="55"/>
      <c r="I1" s="56"/>
      <c r="J1"/>
      <c r="K1"/>
      <c r="L1"/>
      <c r="M1"/>
      <c r="N1"/>
      <c r="O1"/>
      <c r="P1"/>
      <c r="Q1"/>
      <c r="R1"/>
    </row>
    <row r="2" spans="1:18" ht="24" customHeight="1" x14ac:dyDescent="0.45">
      <c r="A2" s="36"/>
      <c r="B2" s="37" t="s">
        <v>5</v>
      </c>
      <c r="C2" s="57" t="str">
        <f>ตั้งค่ากิจกรรมพัฒนาผู้เรียน!$C$11</f>
        <v>วัดอุเบกขาราม</v>
      </c>
      <c r="D2" s="57"/>
      <c r="E2" s="37"/>
      <c r="F2" s="58" t="s">
        <v>60</v>
      </c>
      <c r="G2" s="58"/>
      <c r="H2" s="58"/>
      <c r="I2" s="59"/>
      <c r="J2"/>
      <c r="K2"/>
      <c r="L2"/>
      <c r="M2"/>
      <c r="N2"/>
      <c r="O2"/>
      <c r="P2"/>
      <c r="Q2"/>
      <c r="R2"/>
    </row>
    <row r="3" spans="1:18" ht="21.75" customHeight="1" x14ac:dyDescent="0.45">
      <c r="A3" s="38"/>
      <c r="B3" s="39"/>
      <c r="C3" s="60" t="str">
        <f>ตั้งค่ากิจกรรมพัฒนาผู้เรียน!$C$15</f>
        <v>สำนักงานเขตพื้นที่การศึกษาประถมศึกษากำแพงเพชร เขต 2</v>
      </c>
      <c r="D3" s="60"/>
      <c r="E3" s="60"/>
      <c r="F3" s="61" t="str">
        <f>"ชาย " &amp; COUNTIF($I$6:$I$33,"ชาย")+COUNTIF($R$6:$R$33,"ชาย") &amp; " คน  " &amp;"หญิง " &amp; COUNTIF($I$6:$I$33,"หญิง")+COUNTIF($R$6:$R$33,"หญิง") &amp; " คน"</f>
        <v>ชาย 3 คน  หญิง 6 คน</v>
      </c>
      <c r="G3" s="61"/>
      <c r="H3" s="61"/>
      <c r="I3" s="62"/>
      <c r="J3"/>
      <c r="K3"/>
      <c r="L3"/>
      <c r="M3"/>
      <c r="N3"/>
      <c r="O3"/>
      <c r="P3"/>
      <c r="Q3"/>
      <c r="R3"/>
    </row>
    <row r="4" spans="1:18" ht="1.5" customHeight="1" x14ac:dyDescent="0.45">
      <c r="A4" s="38"/>
      <c r="B4" s="39"/>
      <c r="C4" s="40"/>
      <c r="D4" s="40"/>
      <c r="E4" s="40"/>
      <c r="F4" s="41"/>
      <c r="G4" s="41"/>
      <c r="H4" s="41"/>
      <c r="I4" s="42"/>
      <c r="J4"/>
      <c r="K4"/>
      <c r="L4"/>
      <c r="M4"/>
      <c r="N4"/>
      <c r="O4"/>
      <c r="P4"/>
      <c r="Q4"/>
      <c r="R4"/>
    </row>
    <row r="5" spans="1:18" ht="26.25" customHeight="1" x14ac:dyDescent="0.45">
      <c r="A5" s="43" t="s">
        <v>15</v>
      </c>
      <c r="B5" s="43" t="s">
        <v>82</v>
      </c>
      <c r="C5" s="43" t="s">
        <v>19</v>
      </c>
      <c r="D5" s="43" t="s">
        <v>16</v>
      </c>
      <c r="E5" s="43" t="s">
        <v>17</v>
      </c>
      <c r="F5" s="43" t="s">
        <v>18</v>
      </c>
      <c r="G5" s="43" t="s">
        <v>10</v>
      </c>
      <c r="H5" s="43" t="s">
        <v>83</v>
      </c>
      <c r="I5" s="43" t="s">
        <v>20</v>
      </c>
      <c r="J5"/>
      <c r="K5"/>
      <c r="L5"/>
      <c r="M5"/>
      <c r="N5"/>
      <c r="O5"/>
      <c r="P5"/>
      <c r="Q5"/>
      <c r="R5"/>
    </row>
    <row r="6" spans="1:18" ht="18.95" customHeight="1" x14ac:dyDescent="0.45">
      <c r="A6" s="44">
        <v>1</v>
      </c>
      <c r="B6" s="45">
        <v>2249</v>
      </c>
      <c r="C6" s="46">
        <v>1629900873664</v>
      </c>
      <c r="D6" s="47" t="s">
        <v>21</v>
      </c>
      <c r="E6" s="48" t="s">
        <v>133</v>
      </c>
      <c r="F6" s="48" t="s">
        <v>134</v>
      </c>
      <c r="G6" s="47" t="s">
        <v>137</v>
      </c>
      <c r="H6" s="47">
        <v>1</v>
      </c>
      <c r="I6" s="47" t="str">
        <f t="shared" ref="I6:I34" si="0">IF($E6="","",IF(D6="เด็กชาย","ชาย",IF(D6="นาย","ชาย","หญิง")))</f>
        <v>ชาย</v>
      </c>
      <c r="J6"/>
      <c r="K6"/>
      <c r="L6"/>
      <c r="M6"/>
      <c r="N6"/>
      <c r="O6"/>
      <c r="P6"/>
      <c r="Q6"/>
      <c r="R6"/>
    </row>
    <row r="7" spans="1:18" ht="18.95" customHeight="1" x14ac:dyDescent="0.45">
      <c r="A7" s="44">
        <v>2</v>
      </c>
      <c r="B7" s="45">
        <v>2246</v>
      </c>
      <c r="C7" s="46">
        <v>1409903767191</v>
      </c>
      <c r="D7" s="47" t="s">
        <v>21</v>
      </c>
      <c r="E7" s="48" t="s">
        <v>135</v>
      </c>
      <c r="F7" s="48" t="s">
        <v>136</v>
      </c>
      <c r="G7" s="49" t="s">
        <v>137</v>
      </c>
      <c r="H7" s="47">
        <v>2</v>
      </c>
      <c r="I7" s="47" t="str">
        <f t="shared" si="0"/>
        <v>ชาย</v>
      </c>
      <c r="J7"/>
      <c r="K7"/>
      <c r="L7"/>
      <c r="M7"/>
      <c r="N7"/>
      <c r="O7"/>
      <c r="P7"/>
      <c r="Q7"/>
      <c r="R7"/>
    </row>
    <row r="8" spans="1:18" ht="18.95" customHeight="1" x14ac:dyDescent="0.45">
      <c r="A8" s="44">
        <v>3</v>
      </c>
      <c r="B8" s="45">
        <v>2268</v>
      </c>
      <c r="C8" s="46">
        <v>1629200040571</v>
      </c>
      <c r="D8" s="47" t="s">
        <v>21</v>
      </c>
      <c r="E8" s="48" t="s">
        <v>121</v>
      </c>
      <c r="F8" s="48" t="s">
        <v>122</v>
      </c>
      <c r="G8" s="49" t="s">
        <v>123</v>
      </c>
      <c r="H8" s="47">
        <v>3</v>
      </c>
      <c r="I8" s="47" t="str">
        <f t="shared" si="0"/>
        <v>ชาย</v>
      </c>
      <c r="J8"/>
      <c r="K8"/>
      <c r="L8"/>
      <c r="M8"/>
      <c r="N8"/>
      <c r="O8"/>
      <c r="P8"/>
      <c r="Q8"/>
      <c r="R8"/>
    </row>
    <row r="9" spans="1:18" ht="18.95" customHeight="1" x14ac:dyDescent="0.45">
      <c r="A9" s="44">
        <v>4</v>
      </c>
      <c r="B9" s="45">
        <v>2227</v>
      </c>
      <c r="C9" s="46">
        <v>1629200041631</v>
      </c>
      <c r="D9" s="47" t="s">
        <v>22</v>
      </c>
      <c r="E9" s="48" t="s">
        <v>124</v>
      </c>
      <c r="F9" s="48" t="s">
        <v>125</v>
      </c>
      <c r="G9" s="49" t="s">
        <v>123</v>
      </c>
      <c r="H9" s="47">
        <v>4</v>
      </c>
      <c r="I9" s="47" t="str">
        <f t="shared" si="0"/>
        <v>หญิง</v>
      </c>
      <c r="J9"/>
      <c r="K9"/>
      <c r="L9"/>
      <c r="M9"/>
      <c r="N9"/>
      <c r="O9"/>
      <c r="P9"/>
      <c r="Q9"/>
      <c r="R9"/>
    </row>
    <row r="10" spans="1:18" ht="18.95" customHeight="1" x14ac:dyDescent="0.45">
      <c r="A10" s="44">
        <v>5</v>
      </c>
      <c r="B10" s="45">
        <v>2231</v>
      </c>
      <c r="C10" s="46">
        <v>1629200045548</v>
      </c>
      <c r="D10" s="47" t="s">
        <v>22</v>
      </c>
      <c r="E10" s="48" t="s">
        <v>126</v>
      </c>
      <c r="F10" s="48" t="s">
        <v>127</v>
      </c>
      <c r="G10" s="49" t="s">
        <v>123</v>
      </c>
      <c r="H10" s="47">
        <v>5</v>
      </c>
      <c r="I10" s="47" t="str">
        <f t="shared" si="0"/>
        <v>หญิง</v>
      </c>
      <c r="J10"/>
      <c r="K10"/>
      <c r="L10"/>
      <c r="M10"/>
      <c r="N10"/>
      <c r="O10"/>
      <c r="P10"/>
      <c r="Q10"/>
      <c r="R10"/>
    </row>
    <row r="11" spans="1:18" ht="18.95" customHeight="1" x14ac:dyDescent="0.45">
      <c r="A11" s="44">
        <v>6</v>
      </c>
      <c r="B11" s="45">
        <v>2288</v>
      </c>
      <c r="C11" s="46">
        <v>1629200041054</v>
      </c>
      <c r="D11" s="47" t="s">
        <v>22</v>
      </c>
      <c r="E11" s="48" t="s">
        <v>128</v>
      </c>
      <c r="F11" s="48" t="s">
        <v>129</v>
      </c>
      <c r="G11" s="49" t="s">
        <v>123</v>
      </c>
      <c r="H11" s="47">
        <v>6</v>
      </c>
      <c r="I11" s="47" t="str">
        <f t="shared" si="0"/>
        <v>หญิง</v>
      </c>
      <c r="J11"/>
      <c r="K11"/>
      <c r="L11"/>
      <c r="M11"/>
      <c r="N11"/>
      <c r="O11"/>
      <c r="P11"/>
      <c r="Q11"/>
      <c r="R11"/>
    </row>
    <row r="12" spans="1:18" ht="18.95" customHeight="1" x14ac:dyDescent="0.45">
      <c r="A12" s="44">
        <v>7</v>
      </c>
      <c r="B12" s="45">
        <v>2209</v>
      </c>
      <c r="C12" s="46">
        <v>1101801461152</v>
      </c>
      <c r="D12" s="47" t="s">
        <v>22</v>
      </c>
      <c r="E12" s="48" t="s">
        <v>130</v>
      </c>
      <c r="F12" s="48" t="s">
        <v>131</v>
      </c>
      <c r="G12" s="49" t="s">
        <v>111</v>
      </c>
      <c r="H12" s="47">
        <v>7</v>
      </c>
      <c r="I12" s="47" t="str">
        <f t="shared" si="0"/>
        <v>หญิง</v>
      </c>
      <c r="J12"/>
      <c r="K12"/>
      <c r="L12"/>
      <c r="M12"/>
      <c r="N12"/>
      <c r="O12"/>
      <c r="P12"/>
      <c r="Q12"/>
      <c r="R12"/>
    </row>
    <row r="13" spans="1:18" ht="18.95" customHeight="1" x14ac:dyDescent="0.45">
      <c r="A13" s="44">
        <v>8</v>
      </c>
      <c r="B13" s="45">
        <v>2261</v>
      </c>
      <c r="C13" s="50">
        <v>1309601136857</v>
      </c>
      <c r="D13" s="47" t="s">
        <v>22</v>
      </c>
      <c r="E13" s="48" t="s">
        <v>108</v>
      </c>
      <c r="F13" s="48" t="s">
        <v>110</v>
      </c>
      <c r="G13" s="49" t="s">
        <v>132</v>
      </c>
      <c r="H13" s="47">
        <v>8</v>
      </c>
      <c r="I13" s="47" t="str">
        <f t="shared" si="0"/>
        <v>หญิง</v>
      </c>
      <c r="J13"/>
      <c r="K13"/>
      <c r="L13"/>
      <c r="M13"/>
      <c r="N13"/>
      <c r="O13"/>
      <c r="P13"/>
      <c r="Q13"/>
      <c r="R13"/>
    </row>
    <row r="14" spans="1:18" ht="18.95" customHeight="1" x14ac:dyDescent="0.45">
      <c r="A14" s="44">
        <v>9</v>
      </c>
      <c r="B14" s="45">
        <v>2183</v>
      </c>
      <c r="C14" s="50">
        <v>1629200028996</v>
      </c>
      <c r="D14" s="47" t="s">
        <v>22</v>
      </c>
      <c r="E14" s="48" t="s">
        <v>107</v>
      </c>
      <c r="F14" s="48" t="s">
        <v>109</v>
      </c>
      <c r="G14" s="49" t="s">
        <v>132</v>
      </c>
      <c r="H14" s="47">
        <v>9</v>
      </c>
      <c r="I14" s="47" t="str">
        <f t="shared" si="0"/>
        <v>หญิง</v>
      </c>
      <c r="J14"/>
      <c r="K14"/>
      <c r="L14"/>
      <c r="M14"/>
      <c r="N14"/>
      <c r="O14"/>
      <c r="P14"/>
      <c r="Q14"/>
      <c r="R14"/>
    </row>
    <row r="15" spans="1:18" ht="18.95" customHeight="1" x14ac:dyDescent="0.45">
      <c r="A15" s="44">
        <v>10</v>
      </c>
      <c r="B15" s="47"/>
      <c r="C15" s="51"/>
      <c r="D15" s="47"/>
      <c r="E15" s="48"/>
      <c r="F15" s="48"/>
      <c r="G15" s="47"/>
      <c r="H15" s="47"/>
      <c r="I15" s="47" t="str">
        <f t="shared" si="0"/>
        <v/>
      </c>
      <c r="J15"/>
      <c r="K15"/>
      <c r="L15"/>
      <c r="M15"/>
      <c r="N15"/>
      <c r="O15"/>
      <c r="P15"/>
      <c r="Q15"/>
      <c r="R15"/>
    </row>
    <row r="16" spans="1:18" ht="18.95" customHeight="1" x14ac:dyDescent="0.45">
      <c r="A16" s="44">
        <v>11</v>
      </c>
      <c r="B16" s="47"/>
      <c r="C16" s="51"/>
      <c r="D16" s="47"/>
      <c r="E16" s="48"/>
      <c r="F16" s="48"/>
      <c r="G16" s="47"/>
      <c r="H16" s="47"/>
      <c r="I16" s="47" t="str">
        <f t="shared" si="0"/>
        <v/>
      </c>
      <c r="J16"/>
      <c r="K16"/>
      <c r="L16"/>
      <c r="M16"/>
      <c r="N16"/>
      <c r="O16"/>
      <c r="P16"/>
      <c r="Q16"/>
      <c r="R16"/>
    </row>
    <row r="17" spans="1:18" ht="18.95" customHeight="1" x14ac:dyDescent="0.45">
      <c r="A17" s="44">
        <v>12</v>
      </c>
      <c r="B17" s="47"/>
      <c r="C17" s="51"/>
      <c r="D17" s="47"/>
      <c r="E17" s="48"/>
      <c r="F17" s="48"/>
      <c r="G17" s="47"/>
      <c r="H17" s="47"/>
      <c r="I17" s="47" t="str">
        <f t="shared" si="0"/>
        <v/>
      </c>
      <c r="J17"/>
      <c r="K17"/>
      <c r="L17"/>
      <c r="M17"/>
      <c r="N17"/>
      <c r="O17"/>
      <c r="P17"/>
      <c r="Q17"/>
      <c r="R17"/>
    </row>
    <row r="18" spans="1:18" ht="18.95" customHeight="1" x14ac:dyDescent="0.45">
      <c r="A18" s="44">
        <v>13</v>
      </c>
      <c r="B18" s="47"/>
      <c r="C18" s="51"/>
      <c r="D18" s="47"/>
      <c r="E18" s="48"/>
      <c r="F18" s="48"/>
      <c r="G18" s="47"/>
      <c r="H18" s="47"/>
      <c r="I18" s="47" t="str">
        <f t="shared" si="0"/>
        <v/>
      </c>
      <c r="J18"/>
      <c r="K18"/>
      <c r="L18"/>
      <c r="M18"/>
      <c r="N18"/>
      <c r="O18"/>
      <c r="P18"/>
      <c r="Q18"/>
      <c r="R18"/>
    </row>
    <row r="19" spans="1:18" ht="18.95" customHeight="1" x14ac:dyDescent="0.45">
      <c r="A19" s="44">
        <v>14</v>
      </c>
      <c r="B19" s="47"/>
      <c r="C19" s="51"/>
      <c r="D19" s="47"/>
      <c r="E19" s="48"/>
      <c r="F19" s="48"/>
      <c r="G19" s="47"/>
      <c r="H19" s="47"/>
      <c r="I19" s="47" t="str">
        <f t="shared" si="0"/>
        <v/>
      </c>
      <c r="J19"/>
      <c r="K19"/>
      <c r="L19"/>
      <c r="M19"/>
      <c r="N19"/>
      <c r="O19"/>
      <c r="P19"/>
      <c r="Q19"/>
      <c r="R19"/>
    </row>
    <row r="20" spans="1:18" ht="18.95" customHeight="1" x14ac:dyDescent="0.45">
      <c r="A20" s="44">
        <v>15</v>
      </c>
      <c r="B20" s="47"/>
      <c r="C20" s="51"/>
      <c r="D20" s="47"/>
      <c r="E20" s="48"/>
      <c r="F20" s="48"/>
      <c r="G20" s="47"/>
      <c r="H20" s="47"/>
      <c r="I20" s="47" t="str">
        <f t="shared" si="0"/>
        <v/>
      </c>
      <c r="J20"/>
      <c r="K20"/>
      <c r="L20"/>
      <c r="M20"/>
      <c r="N20"/>
      <c r="O20"/>
      <c r="P20"/>
      <c r="Q20"/>
      <c r="R20"/>
    </row>
    <row r="21" spans="1:18" ht="18.95" customHeight="1" x14ac:dyDescent="0.45">
      <c r="A21" s="44">
        <v>16</v>
      </c>
      <c r="B21" s="47"/>
      <c r="C21" s="51"/>
      <c r="D21" s="47"/>
      <c r="E21" s="48"/>
      <c r="F21" s="48"/>
      <c r="G21" s="47"/>
      <c r="H21" s="47"/>
      <c r="I21" s="47" t="str">
        <f t="shared" si="0"/>
        <v/>
      </c>
      <c r="J21"/>
      <c r="K21"/>
      <c r="L21"/>
      <c r="M21"/>
      <c r="N21"/>
      <c r="O21"/>
      <c r="P21"/>
      <c r="Q21"/>
      <c r="R21"/>
    </row>
    <row r="22" spans="1:18" ht="18.95" customHeight="1" x14ac:dyDescent="0.45">
      <c r="A22" s="44">
        <v>17</v>
      </c>
      <c r="B22" s="47"/>
      <c r="C22" s="51"/>
      <c r="D22" s="47"/>
      <c r="E22" s="48"/>
      <c r="F22" s="48"/>
      <c r="G22" s="47"/>
      <c r="H22" s="47"/>
      <c r="I22" s="47" t="str">
        <f t="shared" si="0"/>
        <v/>
      </c>
      <c r="J22"/>
      <c r="K22"/>
      <c r="L22"/>
      <c r="M22"/>
      <c r="N22"/>
      <c r="O22"/>
      <c r="P22"/>
      <c r="Q22"/>
      <c r="R22"/>
    </row>
    <row r="23" spans="1:18" ht="18.95" customHeight="1" x14ac:dyDescent="0.45">
      <c r="A23" s="44">
        <v>18</v>
      </c>
      <c r="B23" s="47"/>
      <c r="C23" s="51"/>
      <c r="D23" s="47"/>
      <c r="E23" s="48"/>
      <c r="F23" s="48"/>
      <c r="G23" s="47"/>
      <c r="H23" s="47"/>
      <c r="I23" s="47" t="str">
        <f t="shared" si="0"/>
        <v/>
      </c>
      <c r="J23"/>
      <c r="K23"/>
      <c r="L23"/>
      <c r="M23"/>
      <c r="N23"/>
      <c r="O23"/>
      <c r="P23"/>
      <c r="Q23"/>
      <c r="R23"/>
    </row>
    <row r="24" spans="1:18" ht="18.95" customHeight="1" x14ac:dyDescent="0.45">
      <c r="A24" s="44">
        <v>19</v>
      </c>
      <c r="B24" s="47"/>
      <c r="C24" s="51"/>
      <c r="D24" s="47"/>
      <c r="E24" s="48"/>
      <c r="F24" s="48"/>
      <c r="G24" s="47"/>
      <c r="H24" s="47"/>
      <c r="I24" s="47" t="str">
        <f t="shared" si="0"/>
        <v/>
      </c>
      <c r="J24"/>
      <c r="K24"/>
      <c r="L24"/>
      <c r="M24"/>
      <c r="N24"/>
      <c r="O24"/>
      <c r="P24"/>
      <c r="Q24"/>
      <c r="R24"/>
    </row>
    <row r="25" spans="1:18" ht="18.95" customHeight="1" x14ac:dyDescent="0.45">
      <c r="A25" s="44">
        <v>20</v>
      </c>
      <c r="B25" s="47"/>
      <c r="C25" s="51"/>
      <c r="D25" s="47"/>
      <c r="E25" s="48"/>
      <c r="F25" s="48"/>
      <c r="G25" s="47"/>
      <c r="H25" s="47"/>
      <c r="I25" s="47" t="str">
        <f t="shared" si="0"/>
        <v/>
      </c>
      <c r="J25"/>
      <c r="K25"/>
      <c r="L25"/>
      <c r="M25"/>
      <c r="N25"/>
      <c r="O25"/>
      <c r="P25"/>
      <c r="Q25"/>
      <c r="R25"/>
    </row>
    <row r="26" spans="1:18" ht="18.95" customHeight="1" x14ac:dyDescent="0.45">
      <c r="A26" s="44">
        <v>21</v>
      </c>
      <c r="B26" s="47"/>
      <c r="C26" s="51"/>
      <c r="D26" s="47"/>
      <c r="E26" s="48"/>
      <c r="F26" s="48"/>
      <c r="G26" s="47"/>
      <c r="H26" s="47"/>
      <c r="I26" s="47" t="str">
        <f t="shared" si="0"/>
        <v/>
      </c>
      <c r="J26"/>
      <c r="K26"/>
      <c r="L26"/>
      <c r="M26"/>
      <c r="N26"/>
      <c r="O26"/>
      <c r="P26"/>
      <c r="Q26"/>
      <c r="R26"/>
    </row>
    <row r="27" spans="1:18" ht="18.95" customHeight="1" x14ac:dyDescent="0.45">
      <c r="A27" s="44">
        <v>22</v>
      </c>
      <c r="B27" s="47"/>
      <c r="C27" s="51"/>
      <c r="D27" s="47"/>
      <c r="E27" s="48"/>
      <c r="F27" s="48"/>
      <c r="G27" s="47"/>
      <c r="H27" s="47"/>
      <c r="I27" s="47" t="str">
        <f t="shared" si="0"/>
        <v/>
      </c>
      <c r="J27"/>
      <c r="K27"/>
      <c r="L27"/>
      <c r="M27"/>
      <c r="N27"/>
      <c r="O27"/>
      <c r="P27"/>
      <c r="Q27"/>
      <c r="R27"/>
    </row>
    <row r="28" spans="1:18" ht="18.95" customHeight="1" x14ac:dyDescent="0.45">
      <c r="A28" s="44">
        <v>23</v>
      </c>
      <c r="B28" s="47"/>
      <c r="C28" s="51"/>
      <c r="D28" s="47"/>
      <c r="E28" s="48"/>
      <c r="F28" s="48"/>
      <c r="G28" s="47"/>
      <c r="H28" s="47"/>
      <c r="I28" s="47" t="str">
        <f t="shared" si="0"/>
        <v/>
      </c>
      <c r="J28"/>
      <c r="K28"/>
      <c r="L28"/>
      <c r="M28"/>
      <c r="N28"/>
      <c r="O28"/>
      <c r="P28"/>
      <c r="Q28"/>
      <c r="R28"/>
    </row>
    <row r="29" spans="1:18" ht="18.95" customHeight="1" x14ac:dyDescent="0.45">
      <c r="A29" s="44">
        <v>24</v>
      </c>
      <c r="B29" s="47"/>
      <c r="C29" s="51"/>
      <c r="D29" s="47"/>
      <c r="E29" s="48"/>
      <c r="F29" s="48"/>
      <c r="G29" s="47"/>
      <c r="H29" s="47"/>
      <c r="I29" s="47" t="str">
        <f t="shared" si="0"/>
        <v/>
      </c>
      <c r="J29"/>
      <c r="K29"/>
      <c r="L29"/>
      <c r="M29"/>
      <c r="N29"/>
      <c r="O29"/>
      <c r="P29"/>
      <c r="Q29"/>
      <c r="R29"/>
    </row>
    <row r="30" spans="1:18" ht="18.95" customHeight="1" x14ac:dyDescent="0.45">
      <c r="A30" s="44">
        <v>25</v>
      </c>
      <c r="B30" s="47"/>
      <c r="C30" s="51"/>
      <c r="D30" s="47"/>
      <c r="E30" s="48"/>
      <c r="F30" s="48"/>
      <c r="G30" s="47"/>
      <c r="H30" s="47"/>
      <c r="I30" s="47" t="str">
        <f t="shared" si="0"/>
        <v/>
      </c>
      <c r="J30"/>
      <c r="K30"/>
      <c r="L30"/>
      <c r="M30"/>
      <c r="N30"/>
      <c r="O30"/>
      <c r="P30"/>
      <c r="Q30"/>
      <c r="R30"/>
    </row>
    <row r="31" spans="1:18" ht="18.95" customHeight="1" x14ac:dyDescent="0.45">
      <c r="A31" s="44">
        <v>26</v>
      </c>
      <c r="B31" s="47"/>
      <c r="C31" s="51"/>
      <c r="D31" s="47"/>
      <c r="E31" s="48"/>
      <c r="F31" s="48"/>
      <c r="G31" s="47"/>
      <c r="H31" s="47"/>
      <c r="I31" s="47" t="str">
        <f t="shared" si="0"/>
        <v/>
      </c>
      <c r="J31"/>
      <c r="K31"/>
      <c r="L31"/>
      <c r="M31"/>
      <c r="N31"/>
      <c r="O31"/>
      <c r="P31"/>
      <c r="Q31"/>
      <c r="R31"/>
    </row>
    <row r="32" spans="1:18" ht="18.95" customHeight="1" x14ac:dyDescent="0.45">
      <c r="A32" s="44">
        <v>27</v>
      </c>
      <c r="B32" s="47"/>
      <c r="C32" s="51"/>
      <c r="D32" s="47"/>
      <c r="E32" s="48"/>
      <c r="F32" s="48"/>
      <c r="G32" s="47"/>
      <c r="H32" s="47"/>
      <c r="I32" s="47" t="str">
        <f t="shared" si="0"/>
        <v/>
      </c>
      <c r="J32"/>
      <c r="K32"/>
      <c r="L32"/>
      <c r="M32"/>
      <c r="N32"/>
      <c r="O32"/>
      <c r="P32"/>
      <c r="Q32"/>
      <c r="R32"/>
    </row>
    <row r="33" spans="1:18" ht="18.95" customHeight="1" x14ac:dyDescent="0.45">
      <c r="A33" s="44">
        <v>28</v>
      </c>
      <c r="B33" s="47"/>
      <c r="C33" s="51"/>
      <c r="D33" s="47"/>
      <c r="E33" s="48"/>
      <c r="F33" s="48"/>
      <c r="G33" s="47"/>
      <c r="H33" s="47"/>
      <c r="I33" s="47" t="str">
        <f t="shared" si="0"/>
        <v/>
      </c>
      <c r="J33"/>
      <c r="K33"/>
      <c r="L33"/>
      <c r="M33"/>
      <c r="N33"/>
      <c r="O33"/>
      <c r="P33"/>
      <c r="Q33"/>
      <c r="R33"/>
    </row>
    <row r="34" spans="1:18" ht="18.95" customHeight="1" x14ac:dyDescent="0.45">
      <c r="A34" s="44">
        <v>29</v>
      </c>
      <c r="B34" s="47"/>
      <c r="C34" s="51"/>
      <c r="D34" s="47"/>
      <c r="E34" s="48"/>
      <c r="F34" s="48"/>
      <c r="G34" s="47"/>
      <c r="H34" s="47"/>
      <c r="I34" s="47" t="str">
        <f t="shared" si="0"/>
        <v/>
      </c>
    </row>
    <row r="35" spans="1:18" ht="18.95" customHeight="1" x14ac:dyDescent="0.45">
      <c r="A35" s="44">
        <v>30</v>
      </c>
      <c r="B35" s="47"/>
      <c r="C35" s="51"/>
      <c r="D35" s="47"/>
      <c r="E35" s="48"/>
      <c r="F35" s="48"/>
      <c r="G35" s="47"/>
      <c r="H35" s="47"/>
      <c r="I35" s="47" t="str">
        <f t="shared" ref="I35" si="1">IF($E35="","",IF(D35="เด็กชาย","ชาย",IF(D35="นาย","ชาย","หญิง")))</f>
        <v/>
      </c>
    </row>
  </sheetData>
  <protectedRanges>
    <protectedRange sqref="K6:Q33 B6:H35" name="ช่วง1"/>
  </protectedRanges>
  <mergeCells count="5">
    <mergeCell ref="A1:I1"/>
    <mergeCell ref="C2:D2"/>
    <mergeCell ref="F2:I2"/>
    <mergeCell ref="C3:E3"/>
    <mergeCell ref="F3:I3"/>
  </mergeCells>
  <dataValidations count="2">
    <dataValidation type="whole" allowBlank="1" showInputMessage="1" showErrorMessage="1" sqref="B6:B35">
      <formula1>0</formula1>
      <formula2>100000000</formula2>
    </dataValidation>
    <dataValidation type="textLength" allowBlank="1" showInputMessage="1" showErrorMessage="1" sqref="C6:C35">
      <formula1>13</formula1>
      <formula2>13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S66"/>
  <sheetViews>
    <sheetView workbookViewId="0">
      <selection activeCell="F13" sqref="F13:J13"/>
    </sheetView>
  </sheetViews>
  <sheetFormatPr defaultRowHeight="18.75" x14ac:dyDescent="0.3"/>
  <cols>
    <col min="1" max="1" width="4" style="132" customWidth="1"/>
    <col min="2" max="2" width="6.75" style="132" customWidth="1"/>
    <col min="3" max="3" width="4.5" style="132" customWidth="1"/>
    <col min="4" max="4" width="6.25" style="132" customWidth="1"/>
    <col min="5" max="5" width="9" style="132"/>
    <col min="6" max="6" width="11.5" style="132" customWidth="1"/>
    <col min="7" max="7" width="13.625" style="132" customWidth="1"/>
    <col min="8" max="8" width="6.875" style="132" customWidth="1"/>
    <col min="9" max="9" width="9" style="132"/>
    <col min="10" max="10" width="9.75" style="132" customWidth="1"/>
    <col min="11" max="11" width="8.625" style="132" customWidth="1"/>
    <col min="12" max="12" width="5" style="132" customWidth="1"/>
    <col min="13" max="13" width="6.5" style="132" customWidth="1"/>
    <col min="14" max="14" width="7.875" style="132" customWidth="1"/>
    <col min="15" max="15" width="9.125" style="132" customWidth="1"/>
    <col min="16" max="16" width="12.5" style="132" customWidth="1"/>
    <col min="17" max="16384" width="9" style="132"/>
  </cols>
  <sheetData>
    <row r="1" spans="2:19" s="132" customFormat="1" ht="26.25" customHeight="1" x14ac:dyDescent="0.4">
      <c r="B1" s="131" t="s">
        <v>69</v>
      </c>
      <c r="C1" s="131"/>
      <c r="D1" s="131"/>
      <c r="E1" s="131"/>
      <c r="F1" s="131"/>
      <c r="G1" s="131"/>
      <c r="H1" s="131"/>
      <c r="I1" s="131"/>
      <c r="J1" s="131"/>
      <c r="K1" s="131" t="s">
        <v>69</v>
      </c>
      <c r="L1" s="131"/>
      <c r="M1" s="131"/>
      <c r="N1" s="131"/>
      <c r="O1" s="131"/>
      <c r="P1" s="131"/>
      <c r="Q1" s="131"/>
      <c r="R1" s="131"/>
      <c r="S1" s="131"/>
    </row>
    <row r="2" spans="2:19" s="132" customFormat="1" ht="7.5" customHeight="1" x14ac:dyDescent="0.3"/>
    <row r="3" spans="2:19" s="132" customFormat="1" ht="25.5" customHeight="1" x14ac:dyDescent="0.3">
      <c r="B3" s="133" t="str">
        <f>"โรงเรียน" &amp; ตั้งค่ากิจกรรมพัฒนาผู้เรียน!C11 &amp; "  จังหวัด"&amp;ตั้งค่ากิจกรรมพัฒนาผู้เรียน!C14 &amp; " "  &amp; ตั้งค่ากิจกรรมพัฒนาผู้เรียน!C15</f>
        <v>โรงเรียนวัดอุเบกขาราม  จังหวัดกำแพงเพชร สำนักงานเขตพื้นที่การศึกษาประถมศึกษากำแพงเพชร เขต 2</v>
      </c>
      <c r="C3" s="133"/>
      <c r="D3" s="133"/>
      <c r="E3" s="133"/>
      <c r="F3" s="133"/>
      <c r="G3" s="133"/>
      <c r="H3" s="133"/>
      <c r="I3" s="133"/>
      <c r="J3" s="133"/>
      <c r="K3" s="133" t="str">
        <f>"โรงเรียน" &amp; ตั้งค่ากิจกรรมพัฒนาผู้เรียน!C11 &amp; "  จังหวัด"&amp;ตั้งค่ากิจกรรมพัฒนาผู้เรียน!C14 &amp; " "  &amp; ตั้งค่ากิจกรรมพัฒนาผู้เรียน!C15</f>
        <v>โรงเรียนวัดอุเบกขาราม  จังหวัดกำแพงเพชร สำนักงานเขตพื้นที่การศึกษาประถมศึกษากำแพงเพชร เขต 2</v>
      </c>
      <c r="L3" s="133"/>
      <c r="M3" s="133"/>
      <c r="N3" s="133"/>
      <c r="O3" s="133"/>
      <c r="P3" s="133"/>
      <c r="Q3" s="133"/>
      <c r="R3" s="133"/>
      <c r="S3" s="133"/>
    </row>
    <row r="4" spans="2:19" s="132" customFormat="1" ht="23.25" customHeight="1" x14ac:dyDescent="0.3">
      <c r="B4" s="134" t="s">
        <v>55</v>
      </c>
      <c r="C4" s="135" t="str">
        <f>ตั้งค่ากิจกรรมพัฒนาผู้เรียน!C18</f>
        <v>ชุมนุมคอมพิวเตอร์</v>
      </c>
      <c r="D4" s="136"/>
      <c r="E4" s="136"/>
      <c r="F4" s="136"/>
      <c r="G4" s="134" t="s">
        <v>63</v>
      </c>
      <c r="H4" s="135" t="str">
        <f>ตั้งค่ากิจกรรมพัฒนาผู้เรียน!C17</f>
        <v>กิจกรรมนักเรียน</v>
      </c>
      <c r="I4" s="136"/>
      <c r="J4" s="136"/>
      <c r="K4" s="134" t="s">
        <v>55</v>
      </c>
      <c r="L4" s="135" t="str">
        <f>ตั้งค่ากิจกรรมพัฒนาผู้เรียน!C18</f>
        <v>ชุมนุมคอมพิวเตอร์</v>
      </c>
      <c r="M4" s="136"/>
      <c r="N4" s="136"/>
      <c r="O4" s="136"/>
      <c r="P4" s="134" t="s">
        <v>63</v>
      </c>
      <c r="Q4" s="135" t="str">
        <f>ตั้งค่ากิจกรรมพัฒนาผู้เรียน!C17</f>
        <v>กิจกรรมนักเรียน</v>
      </c>
      <c r="R4" s="136"/>
      <c r="S4" s="136"/>
    </row>
    <row r="5" spans="2:19" s="132" customFormat="1" ht="12.75" customHeight="1" x14ac:dyDescent="0.3"/>
    <row r="6" spans="2:19" s="132" customFormat="1" ht="21" customHeight="1" x14ac:dyDescent="0.3">
      <c r="C6" s="134" t="s">
        <v>57</v>
      </c>
      <c r="L6" s="134" t="s">
        <v>57</v>
      </c>
    </row>
    <row r="7" spans="2:19" s="132" customFormat="1" ht="21" customHeight="1" x14ac:dyDescent="0.3">
      <c r="C7" s="137" t="s">
        <v>95</v>
      </c>
      <c r="D7" s="136" t="str">
        <f>IF(ตั้งค่ากิจกรรมพัฒนาผู้เรียน!C20="","",ตั้งค่ากิจกรรมพัฒนาผู้เรียน!C20)</f>
        <v>นายสินทารา  เกษแก้ว</v>
      </c>
      <c r="E7" s="136"/>
      <c r="F7" s="136"/>
      <c r="H7" s="138" t="s">
        <v>117</v>
      </c>
      <c r="I7" s="139" t="str">
        <f>ตั้งค่ากิจกรรมพัฒนาผู้เรียน!C16</f>
        <v>3 ถึง  6</v>
      </c>
      <c r="L7" s="137" t="s">
        <v>95</v>
      </c>
      <c r="M7" s="136" t="str">
        <f>IF(ตั้งค่ากิจกรรมพัฒนาผู้เรียน!C20="","",ตั้งค่ากิจกรรมพัฒนาผู้เรียน!C20)</f>
        <v>นายสินทารา  เกษแก้ว</v>
      </c>
      <c r="N7" s="136"/>
      <c r="O7" s="136"/>
      <c r="Q7" s="138" t="s">
        <v>117</v>
      </c>
      <c r="R7" s="139" t="str">
        <f>ตั้งค่ากิจกรรมพัฒนาผู้เรียน!C16</f>
        <v>3 ถึง  6</v>
      </c>
    </row>
    <row r="8" spans="2:19" s="132" customFormat="1" ht="21" customHeight="1" x14ac:dyDescent="0.3">
      <c r="C8" s="137" t="s">
        <v>95</v>
      </c>
      <c r="D8" s="136" t="str">
        <f>IF(ตั้งค่ากิจกรรมพัฒนาผู้เรียน!C21="","",ตั้งค่ากิจกรรมพัฒนาผู้เรียน!C21)</f>
        <v>นายประหยัด  ขันกสิกรรม</v>
      </c>
      <c r="E8" s="136"/>
      <c r="F8" s="136"/>
      <c r="H8" s="138" t="s">
        <v>9</v>
      </c>
      <c r="I8" s="140">
        <f>ตั้งค่ากิจกรรมพัฒนาผู้เรียน!C10</f>
        <v>2560</v>
      </c>
      <c r="L8" s="137" t="s">
        <v>95</v>
      </c>
      <c r="M8" s="136" t="str">
        <f>IF(ตั้งค่ากิจกรรมพัฒนาผู้เรียน!C21="","",ตั้งค่ากิจกรรมพัฒนาผู้เรียน!C21)</f>
        <v>นายประหยัด  ขันกสิกรรม</v>
      </c>
      <c r="N8" s="136"/>
      <c r="O8" s="136"/>
      <c r="Q8" s="138" t="s">
        <v>9</v>
      </c>
      <c r="R8" s="140">
        <f>ตั้งค่ากิจกรรมพัฒนาผู้เรียน!C10</f>
        <v>2560</v>
      </c>
    </row>
    <row r="9" spans="2:19" s="132" customFormat="1" ht="12.75" customHeight="1" x14ac:dyDescent="0.3"/>
    <row r="10" spans="2:19" s="132" customFormat="1" ht="23.25" customHeight="1" x14ac:dyDescent="0.3">
      <c r="B10" s="67" t="s">
        <v>70</v>
      </c>
      <c r="C10" s="67" t="s">
        <v>71</v>
      </c>
      <c r="D10" s="67"/>
      <c r="E10" s="67"/>
      <c r="F10" s="67" t="s">
        <v>89</v>
      </c>
      <c r="G10" s="67"/>
      <c r="H10" s="67"/>
      <c r="I10" s="67"/>
      <c r="J10" s="67"/>
      <c r="K10" s="67" t="s">
        <v>70</v>
      </c>
      <c r="L10" s="67" t="s">
        <v>71</v>
      </c>
      <c r="M10" s="67"/>
      <c r="N10" s="67"/>
      <c r="O10" s="67" t="s">
        <v>89</v>
      </c>
      <c r="P10" s="67"/>
      <c r="Q10" s="67"/>
      <c r="R10" s="67"/>
      <c r="S10" s="67"/>
    </row>
    <row r="11" spans="2:19" s="132" customFormat="1" x14ac:dyDescent="0.3">
      <c r="B11" s="67"/>
      <c r="C11" s="43" t="s">
        <v>25</v>
      </c>
      <c r="D11" s="43" t="s">
        <v>23</v>
      </c>
      <c r="E11" s="141" t="s">
        <v>73</v>
      </c>
      <c r="F11" s="67"/>
      <c r="G11" s="67"/>
      <c r="H11" s="67"/>
      <c r="I11" s="67"/>
      <c r="J11" s="67"/>
      <c r="K11" s="67"/>
      <c r="L11" s="43" t="s">
        <v>25</v>
      </c>
      <c r="M11" s="43" t="s">
        <v>23</v>
      </c>
      <c r="N11" s="141" t="s">
        <v>73</v>
      </c>
      <c r="O11" s="67"/>
      <c r="P11" s="67"/>
      <c r="Q11" s="67"/>
      <c r="R11" s="67"/>
      <c r="S11" s="67"/>
    </row>
    <row r="12" spans="2:19" s="132" customFormat="1" x14ac:dyDescent="0.3">
      <c r="B12" s="44">
        <v>1</v>
      </c>
      <c r="C12" s="44">
        <v>22</v>
      </c>
      <c r="D12" s="44" t="s">
        <v>27</v>
      </c>
      <c r="E12" s="44">
        <v>2560</v>
      </c>
      <c r="F12" s="142"/>
      <c r="G12" s="143"/>
      <c r="H12" s="143"/>
      <c r="I12" s="143"/>
      <c r="J12" s="144"/>
      <c r="K12" s="44">
        <v>21</v>
      </c>
      <c r="L12" s="44">
        <v>6</v>
      </c>
      <c r="M12" s="44" t="s">
        <v>80</v>
      </c>
      <c r="N12" s="44">
        <v>2560</v>
      </c>
      <c r="O12" s="142"/>
      <c r="P12" s="143"/>
      <c r="Q12" s="143"/>
      <c r="R12" s="143"/>
      <c r="S12" s="144"/>
    </row>
    <row r="13" spans="2:19" s="132" customFormat="1" x14ac:dyDescent="0.3">
      <c r="B13" s="44">
        <f>B12+1</f>
        <v>2</v>
      </c>
      <c r="C13" s="44">
        <v>29</v>
      </c>
      <c r="D13" s="44" t="s">
        <v>27</v>
      </c>
      <c r="E13" s="44">
        <v>2560</v>
      </c>
      <c r="F13" s="142"/>
      <c r="G13" s="143"/>
      <c r="H13" s="143"/>
      <c r="I13" s="143"/>
      <c r="J13" s="144"/>
      <c r="K13" s="44">
        <f>K12+1</f>
        <v>22</v>
      </c>
      <c r="L13" s="44">
        <v>2</v>
      </c>
      <c r="M13" s="44" t="s">
        <v>81</v>
      </c>
      <c r="N13" s="44">
        <v>2560</v>
      </c>
      <c r="O13" s="142"/>
      <c r="P13" s="143"/>
      <c r="Q13" s="143"/>
      <c r="R13" s="143"/>
      <c r="S13" s="144"/>
    </row>
    <row r="14" spans="2:19" s="132" customFormat="1" x14ac:dyDescent="0.3">
      <c r="B14" s="44">
        <f t="shared" ref="B14:B31" si="0">B13+1</f>
        <v>3</v>
      </c>
      <c r="C14" s="44">
        <v>5</v>
      </c>
      <c r="D14" s="44" t="s">
        <v>33</v>
      </c>
      <c r="E14" s="44">
        <v>2560</v>
      </c>
      <c r="F14" s="142"/>
      <c r="G14" s="143"/>
      <c r="H14" s="143"/>
      <c r="I14" s="143"/>
      <c r="J14" s="144"/>
      <c r="K14" s="44">
        <f t="shared" ref="K14:K31" si="1">K13+1</f>
        <v>23</v>
      </c>
      <c r="L14" s="44">
        <v>2</v>
      </c>
      <c r="M14" s="44" t="s">
        <v>75</v>
      </c>
      <c r="N14" s="44">
        <v>2560</v>
      </c>
      <c r="O14" s="142"/>
      <c r="P14" s="143"/>
      <c r="Q14" s="143"/>
      <c r="R14" s="143"/>
      <c r="S14" s="144"/>
    </row>
    <row r="15" spans="2:19" s="132" customFormat="1" x14ac:dyDescent="0.3">
      <c r="B15" s="44">
        <f t="shared" si="0"/>
        <v>4</v>
      </c>
      <c r="C15" s="44">
        <v>12</v>
      </c>
      <c r="D15" s="44" t="s">
        <v>33</v>
      </c>
      <c r="E15" s="44">
        <v>2560</v>
      </c>
      <c r="F15" s="142"/>
      <c r="G15" s="143"/>
      <c r="H15" s="143"/>
      <c r="I15" s="143"/>
      <c r="J15" s="144"/>
      <c r="K15" s="44">
        <f t="shared" si="1"/>
        <v>24</v>
      </c>
      <c r="L15" s="44">
        <v>2</v>
      </c>
      <c r="M15" s="44" t="s">
        <v>76</v>
      </c>
      <c r="N15" s="44">
        <v>2560</v>
      </c>
      <c r="O15" s="142"/>
      <c r="P15" s="143"/>
      <c r="Q15" s="143"/>
      <c r="R15" s="143"/>
      <c r="S15" s="144"/>
    </row>
    <row r="16" spans="2:19" s="132" customFormat="1" x14ac:dyDescent="0.3">
      <c r="B16" s="44">
        <f t="shared" si="0"/>
        <v>5</v>
      </c>
      <c r="C16" s="44">
        <v>19</v>
      </c>
      <c r="D16" s="44" t="s">
        <v>33</v>
      </c>
      <c r="E16" s="44">
        <v>2560</v>
      </c>
      <c r="F16" s="142"/>
      <c r="G16" s="143"/>
      <c r="H16" s="143"/>
      <c r="I16" s="143"/>
      <c r="J16" s="144"/>
      <c r="K16" s="44">
        <f t="shared" si="1"/>
        <v>25</v>
      </c>
      <c r="L16" s="44">
        <v>2</v>
      </c>
      <c r="M16" s="44" t="s">
        <v>77</v>
      </c>
      <c r="N16" s="44">
        <v>2560</v>
      </c>
      <c r="O16" s="142"/>
      <c r="P16" s="143"/>
      <c r="Q16" s="143"/>
      <c r="R16" s="143"/>
      <c r="S16" s="144"/>
    </row>
    <row r="17" spans="2:19" s="132" customFormat="1" x14ac:dyDescent="0.3">
      <c r="B17" s="44">
        <f t="shared" si="0"/>
        <v>6</v>
      </c>
      <c r="C17" s="44">
        <v>26</v>
      </c>
      <c r="D17" s="44" t="s">
        <v>33</v>
      </c>
      <c r="E17" s="44">
        <v>2560</v>
      </c>
      <c r="F17" s="142"/>
      <c r="G17" s="143"/>
      <c r="H17" s="143"/>
      <c r="I17" s="143"/>
      <c r="J17" s="144"/>
      <c r="K17" s="44">
        <f t="shared" si="1"/>
        <v>26</v>
      </c>
      <c r="L17" s="44">
        <v>2</v>
      </c>
      <c r="M17" s="44" t="s">
        <v>78</v>
      </c>
      <c r="N17" s="44">
        <v>2560</v>
      </c>
      <c r="O17" s="142"/>
      <c r="P17" s="143"/>
      <c r="Q17" s="143"/>
      <c r="R17" s="143"/>
      <c r="S17" s="144"/>
    </row>
    <row r="18" spans="2:19" s="132" customFormat="1" x14ac:dyDescent="0.3">
      <c r="B18" s="44">
        <f t="shared" si="0"/>
        <v>7</v>
      </c>
      <c r="C18" s="44">
        <v>3</v>
      </c>
      <c r="D18" s="44" t="s">
        <v>34</v>
      </c>
      <c r="E18" s="44">
        <v>2560</v>
      </c>
      <c r="F18" s="142"/>
      <c r="G18" s="143"/>
      <c r="H18" s="143"/>
      <c r="I18" s="143"/>
      <c r="J18" s="144"/>
      <c r="K18" s="44">
        <f t="shared" si="1"/>
        <v>27</v>
      </c>
      <c r="L18" s="44">
        <v>2</v>
      </c>
      <c r="M18" s="44" t="s">
        <v>27</v>
      </c>
      <c r="N18" s="44">
        <v>2560</v>
      </c>
      <c r="O18" s="142"/>
      <c r="P18" s="143"/>
      <c r="Q18" s="143"/>
      <c r="R18" s="143"/>
      <c r="S18" s="144"/>
    </row>
    <row r="19" spans="2:19" s="132" customFormat="1" x14ac:dyDescent="0.3">
      <c r="B19" s="44">
        <f t="shared" si="0"/>
        <v>8</v>
      </c>
      <c r="C19" s="44">
        <v>10</v>
      </c>
      <c r="D19" s="44" t="s">
        <v>34</v>
      </c>
      <c r="E19" s="44">
        <v>2560</v>
      </c>
      <c r="F19" s="142"/>
      <c r="G19" s="143"/>
      <c r="H19" s="143"/>
      <c r="I19" s="143"/>
      <c r="J19" s="144"/>
      <c r="K19" s="44">
        <f t="shared" si="1"/>
        <v>28</v>
      </c>
      <c r="L19" s="44">
        <v>2</v>
      </c>
      <c r="M19" s="44" t="s">
        <v>33</v>
      </c>
      <c r="N19" s="44">
        <v>2560</v>
      </c>
      <c r="O19" s="142"/>
      <c r="P19" s="143"/>
      <c r="Q19" s="143"/>
      <c r="R19" s="143"/>
      <c r="S19" s="144"/>
    </row>
    <row r="20" spans="2:19" s="132" customFormat="1" x14ac:dyDescent="0.3">
      <c r="B20" s="44">
        <f t="shared" si="0"/>
        <v>9</v>
      </c>
      <c r="C20" s="44">
        <v>17</v>
      </c>
      <c r="D20" s="44" t="s">
        <v>34</v>
      </c>
      <c r="E20" s="44">
        <v>2560</v>
      </c>
      <c r="F20" s="142"/>
      <c r="G20" s="143"/>
      <c r="H20" s="143"/>
      <c r="I20" s="143"/>
      <c r="J20" s="144"/>
      <c r="K20" s="44">
        <f t="shared" si="1"/>
        <v>29</v>
      </c>
      <c r="L20" s="44">
        <v>2</v>
      </c>
      <c r="M20" s="44" t="s">
        <v>34</v>
      </c>
      <c r="N20" s="44">
        <v>2560</v>
      </c>
      <c r="O20" s="142"/>
      <c r="P20" s="143"/>
      <c r="Q20" s="143"/>
      <c r="R20" s="143"/>
      <c r="S20" s="144"/>
    </row>
    <row r="21" spans="2:19" s="132" customFormat="1" x14ac:dyDescent="0.3">
      <c r="B21" s="44">
        <f t="shared" si="0"/>
        <v>10</v>
      </c>
      <c r="C21" s="44">
        <v>24</v>
      </c>
      <c r="D21" s="44" t="s">
        <v>34</v>
      </c>
      <c r="E21" s="44">
        <v>2560</v>
      </c>
      <c r="F21" s="142"/>
      <c r="G21" s="143"/>
      <c r="H21" s="143"/>
      <c r="I21" s="143"/>
      <c r="J21" s="144"/>
      <c r="K21" s="44">
        <f t="shared" si="1"/>
        <v>30</v>
      </c>
      <c r="L21" s="44">
        <v>2</v>
      </c>
      <c r="M21" s="44" t="s">
        <v>35</v>
      </c>
      <c r="N21" s="44">
        <v>2560</v>
      </c>
      <c r="O21" s="142"/>
      <c r="P21" s="143"/>
      <c r="Q21" s="143"/>
      <c r="R21" s="143"/>
      <c r="S21" s="144"/>
    </row>
    <row r="22" spans="2:19" s="132" customFormat="1" x14ac:dyDescent="0.3">
      <c r="B22" s="44">
        <f t="shared" si="0"/>
        <v>11</v>
      </c>
      <c r="C22" s="44">
        <v>31</v>
      </c>
      <c r="D22" s="44" t="s">
        <v>34</v>
      </c>
      <c r="E22" s="44">
        <v>2560</v>
      </c>
      <c r="F22" s="142"/>
      <c r="G22" s="143"/>
      <c r="H22" s="143"/>
      <c r="I22" s="143"/>
      <c r="J22" s="144"/>
      <c r="K22" s="44">
        <f t="shared" si="1"/>
        <v>31</v>
      </c>
      <c r="L22" s="44">
        <v>2</v>
      </c>
      <c r="M22" s="44" t="s">
        <v>36</v>
      </c>
      <c r="N22" s="44">
        <v>2560</v>
      </c>
      <c r="O22" s="142"/>
      <c r="P22" s="143"/>
      <c r="Q22" s="143"/>
      <c r="R22" s="143"/>
      <c r="S22" s="144"/>
    </row>
    <row r="23" spans="2:19" s="132" customFormat="1" x14ac:dyDescent="0.3">
      <c r="B23" s="44">
        <f t="shared" si="0"/>
        <v>12</v>
      </c>
      <c r="C23" s="44">
        <v>7</v>
      </c>
      <c r="D23" s="44" t="s">
        <v>35</v>
      </c>
      <c r="E23" s="44">
        <v>2560</v>
      </c>
      <c r="F23" s="142"/>
      <c r="G23" s="143"/>
      <c r="H23" s="143"/>
      <c r="I23" s="143"/>
      <c r="J23" s="144"/>
      <c r="K23" s="44">
        <f t="shared" si="1"/>
        <v>32</v>
      </c>
      <c r="L23" s="44">
        <v>2</v>
      </c>
      <c r="M23" s="44" t="s">
        <v>79</v>
      </c>
      <c r="N23" s="44">
        <v>2560</v>
      </c>
      <c r="O23" s="142"/>
      <c r="P23" s="143"/>
      <c r="Q23" s="143"/>
      <c r="R23" s="143"/>
      <c r="S23" s="144"/>
    </row>
    <row r="24" spans="2:19" s="132" customFormat="1" x14ac:dyDescent="0.3">
      <c r="B24" s="44">
        <f t="shared" si="0"/>
        <v>13</v>
      </c>
      <c r="C24" s="44">
        <v>14</v>
      </c>
      <c r="D24" s="44" t="s">
        <v>35</v>
      </c>
      <c r="E24" s="44">
        <v>2560</v>
      </c>
      <c r="F24" s="142"/>
      <c r="G24" s="143"/>
      <c r="H24" s="143"/>
      <c r="I24" s="143"/>
      <c r="J24" s="144"/>
      <c r="K24" s="44">
        <f t="shared" si="1"/>
        <v>33</v>
      </c>
      <c r="L24" s="44">
        <v>2</v>
      </c>
      <c r="M24" s="44" t="s">
        <v>80</v>
      </c>
      <c r="N24" s="44">
        <v>2560</v>
      </c>
      <c r="O24" s="142"/>
      <c r="P24" s="143"/>
      <c r="Q24" s="143"/>
      <c r="R24" s="143"/>
      <c r="S24" s="144"/>
    </row>
    <row r="25" spans="2:19" s="132" customFormat="1" x14ac:dyDescent="0.3">
      <c r="B25" s="44">
        <f t="shared" si="0"/>
        <v>14</v>
      </c>
      <c r="C25" s="44">
        <v>21</v>
      </c>
      <c r="D25" s="44" t="s">
        <v>35</v>
      </c>
      <c r="E25" s="44">
        <v>2560</v>
      </c>
      <c r="F25" s="142"/>
      <c r="G25" s="143"/>
      <c r="H25" s="143"/>
      <c r="I25" s="143"/>
      <c r="J25" s="144"/>
      <c r="K25" s="44">
        <f t="shared" si="1"/>
        <v>34</v>
      </c>
      <c r="L25" s="44">
        <v>2</v>
      </c>
      <c r="M25" s="44" t="s">
        <v>81</v>
      </c>
      <c r="N25" s="44">
        <v>2560</v>
      </c>
      <c r="O25" s="142"/>
      <c r="P25" s="143"/>
      <c r="Q25" s="143"/>
      <c r="R25" s="143"/>
      <c r="S25" s="144"/>
    </row>
    <row r="26" spans="2:19" s="132" customFormat="1" x14ac:dyDescent="0.3">
      <c r="B26" s="44">
        <f t="shared" si="0"/>
        <v>15</v>
      </c>
      <c r="C26" s="44">
        <v>28</v>
      </c>
      <c r="D26" s="44" t="s">
        <v>35</v>
      </c>
      <c r="E26" s="44">
        <v>2560</v>
      </c>
      <c r="F26" s="142"/>
      <c r="G26" s="143"/>
      <c r="H26" s="143"/>
      <c r="I26" s="143"/>
      <c r="J26" s="144"/>
      <c r="K26" s="44">
        <f t="shared" si="1"/>
        <v>35</v>
      </c>
      <c r="L26" s="44">
        <v>2</v>
      </c>
      <c r="M26" s="44" t="s">
        <v>75</v>
      </c>
      <c r="N26" s="44">
        <v>2560</v>
      </c>
      <c r="O26" s="142"/>
      <c r="P26" s="143"/>
      <c r="Q26" s="143"/>
      <c r="R26" s="143"/>
      <c r="S26" s="144"/>
    </row>
    <row r="27" spans="2:19" s="132" customFormat="1" x14ac:dyDescent="0.3">
      <c r="B27" s="44">
        <f t="shared" si="0"/>
        <v>16</v>
      </c>
      <c r="C27" s="44">
        <v>4</v>
      </c>
      <c r="D27" s="44" t="s">
        <v>36</v>
      </c>
      <c r="E27" s="44">
        <v>2560</v>
      </c>
      <c r="F27" s="142"/>
      <c r="G27" s="143"/>
      <c r="H27" s="143"/>
      <c r="I27" s="143"/>
      <c r="J27" s="144"/>
      <c r="K27" s="44">
        <f t="shared" si="1"/>
        <v>36</v>
      </c>
      <c r="L27" s="44">
        <v>2</v>
      </c>
      <c r="M27" s="44" t="s">
        <v>76</v>
      </c>
      <c r="N27" s="44">
        <v>2560</v>
      </c>
      <c r="O27" s="142"/>
      <c r="P27" s="143"/>
      <c r="Q27" s="143"/>
      <c r="R27" s="143"/>
      <c r="S27" s="144"/>
    </row>
    <row r="28" spans="2:19" s="132" customFormat="1" x14ac:dyDescent="0.3">
      <c r="B28" s="44">
        <f t="shared" si="0"/>
        <v>17</v>
      </c>
      <c r="C28" s="44">
        <v>11</v>
      </c>
      <c r="D28" s="44" t="s">
        <v>36</v>
      </c>
      <c r="E28" s="44">
        <v>2560</v>
      </c>
      <c r="F28" s="142"/>
      <c r="G28" s="143"/>
      <c r="H28" s="143"/>
      <c r="I28" s="143"/>
      <c r="J28" s="144"/>
      <c r="K28" s="44">
        <f t="shared" si="1"/>
        <v>37</v>
      </c>
      <c r="L28" s="44">
        <v>2</v>
      </c>
      <c r="M28" s="44" t="s">
        <v>77</v>
      </c>
      <c r="N28" s="44">
        <v>2560</v>
      </c>
      <c r="O28" s="142"/>
      <c r="P28" s="143"/>
      <c r="Q28" s="143"/>
      <c r="R28" s="143"/>
      <c r="S28" s="144"/>
    </row>
    <row r="29" spans="2:19" s="132" customFormat="1" x14ac:dyDescent="0.3">
      <c r="B29" s="44">
        <f t="shared" si="0"/>
        <v>18</v>
      </c>
      <c r="C29" s="44">
        <v>18</v>
      </c>
      <c r="D29" s="44" t="s">
        <v>36</v>
      </c>
      <c r="E29" s="44">
        <v>2560</v>
      </c>
      <c r="F29" s="142"/>
      <c r="G29" s="143"/>
      <c r="H29" s="143"/>
      <c r="I29" s="143"/>
      <c r="J29" s="144"/>
      <c r="K29" s="44">
        <f t="shared" si="1"/>
        <v>38</v>
      </c>
      <c r="L29" s="44">
        <v>2</v>
      </c>
      <c r="M29" s="44" t="s">
        <v>78</v>
      </c>
      <c r="N29" s="44">
        <v>2560</v>
      </c>
      <c r="O29" s="142"/>
      <c r="P29" s="143"/>
      <c r="Q29" s="143"/>
      <c r="R29" s="143"/>
      <c r="S29" s="144"/>
    </row>
    <row r="30" spans="2:19" s="132" customFormat="1" x14ac:dyDescent="0.3">
      <c r="B30" s="44">
        <f t="shared" si="0"/>
        <v>19</v>
      </c>
      <c r="C30" s="44">
        <v>25</v>
      </c>
      <c r="D30" s="44" t="s">
        <v>36</v>
      </c>
      <c r="E30" s="44">
        <v>2560</v>
      </c>
      <c r="F30" s="142"/>
      <c r="G30" s="143"/>
      <c r="H30" s="143"/>
      <c r="I30" s="143"/>
      <c r="J30" s="144"/>
      <c r="K30" s="44">
        <f t="shared" si="1"/>
        <v>39</v>
      </c>
      <c r="L30" s="44">
        <v>2</v>
      </c>
      <c r="M30" s="44" t="s">
        <v>27</v>
      </c>
      <c r="N30" s="44">
        <v>2560</v>
      </c>
      <c r="O30" s="142"/>
      <c r="P30" s="143"/>
      <c r="Q30" s="143"/>
      <c r="R30" s="143"/>
      <c r="S30" s="144"/>
    </row>
    <row r="31" spans="2:19" s="132" customFormat="1" x14ac:dyDescent="0.3">
      <c r="B31" s="44">
        <f t="shared" si="0"/>
        <v>20</v>
      </c>
      <c r="C31" s="44">
        <v>9</v>
      </c>
      <c r="D31" s="44" t="s">
        <v>79</v>
      </c>
      <c r="E31" s="44">
        <v>2560</v>
      </c>
      <c r="F31" s="142"/>
      <c r="G31" s="143"/>
      <c r="H31" s="143"/>
      <c r="I31" s="143"/>
      <c r="J31" s="144"/>
      <c r="K31" s="44">
        <f t="shared" si="1"/>
        <v>40</v>
      </c>
      <c r="L31" s="44">
        <v>2</v>
      </c>
      <c r="M31" s="44" t="s">
        <v>33</v>
      </c>
      <c r="N31" s="44">
        <v>2560</v>
      </c>
      <c r="O31" s="142"/>
      <c r="P31" s="143"/>
      <c r="Q31" s="143"/>
      <c r="R31" s="143"/>
      <c r="S31" s="144"/>
    </row>
    <row r="32" spans="2:19" s="132" customFormat="1" x14ac:dyDescent="0.3">
      <c r="B32" s="145"/>
    </row>
    <row r="36" spans="3:4" s="132" customFormat="1" x14ac:dyDescent="0.3">
      <c r="C36" s="146"/>
      <c r="D36" s="146"/>
    </row>
    <row r="37" spans="3:4" s="132" customFormat="1" x14ac:dyDescent="0.3">
      <c r="C37" s="146"/>
      <c r="D37" s="146"/>
    </row>
    <row r="38" spans="3:4" s="132" customFormat="1" x14ac:dyDescent="0.3">
      <c r="C38" s="146"/>
      <c r="D38" s="146"/>
    </row>
    <row r="39" spans="3:4" s="132" customFormat="1" x14ac:dyDescent="0.3">
      <c r="C39" s="146"/>
      <c r="D39" s="146"/>
    </row>
    <row r="40" spans="3:4" s="132" customFormat="1" x14ac:dyDescent="0.3">
      <c r="C40" s="146"/>
      <c r="D40" s="146"/>
    </row>
    <row r="41" spans="3:4" s="132" customFormat="1" x14ac:dyDescent="0.3">
      <c r="C41" s="146"/>
      <c r="D41" s="146"/>
    </row>
    <row r="42" spans="3:4" s="132" customFormat="1" x14ac:dyDescent="0.3">
      <c r="C42" s="146"/>
      <c r="D42" s="146"/>
    </row>
    <row r="43" spans="3:4" s="132" customFormat="1" x14ac:dyDescent="0.3">
      <c r="C43" s="146"/>
      <c r="D43" s="146"/>
    </row>
    <row r="44" spans="3:4" s="132" customFormat="1" x14ac:dyDescent="0.3">
      <c r="C44" s="146"/>
      <c r="D44" s="146"/>
    </row>
    <row r="45" spans="3:4" s="132" customFormat="1" x14ac:dyDescent="0.3">
      <c r="C45" s="146"/>
      <c r="D45" s="146"/>
    </row>
    <row r="46" spans="3:4" s="132" customFormat="1" x14ac:dyDescent="0.3">
      <c r="C46" s="146"/>
      <c r="D46" s="146"/>
    </row>
    <row r="47" spans="3:4" s="132" customFormat="1" x14ac:dyDescent="0.3">
      <c r="C47" s="146"/>
      <c r="D47" s="146"/>
    </row>
    <row r="48" spans="3:4" s="132" customFormat="1" x14ac:dyDescent="0.3">
      <c r="C48" s="146"/>
      <c r="D48" s="146"/>
    </row>
    <row r="49" spans="3:4" s="132" customFormat="1" x14ac:dyDescent="0.3">
      <c r="C49" s="146"/>
      <c r="D49" s="146"/>
    </row>
    <row r="50" spans="3:4" s="132" customFormat="1" x14ac:dyDescent="0.3">
      <c r="C50" s="146"/>
      <c r="D50" s="146"/>
    </row>
    <row r="51" spans="3:4" s="132" customFormat="1" x14ac:dyDescent="0.3">
      <c r="C51" s="146"/>
      <c r="D51" s="146"/>
    </row>
    <row r="52" spans="3:4" s="132" customFormat="1" x14ac:dyDescent="0.3">
      <c r="C52" s="146"/>
      <c r="D52" s="146"/>
    </row>
    <row r="53" spans="3:4" s="132" customFormat="1" x14ac:dyDescent="0.3">
      <c r="C53" s="146"/>
      <c r="D53" s="146"/>
    </row>
    <row r="54" spans="3:4" s="132" customFormat="1" x14ac:dyDescent="0.3">
      <c r="C54" s="146"/>
      <c r="D54" s="146"/>
    </row>
    <row r="55" spans="3:4" s="132" customFormat="1" x14ac:dyDescent="0.3">
      <c r="C55" s="146"/>
      <c r="D55" s="146"/>
    </row>
    <row r="56" spans="3:4" s="132" customFormat="1" x14ac:dyDescent="0.3">
      <c r="C56" s="146"/>
      <c r="D56" s="146"/>
    </row>
    <row r="57" spans="3:4" s="132" customFormat="1" x14ac:dyDescent="0.3">
      <c r="C57" s="146"/>
      <c r="D57" s="146"/>
    </row>
    <row r="58" spans="3:4" s="132" customFormat="1" x14ac:dyDescent="0.3">
      <c r="C58" s="146"/>
      <c r="D58" s="146"/>
    </row>
    <row r="59" spans="3:4" s="132" customFormat="1" x14ac:dyDescent="0.3">
      <c r="C59" s="146"/>
      <c r="D59" s="146"/>
    </row>
    <row r="60" spans="3:4" s="132" customFormat="1" x14ac:dyDescent="0.3">
      <c r="C60" s="146"/>
      <c r="D60" s="146"/>
    </row>
    <row r="61" spans="3:4" s="132" customFormat="1" x14ac:dyDescent="0.3">
      <c r="C61" s="146"/>
      <c r="D61" s="146"/>
    </row>
    <row r="62" spans="3:4" s="132" customFormat="1" x14ac:dyDescent="0.3">
      <c r="C62" s="146"/>
      <c r="D62" s="146"/>
    </row>
    <row r="63" spans="3:4" s="132" customFormat="1" x14ac:dyDescent="0.3">
      <c r="C63" s="146"/>
      <c r="D63" s="146"/>
    </row>
    <row r="64" spans="3:4" s="132" customFormat="1" x14ac:dyDescent="0.3">
      <c r="C64" s="146"/>
      <c r="D64" s="146"/>
    </row>
    <row r="65" spans="3:4" s="132" customFormat="1" x14ac:dyDescent="0.3">
      <c r="C65" s="146"/>
      <c r="D65" s="146"/>
    </row>
    <row r="66" spans="3:4" s="132" customFormat="1" x14ac:dyDescent="0.3">
      <c r="C66" s="146"/>
      <c r="D66" s="146"/>
    </row>
  </sheetData>
  <sheetProtection password="E887" sheet="1" objects="1" scenarios="1"/>
  <protectedRanges>
    <protectedRange sqref="C12:J31 L12:S31" name="ช่วง1"/>
  </protectedRanges>
  <sortState ref="D12:D31">
    <sortCondition ref="D12:D31" customList="ม.ค.,ก.พ.,มี.ค.,เม.ย.,พ.ค.,มิ.ย.,ก.ค.,ส.ค.,ก.ย.,ต.ค.,พ.ย.,ธ.ค."/>
  </sortState>
  <mergeCells count="58">
    <mergeCell ref="O27:S27"/>
    <mergeCell ref="O28:S28"/>
    <mergeCell ref="O29:S29"/>
    <mergeCell ref="O30:S30"/>
    <mergeCell ref="O31:S31"/>
    <mergeCell ref="O13:S13"/>
    <mergeCell ref="O14:S14"/>
    <mergeCell ref="O26:S26"/>
    <mergeCell ref="O15:S15"/>
    <mergeCell ref="O16:S16"/>
    <mergeCell ref="O17:S17"/>
    <mergeCell ref="O18:S18"/>
    <mergeCell ref="O19:S19"/>
    <mergeCell ref="O20:S20"/>
    <mergeCell ref="O21:S21"/>
    <mergeCell ref="O22:S22"/>
    <mergeCell ref="O23:S23"/>
    <mergeCell ref="O24:S24"/>
    <mergeCell ref="O25:S25"/>
    <mergeCell ref="M8:O8"/>
    <mergeCell ref="K10:K11"/>
    <mergeCell ref="L10:N10"/>
    <mergeCell ref="O10:S11"/>
    <mergeCell ref="O12:S12"/>
    <mergeCell ref="K1:S1"/>
    <mergeCell ref="K3:S3"/>
    <mergeCell ref="L4:O4"/>
    <mergeCell ref="Q4:S4"/>
    <mergeCell ref="M7:O7"/>
    <mergeCell ref="F23:J23"/>
    <mergeCell ref="F30:J30"/>
    <mergeCell ref="F31:J31"/>
    <mergeCell ref="C4:F4"/>
    <mergeCell ref="H4:J4"/>
    <mergeCell ref="F29:J29"/>
    <mergeCell ref="F28:J28"/>
    <mergeCell ref="F27:J27"/>
    <mergeCell ref="F26:J26"/>
    <mergeCell ref="F24:J24"/>
    <mergeCell ref="F25:J25"/>
    <mergeCell ref="F18:J18"/>
    <mergeCell ref="F19:J19"/>
    <mergeCell ref="F20:J20"/>
    <mergeCell ref="F21:J21"/>
    <mergeCell ref="F22:J22"/>
    <mergeCell ref="B1:J1"/>
    <mergeCell ref="D7:F7"/>
    <mergeCell ref="D8:F8"/>
    <mergeCell ref="B3:J3"/>
    <mergeCell ref="F12:J12"/>
    <mergeCell ref="F14:J14"/>
    <mergeCell ref="F15:J15"/>
    <mergeCell ref="F16:J16"/>
    <mergeCell ref="F17:J17"/>
    <mergeCell ref="B10:B11"/>
    <mergeCell ref="C10:E10"/>
    <mergeCell ref="F10:J11"/>
    <mergeCell ref="F13:J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Sheet2!$A$1:$A$31</xm:f>
          </x14:formula1>
          <xm:sqref>C12:C31 L12:L31</xm:sqref>
        </x14:dataValidation>
        <x14:dataValidation type="list" allowBlank="1" showInputMessage="1" showErrorMessage="1">
          <x14:formula1>
            <xm:f>Sheet2!$B$1:$B$12</xm:f>
          </x14:formula1>
          <xm:sqref>D12:D31 M12:M31</xm:sqref>
        </x14:dataValidation>
        <x14:dataValidation type="list" allowBlank="1" showInputMessage="1" showErrorMessage="1">
          <x14:formula1>
            <xm:f>Sheet2!$C$1:$C$12</xm:f>
          </x14:formula1>
          <xm:sqref>E12:E31 N12:N31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76"/>
  <sheetViews>
    <sheetView workbookViewId="0">
      <selection activeCell="G44" sqref="G44:AD44"/>
    </sheetView>
  </sheetViews>
  <sheetFormatPr defaultRowHeight="21" x14ac:dyDescent="0.45"/>
  <cols>
    <col min="1" max="1" width="3" style="6" customWidth="1"/>
    <col min="2" max="2" width="9" style="1" customWidth="1"/>
    <col min="3" max="3" width="10" style="6" customWidth="1"/>
    <col min="4" max="5" width="4.625" style="14" customWidth="1"/>
    <col min="6" max="6" width="3.625" style="14" customWidth="1"/>
    <col min="7" max="30" width="1.875" style="1" customWidth="1"/>
    <col min="31" max="31" width="3" style="1" customWidth="1"/>
    <col min="32" max="32" width="9" style="1"/>
    <col min="33" max="33" width="10" style="1" customWidth="1"/>
    <col min="34" max="35" width="4.625" style="1" customWidth="1"/>
    <col min="36" max="36" width="3.625" style="1" customWidth="1"/>
    <col min="37" max="52" width="1.875" style="1" customWidth="1"/>
    <col min="53" max="56" width="2.125" style="1" customWidth="1"/>
    <col min="57" max="57" width="5.625" style="1" customWidth="1"/>
    <col min="58" max="16384" width="9" style="1"/>
  </cols>
  <sheetData>
    <row r="1" spans="1:57" x14ac:dyDescent="0.45">
      <c r="A1" s="123" t="str">
        <f>"บันทึกการเข้าร่วมกิจกรรม " &amp; ตั้งค่ากิจกรรมพัฒนาผู้เรียน!C18 &amp; " ชั้นประถมศึกษาปีที่ " &amp; ตั้งค่ากิจกรรมพัฒนาผู้เรียน!C16 &amp; " ปีการศึกษา " &amp; ตั้งค่ากิจกรรมพัฒนาผู้เรียน!C10</f>
        <v>บันทึกการเข้าร่วมกิจกรรม ชุมนุมคอมพิวเตอร์ ชั้นประถมศึกษาปีที่ 3 ถึง  6 ปีการศึกษา 2560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 t="str">
        <f>A1</f>
        <v>บันทึกการเข้าร่วมกิจกรรม ชุมนุมคอมพิวเตอร์ ชั้นประถมศึกษาปีที่ 3 ถึง  6 ปีการศึกษา 2560</v>
      </c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</row>
    <row r="2" spans="1:57" ht="22.5" customHeight="1" x14ac:dyDescent="0.45">
      <c r="A2" s="67" t="s">
        <v>15</v>
      </c>
      <c r="B2" s="65" t="s">
        <v>26</v>
      </c>
      <c r="C2" s="66"/>
      <c r="D2" s="67" t="s">
        <v>10</v>
      </c>
      <c r="E2" s="67" t="s">
        <v>83</v>
      </c>
      <c r="F2" s="124" t="s">
        <v>85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6"/>
      <c r="AE2" s="67" t="s">
        <v>15</v>
      </c>
      <c r="AF2" s="65" t="s">
        <v>26</v>
      </c>
      <c r="AG2" s="66"/>
      <c r="AH2" s="67" t="str">
        <f>D2</f>
        <v>ชั้น</v>
      </c>
      <c r="AI2" s="67" t="str">
        <f>E2</f>
        <v>เลขที่</v>
      </c>
      <c r="AJ2" s="124" t="str">
        <f>F2</f>
        <v>วันเดือนปีที่จัดกิจกรรม</v>
      </c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6"/>
      <c r="BA2" s="91" t="s">
        <v>86</v>
      </c>
      <c r="BB2" s="92"/>
      <c r="BC2" s="93" t="s">
        <v>87</v>
      </c>
      <c r="BD2" s="94"/>
      <c r="BE2" s="95" t="s">
        <v>46</v>
      </c>
    </row>
    <row r="3" spans="1:57" ht="18.95" customHeight="1" x14ac:dyDescent="0.45">
      <c r="A3" s="67"/>
      <c r="B3" s="96"/>
      <c r="C3" s="59"/>
      <c r="D3" s="67"/>
      <c r="E3" s="67"/>
      <c r="F3" s="97" t="s">
        <v>70</v>
      </c>
      <c r="G3" s="88">
        <v>1</v>
      </c>
      <c r="H3" s="90"/>
      <c r="I3" s="88">
        <f>G3+1</f>
        <v>2</v>
      </c>
      <c r="J3" s="90"/>
      <c r="K3" s="88">
        <f>I3+1</f>
        <v>3</v>
      </c>
      <c r="L3" s="90"/>
      <c r="M3" s="88">
        <f>K3+1</f>
        <v>4</v>
      </c>
      <c r="N3" s="90"/>
      <c r="O3" s="88">
        <f>M3+1</f>
        <v>5</v>
      </c>
      <c r="P3" s="90"/>
      <c r="Q3" s="88">
        <f>O3+1</f>
        <v>6</v>
      </c>
      <c r="R3" s="90"/>
      <c r="S3" s="88">
        <f>Q3+1</f>
        <v>7</v>
      </c>
      <c r="T3" s="90"/>
      <c r="U3" s="88">
        <f>S3+1</f>
        <v>8</v>
      </c>
      <c r="V3" s="90"/>
      <c r="W3" s="88">
        <f>U3+1</f>
        <v>9</v>
      </c>
      <c r="X3" s="90"/>
      <c r="Y3" s="88">
        <f>W3+1</f>
        <v>10</v>
      </c>
      <c r="Z3" s="90"/>
      <c r="AA3" s="88">
        <f>Y3+1</f>
        <v>11</v>
      </c>
      <c r="AB3" s="90"/>
      <c r="AC3" s="88">
        <f>AA3+1</f>
        <v>12</v>
      </c>
      <c r="AD3" s="90"/>
      <c r="AE3" s="67"/>
      <c r="AF3" s="96"/>
      <c r="AG3" s="59"/>
      <c r="AH3" s="67"/>
      <c r="AI3" s="67"/>
      <c r="AJ3" s="98" t="s">
        <v>70</v>
      </c>
      <c r="AK3" s="88">
        <v>13</v>
      </c>
      <c r="AL3" s="90"/>
      <c r="AM3" s="88">
        <v>14</v>
      </c>
      <c r="AN3" s="90"/>
      <c r="AO3" s="88">
        <v>15</v>
      </c>
      <c r="AP3" s="90"/>
      <c r="AQ3" s="88">
        <f>AO3+1</f>
        <v>16</v>
      </c>
      <c r="AR3" s="90"/>
      <c r="AS3" s="88">
        <f>AQ3+1</f>
        <v>17</v>
      </c>
      <c r="AT3" s="90"/>
      <c r="AU3" s="88">
        <f>AS3+1</f>
        <v>18</v>
      </c>
      <c r="AV3" s="90"/>
      <c r="AW3" s="88">
        <f>AU3+1</f>
        <v>19</v>
      </c>
      <c r="AX3" s="90"/>
      <c r="AY3" s="88">
        <f>AW3+1</f>
        <v>20</v>
      </c>
      <c r="AZ3" s="90"/>
      <c r="BA3" s="99"/>
      <c r="BB3" s="100"/>
      <c r="BC3" s="101"/>
      <c r="BD3" s="102"/>
      <c r="BE3" s="103"/>
    </row>
    <row r="4" spans="1:57" ht="18.95" customHeight="1" x14ac:dyDescent="0.45">
      <c r="A4" s="67"/>
      <c r="B4" s="96"/>
      <c r="C4" s="59"/>
      <c r="D4" s="67"/>
      <c r="E4" s="67"/>
      <c r="F4" s="104" t="s">
        <v>24</v>
      </c>
      <c r="G4" s="105">
        <f>IF(กำหนดการ!C12="","",กำหนดการ!C12)</f>
        <v>22</v>
      </c>
      <c r="H4" s="106"/>
      <c r="I4" s="105">
        <f>IF(กำหนดการ!C13="","",กำหนดการ!C13)</f>
        <v>29</v>
      </c>
      <c r="J4" s="106"/>
      <c r="K4" s="105">
        <f>IF(กำหนดการ!C14="","",กำหนดการ!C14)</f>
        <v>5</v>
      </c>
      <c r="L4" s="106"/>
      <c r="M4" s="105">
        <f>IF(กำหนดการ!C15="","",กำหนดการ!C15)</f>
        <v>12</v>
      </c>
      <c r="N4" s="106"/>
      <c r="O4" s="105">
        <f>IF(กำหนดการ!C16="","",กำหนดการ!C16)</f>
        <v>19</v>
      </c>
      <c r="P4" s="106"/>
      <c r="Q4" s="105">
        <f>IF(กำหนดการ!C17="","",กำหนดการ!C17)</f>
        <v>26</v>
      </c>
      <c r="R4" s="106"/>
      <c r="S4" s="105">
        <f>IF(กำหนดการ!C18="","",กำหนดการ!C18)</f>
        <v>3</v>
      </c>
      <c r="T4" s="106"/>
      <c r="U4" s="105">
        <f>IF(กำหนดการ!C19="","",กำหนดการ!C19)</f>
        <v>10</v>
      </c>
      <c r="V4" s="106"/>
      <c r="W4" s="105">
        <f>IF(กำหนดการ!C20="","",กำหนดการ!C20)</f>
        <v>17</v>
      </c>
      <c r="X4" s="106"/>
      <c r="Y4" s="105">
        <f>IF(กำหนดการ!C21="","",กำหนดการ!C21)</f>
        <v>24</v>
      </c>
      <c r="Z4" s="106"/>
      <c r="AA4" s="105">
        <f>IF(กำหนดการ!C22="","",กำหนดการ!C22)</f>
        <v>31</v>
      </c>
      <c r="AB4" s="106"/>
      <c r="AC4" s="105">
        <f>IF(กำหนดการ!C23="","",กำหนดการ!C23)</f>
        <v>7</v>
      </c>
      <c r="AD4" s="106"/>
      <c r="AE4" s="67"/>
      <c r="AF4" s="96"/>
      <c r="AG4" s="59"/>
      <c r="AH4" s="67"/>
      <c r="AI4" s="67"/>
      <c r="AJ4" s="98" t="s">
        <v>24</v>
      </c>
      <c r="AK4" s="105">
        <f>IF(กำหนดการ!C24="","",กำหนดการ!C24)</f>
        <v>14</v>
      </c>
      <c r="AL4" s="106"/>
      <c r="AM4" s="105">
        <f>IF(กำหนดการ!C25="","",กำหนดการ!C25)</f>
        <v>21</v>
      </c>
      <c r="AN4" s="106"/>
      <c r="AO4" s="105">
        <f>IF(กำหนดการ!C26="","",กำหนดการ!C26)</f>
        <v>28</v>
      </c>
      <c r="AP4" s="106"/>
      <c r="AQ4" s="105">
        <f>IF(กำหนดการ!C27="","",กำหนดการ!C27)</f>
        <v>4</v>
      </c>
      <c r="AR4" s="106"/>
      <c r="AS4" s="105">
        <f>IF(กำหนดการ!C28="","",กำหนดการ!C28)</f>
        <v>11</v>
      </c>
      <c r="AT4" s="106"/>
      <c r="AU4" s="105">
        <f>IF(กำหนดการ!C29="","",กำหนดการ!C29)</f>
        <v>18</v>
      </c>
      <c r="AV4" s="106"/>
      <c r="AW4" s="105">
        <f>IF(กำหนดการ!C30="","",กำหนดการ!C30)</f>
        <v>25</v>
      </c>
      <c r="AX4" s="106"/>
      <c r="AY4" s="105">
        <f>IF(กำหนดการ!C31="","",กำหนดการ!C31)</f>
        <v>9</v>
      </c>
      <c r="AZ4" s="106"/>
      <c r="BA4" s="99"/>
      <c r="BB4" s="100"/>
      <c r="BC4" s="101"/>
      <c r="BD4" s="102"/>
      <c r="BE4" s="103"/>
    </row>
    <row r="5" spans="1:57" ht="18.95" customHeight="1" x14ac:dyDescent="0.45">
      <c r="A5" s="67"/>
      <c r="B5" s="96"/>
      <c r="C5" s="59"/>
      <c r="D5" s="67"/>
      <c r="E5" s="67"/>
      <c r="F5" s="104" t="s">
        <v>23</v>
      </c>
      <c r="G5" s="105" t="str">
        <f>IF(กำหนดการ!D12="","",กำหนดการ!D12)</f>
        <v>พ.ค.</v>
      </c>
      <c r="H5" s="106"/>
      <c r="I5" s="105" t="str">
        <f>IF(กำหนดการ!D13="","",กำหนดการ!D13)</f>
        <v>พ.ค.</v>
      </c>
      <c r="J5" s="106"/>
      <c r="K5" s="105" t="str">
        <f>IF(กำหนดการ!D14="","",กำหนดการ!D14)</f>
        <v>มิ.ย.</v>
      </c>
      <c r="L5" s="106"/>
      <c r="M5" s="105" t="str">
        <f>IF(กำหนดการ!D15="","",กำหนดการ!D15)</f>
        <v>มิ.ย.</v>
      </c>
      <c r="N5" s="106"/>
      <c r="O5" s="105" t="str">
        <f>IF(กำหนดการ!D16="","",กำหนดการ!D16)</f>
        <v>มิ.ย.</v>
      </c>
      <c r="P5" s="106"/>
      <c r="Q5" s="105" t="str">
        <f>IF(กำหนดการ!D17="","",กำหนดการ!D17)</f>
        <v>มิ.ย.</v>
      </c>
      <c r="R5" s="106"/>
      <c r="S5" s="105" t="str">
        <f>IF(กำหนดการ!D18="","",กำหนดการ!D18)</f>
        <v>ก.ค.</v>
      </c>
      <c r="T5" s="106"/>
      <c r="U5" s="105" t="str">
        <f>IF(กำหนดการ!D19="","",กำหนดการ!D19)</f>
        <v>ก.ค.</v>
      </c>
      <c r="V5" s="106"/>
      <c r="W5" s="105" t="str">
        <f>IF(กำหนดการ!D20="","",กำหนดการ!D20)</f>
        <v>ก.ค.</v>
      </c>
      <c r="X5" s="106"/>
      <c r="Y5" s="105" t="str">
        <f>IF(กำหนดการ!D21="","",กำหนดการ!D21)</f>
        <v>ก.ค.</v>
      </c>
      <c r="Z5" s="106"/>
      <c r="AA5" s="105" t="str">
        <f>IF(กำหนดการ!D22="","",กำหนดการ!D22)</f>
        <v>ก.ค.</v>
      </c>
      <c r="AB5" s="106"/>
      <c r="AC5" s="105" t="str">
        <f>IF(กำหนดการ!D23="","",กำหนดการ!D23)</f>
        <v>ส.ค.</v>
      </c>
      <c r="AD5" s="106"/>
      <c r="AE5" s="67"/>
      <c r="AF5" s="96"/>
      <c r="AG5" s="59"/>
      <c r="AH5" s="67"/>
      <c r="AI5" s="67"/>
      <c r="AJ5" s="98" t="s">
        <v>23</v>
      </c>
      <c r="AK5" s="105" t="str">
        <f>IF(กำหนดการ!D24="","",กำหนดการ!D24)</f>
        <v>ส.ค.</v>
      </c>
      <c r="AL5" s="106"/>
      <c r="AM5" s="105" t="str">
        <f>IF(กำหนดการ!D25="","",กำหนดการ!D25)</f>
        <v>ส.ค.</v>
      </c>
      <c r="AN5" s="106"/>
      <c r="AO5" s="105" t="str">
        <f>IF(กำหนดการ!D26="","",กำหนดการ!D26)</f>
        <v>ส.ค.</v>
      </c>
      <c r="AP5" s="106"/>
      <c r="AQ5" s="105" t="str">
        <f>IF(กำหนดการ!D27="","",กำหนดการ!D27)</f>
        <v>ก.ย.</v>
      </c>
      <c r="AR5" s="106"/>
      <c r="AS5" s="105" t="str">
        <f>IF(กำหนดการ!D28="","",กำหนดการ!D28)</f>
        <v>ก.ย.</v>
      </c>
      <c r="AT5" s="106"/>
      <c r="AU5" s="105" t="str">
        <f>IF(กำหนดการ!D29="","",กำหนดการ!D29)</f>
        <v>ก.ย.</v>
      </c>
      <c r="AV5" s="106"/>
      <c r="AW5" s="105" t="str">
        <f>IF(กำหนดการ!D30="","",กำหนดการ!D30)</f>
        <v>ก.ย.</v>
      </c>
      <c r="AX5" s="106"/>
      <c r="AY5" s="105" t="str">
        <f>IF(กำหนดการ!D31="","",กำหนดการ!D31)</f>
        <v>ต.ค.</v>
      </c>
      <c r="AZ5" s="106"/>
      <c r="BA5" s="99"/>
      <c r="BB5" s="100"/>
      <c r="BC5" s="101"/>
      <c r="BD5" s="102"/>
      <c r="BE5" s="103"/>
    </row>
    <row r="6" spans="1:57" ht="18.95" customHeight="1" x14ac:dyDescent="0.45">
      <c r="A6" s="67"/>
      <c r="B6" s="69"/>
      <c r="C6" s="70"/>
      <c r="D6" s="67"/>
      <c r="E6" s="67"/>
      <c r="F6" s="104" t="s">
        <v>72</v>
      </c>
      <c r="G6" s="121">
        <f>IF(กำหนดการ!E12="","",กำหนดการ!E12)</f>
        <v>2560</v>
      </c>
      <c r="H6" s="122"/>
      <c r="I6" s="121">
        <f>IF(กำหนดการ!E13="","",กำหนดการ!E13)</f>
        <v>2560</v>
      </c>
      <c r="J6" s="122"/>
      <c r="K6" s="121">
        <f>IF(กำหนดการ!E14="","",กำหนดการ!E14)</f>
        <v>2560</v>
      </c>
      <c r="L6" s="122"/>
      <c r="M6" s="121">
        <f>IF(กำหนดการ!E15="","",กำหนดการ!E15)</f>
        <v>2560</v>
      </c>
      <c r="N6" s="122"/>
      <c r="O6" s="121">
        <f>IF(กำหนดการ!E16="","",กำหนดการ!E16)</f>
        <v>2560</v>
      </c>
      <c r="P6" s="122"/>
      <c r="Q6" s="121">
        <f>IF(กำหนดการ!E17="","",กำหนดการ!E17)</f>
        <v>2560</v>
      </c>
      <c r="R6" s="122"/>
      <c r="S6" s="121">
        <f>IF(กำหนดการ!E18="","",กำหนดการ!E18)</f>
        <v>2560</v>
      </c>
      <c r="T6" s="122"/>
      <c r="U6" s="121">
        <f>IF(กำหนดการ!E19="","",กำหนดการ!E19)</f>
        <v>2560</v>
      </c>
      <c r="V6" s="122"/>
      <c r="W6" s="121">
        <f>IF(กำหนดการ!E20="","",กำหนดการ!E20)</f>
        <v>2560</v>
      </c>
      <c r="X6" s="122"/>
      <c r="Y6" s="121">
        <f>IF(กำหนดการ!E21="","",กำหนดการ!E21)</f>
        <v>2560</v>
      </c>
      <c r="Z6" s="122"/>
      <c r="AA6" s="121">
        <f>IF(กำหนดการ!E22="","",กำหนดการ!E22)</f>
        <v>2560</v>
      </c>
      <c r="AB6" s="122"/>
      <c r="AC6" s="121">
        <f>IF(กำหนดการ!E23="","",กำหนดการ!E23)</f>
        <v>2560</v>
      </c>
      <c r="AD6" s="122"/>
      <c r="AE6" s="67"/>
      <c r="AF6" s="69"/>
      <c r="AG6" s="70"/>
      <c r="AH6" s="67"/>
      <c r="AI6" s="67"/>
      <c r="AJ6" s="98" t="s">
        <v>72</v>
      </c>
      <c r="AK6" s="121">
        <f>IF(กำหนดการ!E24="","",กำหนดการ!E24)</f>
        <v>2560</v>
      </c>
      <c r="AL6" s="122"/>
      <c r="AM6" s="121">
        <f>IF(กำหนดการ!E25="","",กำหนดการ!E25)</f>
        <v>2560</v>
      </c>
      <c r="AN6" s="122"/>
      <c r="AO6" s="121">
        <f>IF(กำหนดการ!E26="","",กำหนดการ!E26)</f>
        <v>2560</v>
      </c>
      <c r="AP6" s="122"/>
      <c r="AQ6" s="121">
        <f>IF(กำหนดการ!E27="","",กำหนดการ!E27)</f>
        <v>2560</v>
      </c>
      <c r="AR6" s="122"/>
      <c r="AS6" s="121">
        <f>IF(กำหนดการ!E28="","",กำหนดการ!E28)</f>
        <v>2560</v>
      </c>
      <c r="AT6" s="122"/>
      <c r="AU6" s="121">
        <f>IF(กำหนดการ!E29="","",กำหนดการ!E29)</f>
        <v>2560</v>
      </c>
      <c r="AV6" s="122"/>
      <c r="AW6" s="121">
        <f>IF(กำหนดการ!E30="","",กำหนดการ!E30)</f>
        <v>2560</v>
      </c>
      <c r="AX6" s="122"/>
      <c r="AY6" s="121">
        <f>IF(กำหนดการ!E31="","",กำหนดการ!E31)</f>
        <v>2560</v>
      </c>
      <c r="AZ6" s="122"/>
      <c r="BA6" s="107"/>
      <c r="BB6" s="108"/>
      <c r="BC6" s="109"/>
      <c r="BD6" s="110"/>
      <c r="BE6" s="111"/>
    </row>
    <row r="7" spans="1:57" ht="18.95" customHeight="1" x14ac:dyDescent="0.45">
      <c r="A7" s="44">
        <f>รายชื่อนักเรียน!A6</f>
        <v>1</v>
      </c>
      <c r="B7" s="74" t="str">
        <f>IF(รายชื่อนักเรียน!E6="","",รายชื่อนักเรียน!D6 &amp; รายชื่อนักเรียน!E6 &amp; "  " &amp; รายชื่อนักเรียน!F6)</f>
        <v>เด็กชายมินทดา  จิตรสำราญ</v>
      </c>
      <c r="C7" s="74"/>
      <c r="D7" s="72" t="str">
        <f>IF(รายชื่อนักเรียน!E6="","",รายชื่อนักเรียน!G6)</f>
        <v>ป.3</v>
      </c>
      <c r="E7" s="72">
        <f>IF(รายชื่อนักเรียน!E6="","",รายชื่อนักเรียน!H6)</f>
        <v>1</v>
      </c>
      <c r="F7" s="112"/>
      <c r="G7" s="105" t="s">
        <v>30</v>
      </c>
      <c r="H7" s="106"/>
      <c r="I7" s="105" t="s">
        <v>30</v>
      </c>
      <c r="J7" s="106"/>
      <c r="K7" s="105" t="s">
        <v>30</v>
      </c>
      <c r="L7" s="106"/>
      <c r="M7" s="105" t="s">
        <v>30</v>
      </c>
      <c r="N7" s="106"/>
      <c r="O7" s="105" t="s">
        <v>30</v>
      </c>
      <c r="P7" s="106"/>
      <c r="Q7" s="105" t="s">
        <v>30</v>
      </c>
      <c r="R7" s="106"/>
      <c r="S7" s="105" t="s">
        <v>30</v>
      </c>
      <c r="T7" s="106"/>
      <c r="U7" s="105" t="s">
        <v>30</v>
      </c>
      <c r="V7" s="106"/>
      <c r="W7" s="105" t="s">
        <v>30</v>
      </c>
      <c r="X7" s="106"/>
      <c r="Y7" s="105" t="s">
        <v>30</v>
      </c>
      <c r="Z7" s="106"/>
      <c r="AA7" s="105" t="s">
        <v>30</v>
      </c>
      <c r="AB7" s="106"/>
      <c r="AC7" s="105" t="s">
        <v>30</v>
      </c>
      <c r="AD7" s="106"/>
      <c r="AE7" s="44">
        <f t="shared" ref="AE7:AE36" si="0">A7</f>
        <v>1</v>
      </c>
      <c r="AF7" s="74" t="str">
        <f t="shared" ref="AF7:AF36" si="1">B7</f>
        <v>เด็กชายมินทดา  จิตรสำราญ</v>
      </c>
      <c r="AG7" s="74"/>
      <c r="AH7" s="72" t="str">
        <f>IF(รายชื่อนักเรียน!E6="","",รายชื่อนักเรียน!G6)</f>
        <v>ป.3</v>
      </c>
      <c r="AI7" s="72">
        <f>IF(รายชื่อนักเรียน!E6="","",รายชื่อนักเรียน!H6)</f>
        <v>1</v>
      </c>
      <c r="AJ7" s="112"/>
      <c r="AK7" s="115" t="s">
        <v>30</v>
      </c>
      <c r="AL7" s="116"/>
      <c r="AM7" s="115" t="s">
        <v>30</v>
      </c>
      <c r="AN7" s="116"/>
      <c r="AO7" s="115" t="s">
        <v>30</v>
      </c>
      <c r="AP7" s="116"/>
      <c r="AQ7" s="115" t="s">
        <v>30</v>
      </c>
      <c r="AR7" s="116"/>
      <c r="AS7" s="115" t="s">
        <v>30</v>
      </c>
      <c r="AT7" s="116"/>
      <c r="AU7" s="115" t="s">
        <v>30</v>
      </c>
      <c r="AV7" s="116"/>
      <c r="AW7" s="115" t="s">
        <v>30</v>
      </c>
      <c r="AX7" s="116"/>
      <c r="AY7" s="115" t="s">
        <v>30</v>
      </c>
      <c r="AZ7" s="116"/>
      <c r="BA7" s="105">
        <f>IF(B7="","",COUNTIF(G7:AD7,"/")+COUNTIF(AK7:AZ7,"/"))</f>
        <v>20</v>
      </c>
      <c r="BB7" s="106"/>
      <c r="BC7" s="117"/>
      <c r="BD7" s="118"/>
      <c r="BE7" s="44"/>
    </row>
    <row r="8" spans="1:57" ht="18.95" customHeight="1" x14ac:dyDescent="0.45">
      <c r="A8" s="44">
        <f>A7+1</f>
        <v>2</v>
      </c>
      <c r="B8" s="74" t="str">
        <f>IF(รายชื่อนักเรียน!E7="","",รายชื่อนักเรียน!D7 &amp; รายชื่อนักเรียน!E7 &amp; "  " &amp; รายชื่อนักเรียน!F7)</f>
        <v>เด็กชายวรดร  รุ่งเรือง</v>
      </c>
      <c r="C8" s="74"/>
      <c r="D8" s="72" t="str">
        <f>IF(รายชื่อนักเรียน!E7="","",รายชื่อนักเรียน!G7)</f>
        <v>ป.3</v>
      </c>
      <c r="E8" s="72">
        <f>IF(รายชื่อนักเรียน!E7="","",รายชื่อนักเรียน!H7)</f>
        <v>2</v>
      </c>
      <c r="F8" s="119"/>
      <c r="G8" s="105" t="s">
        <v>30</v>
      </c>
      <c r="H8" s="106"/>
      <c r="I8" s="105" t="s">
        <v>30</v>
      </c>
      <c r="J8" s="106"/>
      <c r="K8" s="105" t="s">
        <v>30</v>
      </c>
      <c r="L8" s="106"/>
      <c r="M8" s="105" t="s">
        <v>30</v>
      </c>
      <c r="N8" s="106"/>
      <c r="O8" s="105" t="s">
        <v>30</v>
      </c>
      <c r="P8" s="106"/>
      <c r="Q8" s="105" t="s">
        <v>30</v>
      </c>
      <c r="R8" s="106"/>
      <c r="S8" s="105" t="s">
        <v>30</v>
      </c>
      <c r="T8" s="106"/>
      <c r="U8" s="105" t="s">
        <v>30</v>
      </c>
      <c r="V8" s="106"/>
      <c r="W8" s="105" t="s">
        <v>30</v>
      </c>
      <c r="X8" s="106"/>
      <c r="Y8" s="105" t="s">
        <v>30</v>
      </c>
      <c r="Z8" s="106"/>
      <c r="AA8" s="105" t="s">
        <v>30</v>
      </c>
      <c r="AB8" s="106"/>
      <c r="AC8" s="105" t="s">
        <v>30</v>
      </c>
      <c r="AD8" s="106"/>
      <c r="AE8" s="44">
        <f t="shared" si="0"/>
        <v>2</v>
      </c>
      <c r="AF8" s="74" t="str">
        <f t="shared" si="1"/>
        <v>เด็กชายวรดร  รุ่งเรือง</v>
      </c>
      <c r="AG8" s="74"/>
      <c r="AH8" s="72" t="str">
        <f>IF(รายชื่อนักเรียน!E7="","",รายชื่อนักเรียน!G7)</f>
        <v>ป.3</v>
      </c>
      <c r="AI8" s="72">
        <f>IF(รายชื่อนักเรียน!E7="","",รายชื่อนักเรียน!H7)</f>
        <v>2</v>
      </c>
      <c r="AJ8" s="119"/>
      <c r="AK8" s="115" t="s">
        <v>30</v>
      </c>
      <c r="AL8" s="116"/>
      <c r="AM8" s="115" t="s">
        <v>30</v>
      </c>
      <c r="AN8" s="116"/>
      <c r="AO8" s="115" t="s">
        <v>30</v>
      </c>
      <c r="AP8" s="116"/>
      <c r="AQ8" s="115" t="s">
        <v>30</v>
      </c>
      <c r="AR8" s="116"/>
      <c r="AS8" s="115" t="s">
        <v>30</v>
      </c>
      <c r="AT8" s="116"/>
      <c r="AU8" s="115" t="s">
        <v>38</v>
      </c>
      <c r="AV8" s="116"/>
      <c r="AW8" s="115" t="s">
        <v>30</v>
      </c>
      <c r="AX8" s="116"/>
      <c r="AY8" s="115" t="s">
        <v>30</v>
      </c>
      <c r="AZ8" s="116"/>
      <c r="BA8" s="105">
        <f t="shared" ref="BA8:BA36" si="2">IF(B8="","",COUNTIF(G8:AD8,"/")+COUNTIF(AK8:AZ8,"/"))</f>
        <v>19</v>
      </c>
      <c r="BB8" s="106"/>
      <c r="BC8" s="117"/>
      <c r="BD8" s="118"/>
      <c r="BE8" s="44"/>
    </row>
    <row r="9" spans="1:57" ht="18.95" customHeight="1" x14ac:dyDescent="0.45">
      <c r="A9" s="44">
        <f t="shared" ref="A9:A36" si="3">A8+1</f>
        <v>3</v>
      </c>
      <c r="B9" s="74" t="str">
        <f>IF(รายชื่อนักเรียน!E8="","",รายชื่อนักเรียน!D8 &amp; รายชื่อนักเรียน!E8 &amp; "  " &amp; รายชื่อนักเรียน!F8)</f>
        <v>เด็กชายธีระพงษ์  พิลาตัน</v>
      </c>
      <c r="C9" s="74"/>
      <c r="D9" s="72" t="str">
        <f>IF(รายชื่อนักเรียน!E8="","",รายชื่อนักเรียน!G8)</f>
        <v>ป.4</v>
      </c>
      <c r="E9" s="72">
        <f>IF(รายชื่อนักเรียน!E8="","",รายชื่อนักเรียน!H8)</f>
        <v>3</v>
      </c>
      <c r="F9" s="119"/>
      <c r="G9" s="105" t="s">
        <v>30</v>
      </c>
      <c r="H9" s="106"/>
      <c r="I9" s="105" t="s">
        <v>30</v>
      </c>
      <c r="J9" s="106"/>
      <c r="K9" s="105" t="s">
        <v>30</v>
      </c>
      <c r="L9" s="106"/>
      <c r="M9" s="105" t="s">
        <v>30</v>
      </c>
      <c r="N9" s="106"/>
      <c r="O9" s="105" t="s">
        <v>30</v>
      </c>
      <c r="P9" s="106"/>
      <c r="Q9" s="105" t="s">
        <v>30</v>
      </c>
      <c r="R9" s="106"/>
      <c r="S9" s="105" t="s">
        <v>30</v>
      </c>
      <c r="T9" s="106"/>
      <c r="U9" s="105" t="s">
        <v>30</v>
      </c>
      <c r="V9" s="106"/>
      <c r="W9" s="105" t="s">
        <v>30</v>
      </c>
      <c r="X9" s="106"/>
      <c r="Y9" s="105" t="s">
        <v>30</v>
      </c>
      <c r="Z9" s="106"/>
      <c r="AA9" s="105" t="s">
        <v>30</v>
      </c>
      <c r="AB9" s="106"/>
      <c r="AC9" s="105" t="s">
        <v>30</v>
      </c>
      <c r="AD9" s="106"/>
      <c r="AE9" s="44">
        <f t="shared" si="0"/>
        <v>3</v>
      </c>
      <c r="AF9" s="74" t="str">
        <f t="shared" si="1"/>
        <v>เด็กชายธีระพงษ์  พิลาตัน</v>
      </c>
      <c r="AG9" s="74"/>
      <c r="AH9" s="72" t="str">
        <f>IF(รายชื่อนักเรียน!E8="","",รายชื่อนักเรียน!G8)</f>
        <v>ป.4</v>
      </c>
      <c r="AI9" s="72">
        <f>IF(รายชื่อนักเรียน!E8="","",รายชื่อนักเรียน!H8)</f>
        <v>3</v>
      </c>
      <c r="AJ9" s="119"/>
      <c r="AK9" s="115" t="s">
        <v>30</v>
      </c>
      <c r="AL9" s="116"/>
      <c r="AM9" s="115" t="s">
        <v>30</v>
      </c>
      <c r="AN9" s="116"/>
      <c r="AO9" s="115" t="s">
        <v>30</v>
      </c>
      <c r="AP9" s="116"/>
      <c r="AQ9" s="115" t="s">
        <v>30</v>
      </c>
      <c r="AR9" s="116"/>
      <c r="AS9" s="115" t="s">
        <v>30</v>
      </c>
      <c r="AT9" s="116"/>
      <c r="AU9" s="115" t="s">
        <v>30</v>
      </c>
      <c r="AV9" s="116"/>
      <c r="AW9" s="115" t="s">
        <v>30</v>
      </c>
      <c r="AX9" s="116"/>
      <c r="AY9" s="115" t="s">
        <v>30</v>
      </c>
      <c r="AZ9" s="116"/>
      <c r="BA9" s="105">
        <f t="shared" si="2"/>
        <v>20</v>
      </c>
      <c r="BB9" s="106"/>
      <c r="BC9" s="117"/>
      <c r="BD9" s="118"/>
      <c r="BE9" s="44"/>
    </row>
    <row r="10" spans="1:57" ht="18.95" customHeight="1" x14ac:dyDescent="0.45">
      <c r="A10" s="44">
        <f t="shared" si="3"/>
        <v>4</v>
      </c>
      <c r="B10" s="74" t="str">
        <f>IF(รายชื่อนักเรียน!E9="","",รายชื่อนักเรียน!D9 &amp; รายชื่อนักเรียน!E9 &amp; "  " &amp; รายชื่อนักเรียน!F9)</f>
        <v>เด็กหญิงเมธาพร  ทวีชาติ</v>
      </c>
      <c r="C10" s="74"/>
      <c r="D10" s="72" t="str">
        <f>IF(รายชื่อนักเรียน!E9="","",รายชื่อนักเรียน!G9)</f>
        <v>ป.4</v>
      </c>
      <c r="E10" s="72">
        <f>IF(รายชื่อนักเรียน!E9="","",รายชื่อนักเรียน!H9)</f>
        <v>4</v>
      </c>
      <c r="F10" s="119"/>
      <c r="G10" s="105" t="s">
        <v>30</v>
      </c>
      <c r="H10" s="106"/>
      <c r="I10" s="105" t="s">
        <v>30</v>
      </c>
      <c r="J10" s="106"/>
      <c r="K10" s="105" t="s">
        <v>30</v>
      </c>
      <c r="L10" s="106"/>
      <c r="M10" s="105" t="s">
        <v>30</v>
      </c>
      <c r="N10" s="106"/>
      <c r="O10" s="105" t="s">
        <v>30</v>
      </c>
      <c r="P10" s="106"/>
      <c r="Q10" s="105" t="s">
        <v>30</v>
      </c>
      <c r="R10" s="106"/>
      <c r="S10" s="105" t="s">
        <v>30</v>
      </c>
      <c r="T10" s="106"/>
      <c r="U10" s="105" t="s">
        <v>30</v>
      </c>
      <c r="V10" s="106"/>
      <c r="W10" s="105" t="s">
        <v>30</v>
      </c>
      <c r="X10" s="106"/>
      <c r="Y10" s="105" t="s">
        <v>30</v>
      </c>
      <c r="Z10" s="106"/>
      <c r="AA10" s="105" t="s">
        <v>30</v>
      </c>
      <c r="AB10" s="106"/>
      <c r="AC10" s="105" t="s">
        <v>30</v>
      </c>
      <c r="AD10" s="106"/>
      <c r="AE10" s="44">
        <f t="shared" si="0"/>
        <v>4</v>
      </c>
      <c r="AF10" s="74" t="str">
        <f t="shared" si="1"/>
        <v>เด็กหญิงเมธาพร  ทวีชาติ</v>
      </c>
      <c r="AG10" s="74"/>
      <c r="AH10" s="72" t="str">
        <f>IF(รายชื่อนักเรียน!E9="","",รายชื่อนักเรียน!G9)</f>
        <v>ป.4</v>
      </c>
      <c r="AI10" s="72">
        <f>IF(รายชื่อนักเรียน!E9="","",รายชื่อนักเรียน!H9)</f>
        <v>4</v>
      </c>
      <c r="AJ10" s="119"/>
      <c r="AK10" s="115" t="s">
        <v>30</v>
      </c>
      <c r="AL10" s="116"/>
      <c r="AM10" s="115" t="s">
        <v>30</v>
      </c>
      <c r="AN10" s="116"/>
      <c r="AO10" s="115" t="s">
        <v>30</v>
      </c>
      <c r="AP10" s="116"/>
      <c r="AQ10" s="115" t="s">
        <v>30</v>
      </c>
      <c r="AR10" s="116"/>
      <c r="AS10" s="115" t="s">
        <v>30</v>
      </c>
      <c r="AT10" s="116"/>
      <c r="AU10" s="115" t="s">
        <v>38</v>
      </c>
      <c r="AV10" s="116"/>
      <c r="AW10" s="115" t="s">
        <v>30</v>
      </c>
      <c r="AX10" s="116"/>
      <c r="AY10" s="115" t="s">
        <v>30</v>
      </c>
      <c r="AZ10" s="116"/>
      <c r="BA10" s="105">
        <f t="shared" si="2"/>
        <v>19</v>
      </c>
      <c r="BB10" s="106"/>
      <c r="BC10" s="117"/>
      <c r="BD10" s="118"/>
      <c r="BE10" s="44"/>
    </row>
    <row r="11" spans="1:57" ht="18.95" customHeight="1" x14ac:dyDescent="0.45">
      <c r="A11" s="44">
        <f t="shared" si="3"/>
        <v>5</v>
      </c>
      <c r="B11" s="74" t="str">
        <f>IF(รายชื่อนักเรียน!E10="","",รายชื่อนักเรียน!D10 &amp; รายชื่อนักเรียน!E10 &amp; "  " &amp; รายชื่อนักเรียน!F10)</f>
        <v>เด็กหญิงลิลดา  ศรีโยธา</v>
      </c>
      <c r="C11" s="74"/>
      <c r="D11" s="72" t="str">
        <f>IF(รายชื่อนักเรียน!E10="","",รายชื่อนักเรียน!G10)</f>
        <v>ป.4</v>
      </c>
      <c r="E11" s="72">
        <f>IF(รายชื่อนักเรียน!E10="","",รายชื่อนักเรียน!H10)</f>
        <v>5</v>
      </c>
      <c r="F11" s="119"/>
      <c r="G11" s="105" t="s">
        <v>30</v>
      </c>
      <c r="H11" s="106"/>
      <c r="I11" s="105" t="s">
        <v>30</v>
      </c>
      <c r="J11" s="106"/>
      <c r="K11" s="105" t="s">
        <v>30</v>
      </c>
      <c r="L11" s="106"/>
      <c r="M11" s="105" t="s">
        <v>30</v>
      </c>
      <c r="N11" s="106"/>
      <c r="O11" s="105" t="s">
        <v>30</v>
      </c>
      <c r="P11" s="106"/>
      <c r="Q11" s="105" t="s">
        <v>30</v>
      </c>
      <c r="R11" s="106"/>
      <c r="S11" s="105" t="s">
        <v>30</v>
      </c>
      <c r="T11" s="106"/>
      <c r="U11" s="105" t="s">
        <v>30</v>
      </c>
      <c r="V11" s="106"/>
      <c r="W11" s="105" t="s">
        <v>30</v>
      </c>
      <c r="X11" s="106"/>
      <c r="Y11" s="105" t="s">
        <v>30</v>
      </c>
      <c r="Z11" s="106"/>
      <c r="AA11" s="105" t="s">
        <v>30</v>
      </c>
      <c r="AB11" s="106"/>
      <c r="AC11" s="105" t="s">
        <v>30</v>
      </c>
      <c r="AD11" s="106"/>
      <c r="AE11" s="44">
        <f t="shared" si="0"/>
        <v>5</v>
      </c>
      <c r="AF11" s="74" t="str">
        <f t="shared" si="1"/>
        <v>เด็กหญิงลิลดา  ศรีโยธา</v>
      </c>
      <c r="AG11" s="74"/>
      <c r="AH11" s="72" t="str">
        <f>IF(รายชื่อนักเรียน!E10="","",รายชื่อนักเรียน!G10)</f>
        <v>ป.4</v>
      </c>
      <c r="AI11" s="72">
        <f>IF(รายชื่อนักเรียน!E10="","",รายชื่อนักเรียน!H10)</f>
        <v>5</v>
      </c>
      <c r="AJ11" s="119"/>
      <c r="AK11" s="115" t="s">
        <v>30</v>
      </c>
      <c r="AL11" s="116"/>
      <c r="AM11" s="115" t="s">
        <v>30</v>
      </c>
      <c r="AN11" s="116"/>
      <c r="AO11" s="115" t="s">
        <v>30</v>
      </c>
      <c r="AP11" s="116"/>
      <c r="AQ11" s="115" t="s">
        <v>30</v>
      </c>
      <c r="AR11" s="116"/>
      <c r="AS11" s="115" t="s">
        <v>30</v>
      </c>
      <c r="AT11" s="116"/>
      <c r="AU11" s="115" t="s">
        <v>30</v>
      </c>
      <c r="AV11" s="116"/>
      <c r="AW11" s="115" t="s">
        <v>30</v>
      </c>
      <c r="AX11" s="116"/>
      <c r="AY11" s="115" t="s">
        <v>30</v>
      </c>
      <c r="AZ11" s="116"/>
      <c r="BA11" s="105">
        <f t="shared" si="2"/>
        <v>20</v>
      </c>
      <c r="BB11" s="106"/>
      <c r="BC11" s="117"/>
      <c r="BD11" s="118"/>
      <c r="BE11" s="44"/>
    </row>
    <row r="12" spans="1:57" ht="18.95" customHeight="1" x14ac:dyDescent="0.45">
      <c r="A12" s="44">
        <f t="shared" si="3"/>
        <v>6</v>
      </c>
      <c r="B12" s="74" t="str">
        <f>IF(รายชื่อนักเรียน!E11="","",รายชื่อนักเรียน!D11 &amp; รายชื่อนักเรียน!E11 &amp; "  " &amp; รายชื่อนักเรียน!F11)</f>
        <v>เด็กหญิงชนากานต์  นุ่มทอง</v>
      </c>
      <c r="C12" s="74"/>
      <c r="D12" s="72" t="str">
        <f>IF(รายชื่อนักเรียน!E11="","",รายชื่อนักเรียน!G11)</f>
        <v>ป.4</v>
      </c>
      <c r="E12" s="72">
        <f>IF(รายชื่อนักเรียน!E11="","",รายชื่อนักเรียน!H11)</f>
        <v>6</v>
      </c>
      <c r="F12" s="119"/>
      <c r="G12" s="105" t="s">
        <v>30</v>
      </c>
      <c r="H12" s="106"/>
      <c r="I12" s="105" t="s">
        <v>30</v>
      </c>
      <c r="J12" s="106"/>
      <c r="K12" s="105" t="s">
        <v>30</v>
      </c>
      <c r="L12" s="106"/>
      <c r="M12" s="105" t="s">
        <v>30</v>
      </c>
      <c r="N12" s="106"/>
      <c r="O12" s="105" t="s">
        <v>30</v>
      </c>
      <c r="P12" s="106"/>
      <c r="Q12" s="105" t="s">
        <v>30</v>
      </c>
      <c r="R12" s="106"/>
      <c r="S12" s="105" t="s">
        <v>30</v>
      </c>
      <c r="T12" s="106"/>
      <c r="U12" s="105" t="s">
        <v>30</v>
      </c>
      <c r="V12" s="106"/>
      <c r="W12" s="105" t="s">
        <v>30</v>
      </c>
      <c r="X12" s="106"/>
      <c r="Y12" s="105" t="s">
        <v>30</v>
      </c>
      <c r="Z12" s="106"/>
      <c r="AA12" s="105" t="s">
        <v>30</v>
      </c>
      <c r="AB12" s="106"/>
      <c r="AC12" s="105" t="s">
        <v>30</v>
      </c>
      <c r="AD12" s="106"/>
      <c r="AE12" s="44">
        <f t="shared" si="0"/>
        <v>6</v>
      </c>
      <c r="AF12" s="74" t="str">
        <f t="shared" si="1"/>
        <v>เด็กหญิงชนากานต์  นุ่มทอง</v>
      </c>
      <c r="AG12" s="74"/>
      <c r="AH12" s="72" t="str">
        <f>IF(รายชื่อนักเรียน!E11="","",รายชื่อนักเรียน!G11)</f>
        <v>ป.4</v>
      </c>
      <c r="AI12" s="72">
        <f>IF(รายชื่อนักเรียน!E11="","",รายชื่อนักเรียน!H11)</f>
        <v>6</v>
      </c>
      <c r="AJ12" s="119"/>
      <c r="AK12" s="115" t="s">
        <v>30</v>
      </c>
      <c r="AL12" s="116"/>
      <c r="AM12" s="115" t="s">
        <v>30</v>
      </c>
      <c r="AN12" s="116"/>
      <c r="AO12" s="115" t="s">
        <v>30</v>
      </c>
      <c r="AP12" s="116"/>
      <c r="AQ12" s="115" t="s">
        <v>30</v>
      </c>
      <c r="AR12" s="116"/>
      <c r="AS12" s="115" t="s">
        <v>30</v>
      </c>
      <c r="AT12" s="116"/>
      <c r="AU12" s="115" t="s">
        <v>30</v>
      </c>
      <c r="AV12" s="116"/>
      <c r="AW12" s="115" t="s">
        <v>30</v>
      </c>
      <c r="AX12" s="116"/>
      <c r="AY12" s="115" t="s">
        <v>30</v>
      </c>
      <c r="AZ12" s="116"/>
      <c r="BA12" s="105">
        <f t="shared" si="2"/>
        <v>20</v>
      </c>
      <c r="BB12" s="106"/>
      <c r="BC12" s="117"/>
      <c r="BD12" s="118"/>
      <c r="BE12" s="44"/>
    </row>
    <row r="13" spans="1:57" ht="18.95" customHeight="1" x14ac:dyDescent="0.45">
      <c r="A13" s="44">
        <f t="shared" si="3"/>
        <v>7</v>
      </c>
      <c r="B13" s="74" t="str">
        <f>IF(รายชื่อนักเรียน!E12="","",รายชื่อนักเรียน!D12 &amp; รายชื่อนักเรียน!E12 &amp; "  " &amp; รายชื่อนักเรียน!F12)</f>
        <v>เด็กหญิงณัฐธิดา  พุ่มแจ้ง</v>
      </c>
      <c r="C13" s="74"/>
      <c r="D13" s="72" t="str">
        <f>IF(รายชื่อนักเรียน!E12="","",รายชื่อนักเรียน!G12)</f>
        <v>ป.5</v>
      </c>
      <c r="E13" s="72">
        <f>IF(รายชื่อนักเรียน!E12="","",รายชื่อนักเรียน!H12)</f>
        <v>7</v>
      </c>
      <c r="F13" s="119"/>
      <c r="G13" s="105" t="s">
        <v>30</v>
      </c>
      <c r="H13" s="106"/>
      <c r="I13" s="105" t="s">
        <v>30</v>
      </c>
      <c r="J13" s="106"/>
      <c r="K13" s="105" t="s">
        <v>30</v>
      </c>
      <c r="L13" s="106"/>
      <c r="M13" s="105" t="s">
        <v>30</v>
      </c>
      <c r="N13" s="106"/>
      <c r="O13" s="105" t="s">
        <v>30</v>
      </c>
      <c r="P13" s="106"/>
      <c r="Q13" s="105" t="s">
        <v>30</v>
      </c>
      <c r="R13" s="106"/>
      <c r="S13" s="105" t="s">
        <v>30</v>
      </c>
      <c r="T13" s="106"/>
      <c r="U13" s="105" t="s">
        <v>30</v>
      </c>
      <c r="V13" s="106"/>
      <c r="W13" s="105" t="s">
        <v>30</v>
      </c>
      <c r="X13" s="106"/>
      <c r="Y13" s="105" t="s">
        <v>30</v>
      </c>
      <c r="Z13" s="106"/>
      <c r="AA13" s="105" t="s">
        <v>30</v>
      </c>
      <c r="AB13" s="106"/>
      <c r="AC13" s="105" t="s">
        <v>30</v>
      </c>
      <c r="AD13" s="106"/>
      <c r="AE13" s="44">
        <f t="shared" si="0"/>
        <v>7</v>
      </c>
      <c r="AF13" s="74" t="str">
        <f t="shared" si="1"/>
        <v>เด็กหญิงณัฐธิดา  พุ่มแจ้ง</v>
      </c>
      <c r="AG13" s="74"/>
      <c r="AH13" s="72" t="str">
        <f>IF(รายชื่อนักเรียน!E12="","",รายชื่อนักเรียน!G12)</f>
        <v>ป.5</v>
      </c>
      <c r="AI13" s="72">
        <f>IF(รายชื่อนักเรียน!E12="","",รายชื่อนักเรียน!H12)</f>
        <v>7</v>
      </c>
      <c r="AJ13" s="119"/>
      <c r="AK13" s="115" t="s">
        <v>30</v>
      </c>
      <c r="AL13" s="116"/>
      <c r="AM13" s="115" t="s">
        <v>30</v>
      </c>
      <c r="AN13" s="116"/>
      <c r="AO13" s="115" t="s">
        <v>30</v>
      </c>
      <c r="AP13" s="116"/>
      <c r="AQ13" s="115" t="s">
        <v>30</v>
      </c>
      <c r="AR13" s="116"/>
      <c r="AS13" s="115" t="s">
        <v>30</v>
      </c>
      <c r="AT13" s="116"/>
      <c r="AU13" s="115" t="s">
        <v>30</v>
      </c>
      <c r="AV13" s="116"/>
      <c r="AW13" s="115" t="s">
        <v>30</v>
      </c>
      <c r="AX13" s="116"/>
      <c r="AY13" s="115" t="s">
        <v>30</v>
      </c>
      <c r="AZ13" s="116"/>
      <c r="BA13" s="105">
        <f t="shared" si="2"/>
        <v>20</v>
      </c>
      <c r="BB13" s="106"/>
      <c r="BC13" s="117"/>
      <c r="BD13" s="118"/>
      <c r="BE13" s="44"/>
    </row>
    <row r="14" spans="1:57" ht="18.95" customHeight="1" x14ac:dyDescent="0.45">
      <c r="A14" s="44">
        <f t="shared" si="3"/>
        <v>8</v>
      </c>
      <c r="B14" s="74" t="str">
        <f>IF(รายชื่อนักเรียน!E13="","",รายชื่อนักเรียน!D13 &amp; รายชื่อนักเรียน!E13 &amp; "  " &amp; รายชื่อนักเรียน!F13)</f>
        <v>เด็กหญิงศิริรัตน์  ช่วงกลาง</v>
      </c>
      <c r="C14" s="74"/>
      <c r="D14" s="72" t="str">
        <f>IF(รายชื่อนักเรียน!E13="","",รายชื่อนักเรียน!G13)</f>
        <v>ป.6</v>
      </c>
      <c r="E14" s="72">
        <f>IF(รายชื่อนักเรียน!E13="","",รายชื่อนักเรียน!H13)</f>
        <v>8</v>
      </c>
      <c r="F14" s="119"/>
      <c r="G14" s="105" t="s">
        <v>30</v>
      </c>
      <c r="H14" s="106"/>
      <c r="I14" s="105" t="s">
        <v>30</v>
      </c>
      <c r="J14" s="106"/>
      <c r="K14" s="105" t="s">
        <v>30</v>
      </c>
      <c r="L14" s="106"/>
      <c r="M14" s="105" t="s">
        <v>30</v>
      </c>
      <c r="N14" s="106"/>
      <c r="O14" s="105" t="s">
        <v>30</v>
      </c>
      <c r="P14" s="106"/>
      <c r="Q14" s="105" t="s">
        <v>30</v>
      </c>
      <c r="R14" s="106"/>
      <c r="S14" s="105" t="s">
        <v>30</v>
      </c>
      <c r="T14" s="106"/>
      <c r="U14" s="105" t="s">
        <v>30</v>
      </c>
      <c r="V14" s="106"/>
      <c r="W14" s="105" t="s">
        <v>30</v>
      </c>
      <c r="X14" s="106"/>
      <c r="Y14" s="105" t="s">
        <v>30</v>
      </c>
      <c r="Z14" s="106"/>
      <c r="AA14" s="105" t="s">
        <v>30</v>
      </c>
      <c r="AB14" s="106"/>
      <c r="AC14" s="105" t="s">
        <v>30</v>
      </c>
      <c r="AD14" s="106"/>
      <c r="AE14" s="44">
        <f t="shared" si="0"/>
        <v>8</v>
      </c>
      <c r="AF14" s="74" t="str">
        <f t="shared" si="1"/>
        <v>เด็กหญิงศิริรัตน์  ช่วงกลาง</v>
      </c>
      <c r="AG14" s="74"/>
      <c r="AH14" s="72" t="str">
        <f>IF(รายชื่อนักเรียน!E13="","",รายชื่อนักเรียน!G13)</f>
        <v>ป.6</v>
      </c>
      <c r="AI14" s="72">
        <f>IF(รายชื่อนักเรียน!E13="","",รายชื่อนักเรียน!H13)</f>
        <v>8</v>
      </c>
      <c r="AJ14" s="119"/>
      <c r="AK14" s="115" t="s">
        <v>30</v>
      </c>
      <c r="AL14" s="116"/>
      <c r="AM14" s="115" t="s">
        <v>30</v>
      </c>
      <c r="AN14" s="116"/>
      <c r="AO14" s="115" t="s">
        <v>30</v>
      </c>
      <c r="AP14" s="116"/>
      <c r="AQ14" s="115" t="s">
        <v>30</v>
      </c>
      <c r="AR14" s="116"/>
      <c r="AS14" s="115" t="s">
        <v>30</v>
      </c>
      <c r="AT14" s="116"/>
      <c r="AU14" s="115" t="s">
        <v>30</v>
      </c>
      <c r="AV14" s="116"/>
      <c r="AW14" s="115" t="s">
        <v>30</v>
      </c>
      <c r="AX14" s="116"/>
      <c r="AY14" s="115" t="s">
        <v>30</v>
      </c>
      <c r="AZ14" s="116"/>
      <c r="BA14" s="105">
        <f t="shared" si="2"/>
        <v>20</v>
      </c>
      <c r="BB14" s="106"/>
      <c r="BC14" s="117"/>
      <c r="BD14" s="118"/>
      <c r="BE14" s="44"/>
    </row>
    <row r="15" spans="1:57" ht="18.95" customHeight="1" x14ac:dyDescent="0.45">
      <c r="A15" s="44">
        <f t="shared" si="3"/>
        <v>9</v>
      </c>
      <c r="B15" s="74" t="str">
        <f>IF(รายชื่อนักเรียน!E14="","",รายชื่อนักเรียน!D14 &amp; รายชื่อนักเรียน!E14 &amp; "  " &amp; รายชื่อนักเรียน!F14)</f>
        <v>เด็กหญิงอโรชา  จันทร์มณี</v>
      </c>
      <c r="C15" s="74"/>
      <c r="D15" s="72" t="str">
        <f>IF(รายชื่อนักเรียน!E14="","",รายชื่อนักเรียน!G14)</f>
        <v>ป.6</v>
      </c>
      <c r="E15" s="72">
        <f>IF(รายชื่อนักเรียน!E14="","",รายชื่อนักเรียน!H14)</f>
        <v>9</v>
      </c>
      <c r="F15" s="119"/>
      <c r="G15" s="105" t="s">
        <v>30</v>
      </c>
      <c r="H15" s="106"/>
      <c r="I15" s="105" t="s">
        <v>30</v>
      </c>
      <c r="J15" s="106"/>
      <c r="K15" s="105" t="s">
        <v>30</v>
      </c>
      <c r="L15" s="106"/>
      <c r="M15" s="105" t="s">
        <v>30</v>
      </c>
      <c r="N15" s="106"/>
      <c r="O15" s="105" t="s">
        <v>30</v>
      </c>
      <c r="P15" s="106"/>
      <c r="Q15" s="105" t="s">
        <v>30</v>
      </c>
      <c r="R15" s="106"/>
      <c r="S15" s="105" t="s">
        <v>30</v>
      </c>
      <c r="T15" s="106"/>
      <c r="U15" s="105" t="s">
        <v>30</v>
      </c>
      <c r="V15" s="106"/>
      <c r="W15" s="105" t="s">
        <v>30</v>
      </c>
      <c r="X15" s="106"/>
      <c r="Y15" s="105" t="s">
        <v>30</v>
      </c>
      <c r="Z15" s="106"/>
      <c r="AA15" s="105" t="s">
        <v>30</v>
      </c>
      <c r="AB15" s="106"/>
      <c r="AC15" s="105" t="s">
        <v>30</v>
      </c>
      <c r="AD15" s="106"/>
      <c r="AE15" s="44">
        <f t="shared" si="0"/>
        <v>9</v>
      </c>
      <c r="AF15" s="74" t="str">
        <f t="shared" si="1"/>
        <v>เด็กหญิงอโรชา  จันทร์มณี</v>
      </c>
      <c r="AG15" s="74"/>
      <c r="AH15" s="72" t="str">
        <f>IF(รายชื่อนักเรียน!E14="","",รายชื่อนักเรียน!G14)</f>
        <v>ป.6</v>
      </c>
      <c r="AI15" s="72">
        <f>IF(รายชื่อนักเรียน!E14="","",รายชื่อนักเรียน!H14)</f>
        <v>9</v>
      </c>
      <c r="AJ15" s="119"/>
      <c r="AK15" s="115" t="s">
        <v>30</v>
      </c>
      <c r="AL15" s="116"/>
      <c r="AM15" s="115" t="s">
        <v>30</v>
      </c>
      <c r="AN15" s="116"/>
      <c r="AO15" s="115" t="s">
        <v>30</v>
      </c>
      <c r="AP15" s="116"/>
      <c r="AQ15" s="115" t="s">
        <v>30</v>
      </c>
      <c r="AR15" s="116"/>
      <c r="AS15" s="115" t="s">
        <v>30</v>
      </c>
      <c r="AT15" s="116"/>
      <c r="AU15" s="115" t="s">
        <v>30</v>
      </c>
      <c r="AV15" s="116"/>
      <c r="AW15" s="115" t="s">
        <v>30</v>
      </c>
      <c r="AX15" s="116"/>
      <c r="AY15" s="115" t="s">
        <v>30</v>
      </c>
      <c r="AZ15" s="116"/>
      <c r="BA15" s="105">
        <f t="shared" si="2"/>
        <v>20</v>
      </c>
      <c r="BB15" s="106"/>
      <c r="BC15" s="117"/>
      <c r="BD15" s="118"/>
      <c r="BE15" s="44"/>
    </row>
    <row r="16" spans="1:57" ht="18.95" customHeight="1" x14ac:dyDescent="0.45">
      <c r="A16" s="44">
        <f t="shared" si="3"/>
        <v>10</v>
      </c>
      <c r="B16" s="74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16" s="74"/>
      <c r="D16" s="72" t="str">
        <f>IF(รายชื่อนักเรียน!E15="","",รายชื่อนักเรียน!G15)</f>
        <v/>
      </c>
      <c r="E16" s="72" t="str">
        <f>IF(รายชื่อนักเรียน!E15="","",รายชื่อนักเรียน!H15)</f>
        <v/>
      </c>
      <c r="F16" s="119"/>
      <c r="G16" s="105"/>
      <c r="H16" s="106"/>
      <c r="I16" s="105"/>
      <c r="J16" s="106"/>
      <c r="K16" s="105"/>
      <c r="L16" s="106"/>
      <c r="M16" s="105"/>
      <c r="N16" s="106"/>
      <c r="O16" s="105"/>
      <c r="P16" s="106"/>
      <c r="Q16" s="105"/>
      <c r="R16" s="106"/>
      <c r="S16" s="105"/>
      <c r="T16" s="106"/>
      <c r="U16" s="105"/>
      <c r="V16" s="106"/>
      <c r="W16" s="105"/>
      <c r="X16" s="106"/>
      <c r="Y16" s="105"/>
      <c r="Z16" s="106"/>
      <c r="AA16" s="105"/>
      <c r="AB16" s="106"/>
      <c r="AC16" s="105"/>
      <c r="AD16" s="106"/>
      <c r="AE16" s="44">
        <f t="shared" si="0"/>
        <v>10</v>
      </c>
      <c r="AF16" s="74" t="str">
        <f t="shared" si="1"/>
        <v/>
      </c>
      <c r="AG16" s="74"/>
      <c r="AH16" s="72" t="str">
        <f>IF(รายชื่อนักเรียน!E15="","",รายชื่อนักเรียน!G15)</f>
        <v/>
      </c>
      <c r="AI16" s="72" t="str">
        <f>IF(รายชื่อนักเรียน!E15="","",รายชื่อนักเรียน!H15)</f>
        <v/>
      </c>
      <c r="AJ16" s="119"/>
      <c r="AK16" s="115"/>
      <c r="AL16" s="116"/>
      <c r="AM16" s="115"/>
      <c r="AN16" s="116"/>
      <c r="AO16" s="115"/>
      <c r="AP16" s="116"/>
      <c r="AQ16" s="115"/>
      <c r="AR16" s="116"/>
      <c r="AS16" s="115"/>
      <c r="AT16" s="116"/>
      <c r="AU16" s="115"/>
      <c r="AV16" s="116"/>
      <c r="AW16" s="115"/>
      <c r="AX16" s="116"/>
      <c r="AY16" s="115"/>
      <c r="AZ16" s="116"/>
      <c r="BA16" s="105" t="str">
        <f t="shared" si="2"/>
        <v/>
      </c>
      <c r="BB16" s="106"/>
      <c r="BC16" s="117"/>
      <c r="BD16" s="118"/>
      <c r="BE16" s="44"/>
    </row>
    <row r="17" spans="1:57" ht="18.95" customHeight="1" x14ac:dyDescent="0.45">
      <c r="A17" s="44">
        <f t="shared" si="3"/>
        <v>11</v>
      </c>
      <c r="B17" s="74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17" s="74"/>
      <c r="D17" s="72" t="str">
        <f>IF(รายชื่อนักเรียน!E16="","",รายชื่อนักเรียน!G16)</f>
        <v/>
      </c>
      <c r="E17" s="72" t="str">
        <f>IF(รายชื่อนักเรียน!E16="","",รายชื่อนักเรียน!H16)</f>
        <v/>
      </c>
      <c r="F17" s="119"/>
      <c r="G17" s="105"/>
      <c r="H17" s="106"/>
      <c r="I17" s="105"/>
      <c r="J17" s="106"/>
      <c r="K17" s="105"/>
      <c r="L17" s="106"/>
      <c r="M17" s="105"/>
      <c r="N17" s="106"/>
      <c r="O17" s="105"/>
      <c r="P17" s="106"/>
      <c r="Q17" s="105"/>
      <c r="R17" s="106"/>
      <c r="S17" s="105"/>
      <c r="T17" s="106"/>
      <c r="U17" s="105"/>
      <c r="V17" s="106"/>
      <c r="W17" s="105"/>
      <c r="X17" s="106"/>
      <c r="Y17" s="105"/>
      <c r="Z17" s="106"/>
      <c r="AA17" s="105"/>
      <c r="AB17" s="106"/>
      <c r="AC17" s="105"/>
      <c r="AD17" s="106"/>
      <c r="AE17" s="44">
        <f t="shared" si="0"/>
        <v>11</v>
      </c>
      <c r="AF17" s="74" t="str">
        <f t="shared" si="1"/>
        <v/>
      </c>
      <c r="AG17" s="74"/>
      <c r="AH17" s="72" t="str">
        <f>IF(รายชื่อนักเรียน!E16="","",รายชื่อนักเรียน!G16)</f>
        <v/>
      </c>
      <c r="AI17" s="72" t="str">
        <f>IF(รายชื่อนักเรียน!E16="","",รายชื่อนักเรียน!H16)</f>
        <v/>
      </c>
      <c r="AJ17" s="119"/>
      <c r="AK17" s="115"/>
      <c r="AL17" s="116"/>
      <c r="AM17" s="115"/>
      <c r="AN17" s="116"/>
      <c r="AO17" s="115"/>
      <c r="AP17" s="116"/>
      <c r="AQ17" s="115"/>
      <c r="AR17" s="116"/>
      <c r="AS17" s="115"/>
      <c r="AT17" s="116"/>
      <c r="AU17" s="115"/>
      <c r="AV17" s="116"/>
      <c r="AW17" s="115"/>
      <c r="AX17" s="116"/>
      <c r="AY17" s="115"/>
      <c r="AZ17" s="116"/>
      <c r="BA17" s="105" t="str">
        <f t="shared" si="2"/>
        <v/>
      </c>
      <c r="BB17" s="106"/>
      <c r="BC17" s="117"/>
      <c r="BD17" s="118"/>
      <c r="BE17" s="44"/>
    </row>
    <row r="18" spans="1:57" ht="18.95" customHeight="1" x14ac:dyDescent="0.45">
      <c r="A18" s="44">
        <f t="shared" si="3"/>
        <v>12</v>
      </c>
      <c r="B18" s="74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18" s="74"/>
      <c r="D18" s="72" t="str">
        <f>IF(รายชื่อนักเรียน!E17="","",รายชื่อนักเรียน!G17)</f>
        <v/>
      </c>
      <c r="E18" s="72" t="str">
        <f>IF(รายชื่อนักเรียน!E17="","",รายชื่อนักเรียน!H17)</f>
        <v/>
      </c>
      <c r="F18" s="119"/>
      <c r="G18" s="105"/>
      <c r="H18" s="106"/>
      <c r="I18" s="105"/>
      <c r="J18" s="106"/>
      <c r="K18" s="105"/>
      <c r="L18" s="106"/>
      <c r="M18" s="105"/>
      <c r="N18" s="106"/>
      <c r="O18" s="105"/>
      <c r="P18" s="106"/>
      <c r="Q18" s="105"/>
      <c r="R18" s="106"/>
      <c r="S18" s="105"/>
      <c r="T18" s="106"/>
      <c r="U18" s="105"/>
      <c r="V18" s="106"/>
      <c r="W18" s="105"/>
      <c r="X18" s="106"/>
      <c r="Y18" s="105"/>
      <c r="Z18" s="106"/>
      <c r="AA18" s="105"/>
      <c r="AB18" s="106"/>
      <c r="AC18" s="105"/>
      <c r="AD18" s="106"/>
      <c r="AE18" s="44">
        <f t="shared" si="0"/>
        <v>12</v>
      </c>
      <c r="AF18" s="74" t="str">
        <f t="shared" si="1"/>
        <v/>
      </c>
      <c r="AG18" s="74"/>
      <c r="AH18" s="72" t="str">
        <f>IF(รายชื่อนักเรียน!E17="","",รายชื่อนักเรียน!G17)</f>
        <v/>
      </c>
      <c r="AI18" s="72" t="str">
        <f>IF(รายชื่อนักเรียน!E17="","",รายชื่อนักเรียน!H17)</f>
        <v/>
      </c>
      <c r="AJ18" s="119"/>
      <c r="AK18" s="115"/>
      <c r="AL18" s="116"/>
      <c r="AM18" s="115"/>
      <c r="AN18" s="116"/>
      <c r="AO18" s="115"/>
      <c r="AP18" s="116"/>
      <c r="AQ18" s="115"/>
      <c r="AR18" s="116"/>
      <c r="AS18" s="115"/>
      <c r="AT18" s="116"/>
      <c r="AU18" s="115"/>
      <c r="AV18" s="116"/>
      <c r="AW18" s="115"/>
      <c r="AX18" s="116"/>
      <c r="AY18" s="115"/>
      <c r="AZ18" s="116"/>
      <c r="BA18" s="105" t="str">
        <f t="shared" si="2"/>
        <v/>
      </c>
      <c r="BB18" s="106"/>
      <c r="BC18" s="117"/>
      <c r="BD18" s="118"/>
      <c r="BE18" s="44"/>
    </row>
    <row r="19" spans="1:57" ht="18.95" customHeight="1" x14ac:dyDescent="0.45">
      <c r="A19" s="44">
        <f t="shared" si="3"/>
        <v>13</v>
      </c>
      <c r="B19" s="74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19" s="74"/>
      <c r="D19" s="72" t="str">
        <f>IF(รายชื่อนักเรียน!E18="","",รายชื่อนักเรียน!G18)</f>
        <v/>
      </c>
      <c r="E19" s="72" t="str">
        <f>IF(รายชื่อนักเรียน!E18="","",รายชื่อนักเรียน!H18)</f>
        <v/>
      </c>
      <c r="F19" s="119"/>
      <c r="G19" s="105"/>
      <c r="H19" s="106"/>
      <c r="I19" s="105"/>
      <c r="J19" s="106"/>
      <c r="K19" s="105"/>
      <c r="L19" s="106"/>
      <c r="M19" s="105"/>
      <c r="N19" s="106"/>
      <c r="O19" s="105"/>
      <c r="P19" s="106"/>
      <c r="Q19" s="105"/>
      <c r="R19" s="106"/>
      <c r="S19" s="105"/>
      <c r="T19" s="106"/>
      <c r="U19" s="105"/>
      <c r="V19" s="106"/>
      <c r="W19" s="105"/>
      <c r="X19" s="106"/>
      <c r="Y19" s="105"/>
      <c r="Z19" s="106"/>
      <c r="AA19" s="105"/>
      <c r="AB19" s="106"/>
      <c r="AC19" s="105"/>
      <c r="AD19" s="106"/>
      <c r="AE19" s="44">
        <f t="shared" si="0"/>
        <v>13</v>
      </c>
      <c r="AF19" s="74" t="str">
        <f t="shared" si="1"/>
        <v/>
      </c>
      <c r="AG19" s="74"/>
      <c r="AH19" s="72" t="str">
        <f>IF(รายชื่อนักเรียน!E18="","",รายชื่อนักเรียน!G18)</f>
        <v/>
      </c>
      <c r="AI19" s="72" t="str">
        <f>IF(รายชื่อนักเรียน!E18="","",รายชื่อนักเรียน!H18)</f>
        <v/>
      </c>
      <c r="AJ19" s="119"/>
      <c r="AK19" s="115"/>
      <c r="AL19" s="116"/>
      <c r="AM19" s="115"/>
      <c r="AN19" s="116"/>
      <c r="AO19" s="115"/>
      <c r="AP19" s="116"/>
      <c r="AQ19" s="115"/>
      <c r="AR19" s="116"/>
      <c r="AS19" s="115"/>
      <c r="AT19" s="116"/>
      <c r="AU19" s="115"/>
      <c r="AV19" s="116"/>
      <c r="AW19" s="115"/>
      <c r="AX19" s="116"/>
      <c r="AY19" s="115"/>
      <c r="AZ19" s="116"/>
      <c r="BA19" s="105" t="str">
        <f t="shared" si="2"/>
        <v/>
      </c>
      <c r="BB19" s="106"/>
      <c r="BC19" s="117"/>
      <c r="BD19" s="118"/>
      <c r="BE19" s="44"/>
    </row>
    <row r="20" spans="1:57" ht="18.95" customHeight="1" x14ac:dyDescent="0.45">
      <c r="A20" s="44">
        <f t="shared" si="3"/>
        <v>14</v>
      </c>
      <c r="B20" s="74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20" s="74"/>
      <c r="D20" s="72" t="str">
        <f>IF(รายชื่อนักเรียน!E19="","",รายชื่อนักเรียน!G19)</f>
        <v/>
      </c>
      <c r="E20" s="72" t="str">
        <f>IF(รายชื่อนักเรียน!E19="","",รายชื่อนักเรียน!H19)</f>
        <v/>
      </c>
      <c r="F20" s="119"/>
      <c r="G20" s="105"/>
      <c r="H20" s="106"/>
      <c r="I20" s="105"/>
      <c r="J20" s="106"/>
      <c r="K20" s="105"/>
      <c r="L20" s="106"/>
      <c r="M20" s="105"/>
      <c r="N20" s="106"/>
      <c r="O20" s="105"/>
      <c r="P20" s="106"/>
      <c r="Q20" s="105"/>
      <c r="R20" s="106"/>
      <c r="S20" s="105"/>
      <c r="T20" s="106"/>
      <c r="U20" s="105"/>
      <c r="V20" s="106"/>
      <c r="W20" s="105"/>
      <c r="X20" s="106"/>
      <c r="Y20" s="105"/>
      <c r="Z20" s="106"/>
      <c r="AA20" s="105"/>
      <c r="AB20" s="106"/>
      <c r="AC20" s="105"/>
      <c r="AD20" s="106"/>
      <c r="AE20" s="44">
        <f t="shared" si="0"/>
        <v>14</v>
      </c>
      <c r="AF20" s="74" t="str">
        <f t="shared" si="1"/>
        <v/>
      </c>
      <c r="AG20" s="74"/>
      <c r="AH20" s="72" t="str">
        <f>IF(รายชื่อนักเรียน!E19="","",รายชื่อนักเรียน!G19)</f>
        <v/>
      </c>
      <c r="AI20" s="72" t="str">
        <f>IF(รายชื่อนักเรียน!E19="","",รายชื่อนักเรียน!H19)</f>
        <v/>
      </c>
      <c r="AJ20" s="119"/>
      <c r="AK20" s="115"/>
      <c r="AL20" s="116"/>
      <c r="AM20" s="115"/>
      <c r="AN20" s="116"/>
      <c r="AO20" s="115"/>
      <c r="AP20" s="116"/>
      <c r="AQ20" s="115"/>
      <c r="AR20" s="116"/>
      <c r="AS20" s="115"/>
      <c r="AT20" s="116"/>
      <c r="AU20" s="115"/>
      <c r="AV20" s="116"/>
      <c r="AW20" s="115"/>
      <c r="AX20" s="116"/>
      <c r="AY20" s="115"/>
      <c r="AZ20" s="116"/>
      <c r="BA20" s="105" t="str">
        <f t="shared" si="2"/>
        <v/>
      </c>
      <c r="BB20" s="106"/>
      <c r="BC20" s="117"/>
      <c r="BD20" s="118"/>
      <c r="BE20" s="44"/>
    </row>
    <row r="21" spans="1:57" ht="18.95" customHeight="1" x14ac:dyDescent="0.45">
      <c r="A21" s="44">
        <f t="shared" si="3"/>
        <v>15</v>
      </c>
      <c r="B21" s="74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21" s="74"/>
      <c r="D21" s="72" t="str">
        <f>IF(รายชื่อนักเรียน!E20="","",รายชื่อนักเรียน!G20)</f>
        <v/>
      </c>
      <c r="E21" s="72" t="str">
        <f>IF(รายชื่อนักเรียน!E20="","",รายชื่อนักเรียน!H20)</f>
        <v/>
      </c>
      <c r="F21" s="119"/>
      <c r="G21" s="105"/>
      <c r="H21" s="106"/>
      <c r="I21" s="105"/>
      <c r="J21" s="106"/>
      <c r="K21" s="105"/>
      <c r="L21" s="106"/>
      <c r="M21" s="105"/>
      <c r="N21" s="106"/>
      <c r="O21" s="105"/>
      <c r="P21" s="106"/>
      <c r="Q21" s="105"/>
      <c r="R21" s="106"/>
      <c r="S21" s="105"/>
      <c r="T21" s="106"/>
      <c r="U21" s="105"/>
      <c r="V21" s="106"/>
      <c r="W21" s="105"/>
      <c r="X21" s="106"/>
      <c r="Y21" s="105"/>
      <c r="Z21" s="106"/>
      <c r="AA21" s="105"/>
      <c r="AB21" s="106"/>
      <c r="AC21" s="105"/>
      <c r="AD21" s="106"/>
      <c r="AE21" s="44">
        <f t="shared" si="0"/>
        <v>15</v>
      </c>
      <c r="AF21" s="74" t="str">
        <f t="shared" si="1"/>
        <v/>
      </c>
      <c r="AG21" s="74"/>
      <c r="AH21" s="72" t="str">
        <f>IF(รายชื่อนักเรียน!E20="","",รายชื่อนักเรียน!G20)</f>
        <v/>
      </c>
      <c r="AI21" s="72" t="str">
        <f>IF(รายชื่อนักเรียน!E20="","",รายชื่อนักเรียน!H20)</f>
        <v/>
      </c>
      <c r="AJ21" s="119"/>
      <c r="AK21" s="115"/>
      <c r="AL21" s="116"/>
      <c r="AM21" s="115"/>
      <c r="AN21" s="116"/>
      <c r="AO21" s="105"/>
      <c r="AP21" s="106"/>
      <c r="AQ21" s="105"/>
      <c r="AR21" s="106"/>
      <c r="AS21" s="105"/>
      <c r="AT21" s="106"/>
      <c r="AU21" s="105"/>
      <c r="AV21" s="106"/>
      <c r="AW21" s="105"/>
      <c r="AX21" s="106"/>
      <c r="AY21" s="105"/>
      <c r="AZ21" s="106"/>
      <c r="BA21" s="105" t="str">
        <f t="shared" si="2"/>
        <v/>
      </c>
      <c r="BB21" s="106"/>
      <c r="BC21" s="117"/>
      <c r="BD21" s="118"/>
      <c r="BE21" s="44"/>
    </row>
    <row r="22" spans="1:57" ht="18.95" customHeight="1" x14ac:dyDescent="0.45">
      <c r="A22" s="44">
        <f t="shared" si="3"/>
        <v>16</v>
      </c>
      <c r="B22" s="74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22" s="74"/>
      <c r="D22" s="72" t="str">
        <f>IF(รายชื่อนักเรียน!E21="","",รายชื่อนักเรียน!G21)</f>
        <v/>
      </c>
      <c r="E22" s="72" t="str">
        <f>IF(รายชื่อนักเรียน!E21="","",รายชื่อนักเรียน!H21)</f>
        <v/>
      </c>
      <c r="F22" s="119"/>
      <c r="G22" s="105"/>
      <c r="H22" s="106"/>
      <c r="I22" s="105"/>
      <c r="J22" s="106"/>
      <c r="K22" s="105"/>
      <c r="L22" s="106"/>
      <c r="M22" s="105"/>
      <c r="N22" s="106"/>
      <c r="O22" s="105"/>
      <c r="P22" s="106"/>
      <c r="Q22" s="105"/>
      <c r="R22" s="106"/>
      <c r="S22" s="105"/>
      <c r="T22" s="106"/>
      <c r="U22" s="105"/>
      <c r="V22" s="106"/>
      <c r="W22" s="105"/>
      <c r="X22" s="106"/>
      <c r="Y22" s="105"/>
      <c r="Z22" s="106"/>
      <c r="AA22" s="105"/>
      <c r="AB22" s="106"/>
      <c r="AC22" s="105"/>
      <c r="AD22" s="106"/>
      <c r="AE22" s="44">
        <f t="shared" si="0"/>
        <v>16</v>
      </c>
      <c r="AF22" s="74" t="str">
        <f t="shared" si="1"/>
        <v/>
      </c>
      <c r="AG22" s="74"/>
      <c r="AH22" s="72" t="str">
        <f>IF(รายชื่อนักเรียน!E21="","",รายชื่อนักเรียน!G21)</f>
        <v/>
      </c>
      <c r="AI22" s="72" t="str">
        <f>IF(รายชื่อนักเรียน!E21="","",รายชื่อนักเรียน!H21)</f>
        <v/>
      </c>
      <c r="AJ22" s="119"/>
      <c r="AK22" s="115"/>
      <c r="AL22" s="116"/>
      <c r="AM22" s="115"/>
      <c r="AN22" s="116"/>
      <c r="AO22" s="105"/>
      <c r="AP22" s="106"/>
      <c r="AQ22" s="105"/>
      <c r="AR22" s="106"/>
      <c r="AS22" s="105"/>
      <c r="AT22" s="106"/>
      <c r="AU22" s="105"/>
      <c r="AV22" s="106"/>
      <c r="AW22" s="105"/>
      <c r="AX22" s="106"/>
      <c r="AY22" s="105"/>
      <c r="AZ22" s="106"/>
      <c r="BA22" s="105" t="str">
        <f t="shared" si="2"/>
        <v/>
      </c>
      <c r="BB22" s="106"/>
      <c r="BC22" s="117"/>
      <c r="BD22" s="118"/>
      <c r="BE22" s="44"/>
    </row>
    <row r="23" spans="1:57" ht="18.95" customHeight="1" x14ac:dyDescent="0.45">
      <c r="A23" s="44">
        <f t="shared" si="3"/>
        <v>17</v>
      </c>
      <c r="B23" s="74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23" s="74"/>
      <c r="D23" s="72" t="str">
        <f>IF(รายชื่อนักเรียน!E22="","",รายชื่อนักเรียน!G22)</f>
        <v/>
      </c>
      <c r="E23" s="72" t="str">
        <f>IF(รายชื่อนักเรียน!E22="","",รายชื่อนักเรียน!H22)</f>
        <v/>
      </c>
      <c r="F23" s="119"/>
      <c r="G23" s="105"/>
      <c r="H23" s="106"/>
      <c r="I23" s="105"/>
      <c r="J23" s="106"/>
      <c r="K23" s="105"/>
      <c r="L23" s="106"/>
      <c r="M23" s="105"/>
      <c r="N23" s="106"/>
      <c r="O23" s="105"/>
      <c r="P23" s="106"/>
      <c r="Q23" s="105"/>
      <c r="R23" s="106"/>
      <c r="S23" s="105"/>
      <c r="T23" s="106"/>
      <c r="U23" s="105"/>
      <c r="V23" s="106"/>
      <c r="W23" s="105"/>
      <c r="X23" s="106"/>
      <c r="Y23" s="105"/>
      <c r="Z23" s="106"/>
      <c r="AA23" s="105"/>
      <c r="AB23" s="106"/>
      <c r="AC23" s="105"/>
      <c r="AD23" s="106"/>
      <c r="AE23" s="44">
        <f t="shared" si="0"/>
        <v>17</v>
      </c>
      <c r="AF23" s="74" t="str">
        <f t="shared" si="1"/>
        <v/>
      </c>
      <c r="AG23" s="74"/>
      <c r="AH23" s="72" t="str">
        <f>IF(รายชื่อนักเรียน!E22="","",รายชื่อนักเรียน!G22)</f>
        <v/>
      </c>
      <c r="AI23" s="72" t="str">
        <f>IF(รายชื่อนักเรียน!E22="","",รายชื่อนักเรียน!H22)</f>
        <v/>
      </c>
      <c r="AJ23" s="119"/>
      <c r="AK23" s="115"/>
      <c r="AL23" s="116"/>
      <c r="AM23" s="115"/>
      <c r="AN23" s="116"/>
      <c r="AO23" s="105"/>
      <c r="AP23" s="106"/>
      <c r="AQ23" s="105"/>
      <c r="AR23" s="106"/>
      <c r="AS23" s="105"/>
      <c r="AT23" s="106"/>
      <c r="AU23" s="105"/>
      <c r="AV23" s="106"/>
      <c r="AW23" s="105"/>
      <c r="AX23" s="106"/>
      <c r="AY23" s="105"/>
      <c r="AZ23" s="106"/>
      <c r="BA23" s="105" t="str">
        <f t="shared" si="2"/>
        <v/>
      </c>
      <c r="BB23" s="106"/>
      <c r="BC23" s="117"/>
      <c r="BD23" s="118"/>
      <c r="BE23" s="44"/>
    </row>
    <row r="24" spans="1:57" ht="18.95" customHeight="1" x14ac:dyDescent="0.45">
      <c r="A24" s="44">
        <f t="shared" si="3"/>
        <v>18</v>
      </c>
      <c r="B24" s="74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24" s="74"/>
      <c r="D24" s="72" t="str">
        <f>IF(รายชื่อนักเรียน!E23="","",รายชื่อนักเรียน!G23)</f>
        <v/>
      </c>
      <c r="E24" s="72" t="str">
        <f>IF(รายชื่อนักเรียน!E23="","",รายชื่อนักเรียน!H23)</f>
        <v/>
      </c>
      <c r="F24" s="119"/>
      <c r="G24" s="105"/>
      <c r="H24" s="106"/>
      <c r="I24" s="105"/>
      <c r="J24" s="106"/>
      <c r="K24" s="105"/>
      <c r="L24" s="106"/>
      <c r="M24" s="105"/>
      <c r="N24" s="106"/>
      <c r="O24" s="105"/>
      <c r="P24" s="106"/>
      <c r="Q24" s="105"/>
      <c r="R24" s="106"/>
      <c r="S24" s="105"/>
      <c r="T24" s="106"/>
      <c r="U24" s="105"/>
      <c r="V24" s="106"/>
      <c r="W24" s="105"/>
      <c r="X24" s="106"/>
      <c r="Y24" s="105"/>
      <c r="Z24" s="106"/>
      <c r="AA24" s="105"/>
      <c r="AB24" s="106"/>
      <c r="AC24" s="105"/>
      <c r="AD24" s="106"/>
      <c r="AE24" s="44">
        <f t="shared" si="0"/>
        <v>18</v>
      </c>
      <c r="AF24" s="74" t="str">
        <f t="shared" si="1"/>
        <v/>
      </c>
      <c r="AG24" s="74"/>
      <c r="AH24" s="72" t="str">
        <f>IF(รายชื่อนักเรียน!E23="","",รายชื่อนักเรียน!G23)</f>
        <v/>
      </c>
      <c r="AI24" s="72" t="str">
        <f>IF(รายชื่อนักเรียน!E23="","",รายชื่อนักเรียน!H23)</f>
        <v/>
      </c>
      <c r="AJ24" s="119"/>
      <c r="AK24" s="115"/>
      <c r="AL24" s="116"/>
      <c r="AM24" s="115"/>
      <c r="AN24" s="116"/>
      <c r="AO24" s="105"/>
      <c r="AP24" s="106"/>
      <c r="AQ24" s="105"/>
      <c r="AR24" s="106"/>
      <c r="AS24" s="105"/>
      <c r="AT24" s="106"/>
      <c r="AU24" s="105"/>
      <c r="AV24" s="106"/>
      <c r="AW24" s="105"/>
      <c r="AX24" s="106"/>
      <c r="AY24" s="105"/>
      <c r="AZ24" s="106"/>
      <c r="BA24" s="105" t="str">
        <f t="shared" si="2"/>
        <v/>
      </c>
      <c r="BB24" s="106"/>
      <c r="BC24" s="117"/>
      <c r="BD24" s="118"/>
      <c r="BE24" s="44"/>
    </row>
    <row r="25" spans="1:57" ht="18.95" customHeight="1" x14ac:dyDescent="0.45">
      <c r="A25" s="44">
        <f t="shared" si="3"/>
        <v>19</v>
      </c>
      <c r="B25" s="74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25" s="74"/>
      <c r="D25" s="72" t="str">
        <f>IF(รายชื่อนักเรียน!E24="","",รายชื่อนักเรียน!G24)</f>
        <v/>
      </c>
      <c r="E25" s="72" t="str">
        <f>IF(รายชื่อนักเรียน!E24="","",รายชื่อนักเรียน!H24)</f>
        <v/>
      </c>
      <c r="F25" s="119"/>
      <c r="G25" s="105"/>
      <c r="H25" s="106"/>
      <c r="I25" s="105"/>
      <c r="J25" s="106"/>
      <c r="K25" s="105"/>
      <c r="L25" s="106"/>
      <c r="M25" s="105"/>
      <c r="N25" s="106"/>
      <c r="O25" s="105"/>
      <c r="P25" s="106"/>
      <c r="Q25" s="105"/>
      <c r="R25" s="106"/>
      <c r="S25" s="105"/>
      <c r="T25" s="106"/>
      <c r="U25" s="105"/>
      <c r="V25" s="106"/>
      <c r="W25" s="105"/>
      <c r="X25" s="106"/>
      <c r="Y25" s="105"/>
      <c r="Z25" s="106"/>
      <c r="AA25" s="105"/>
      <c r="AB25" s="106"/>
      <c r="AC25" s="105"/>
      <c r="AD25" s="106"/>
      <c r="AE25" s="44">
        <f t="shared" si="0"/>
        <v>19</v>
      </c>
      <c r="AF25" s="74" t="str">
        <f t="shared" si="1"/>
        <v/>
      </c>
      <c r="AG25" s="74"/>
      <c r="AH25" s="72" t="str">
        <f>IF(รายชื่อนักเรียน!E24="","",รายชื่อนักเรียน!G24)</f>
        <v/>
      </c>
      <c r="AI25" s="72" t="str">
        <f>IF(รายชื่อนักเรียน!E24="","",รายชื่อนักเรียน!H24)</f>
        <v/>
      </c>
      <c r="AJ25" s="119"/>
      <c r="AK25" s="115"/>
      <c r="AL25" s="116"/>
      <c r="AM25" s="115"/>
      <c r="AN25" s="116"/>
      <c r="AO25" s="105"/>
      <c r="AP25" s="106"/>
      <c r="AQ25" s="105"/>
      <c r="AR25" s="106"/>
      <c r="AS25" s="105"/>
      <c r="AT25" s="106"/>
      <c r="AU25" s="105"/>
      <c r="AV25" s="106"/>
      <c r="AW25" s="105"/>
      <c r="AX25" s="106"/>
      <c r="AY25" s="105"/>
      <c r="AZ25" s="106"/>
      <c r="BA25" s="105" t="str">
        <f t="shared" si="2"/>
        <v/>
      </c>
      <c r="BB25" s="106"/>
      <c r="BC25" s="117"/>
      <c r="BD25" s="118"/>
      <c r="BE25" s="44"/>
    </row>
    <row r="26" spans="1:57" ht="18.95" customHeight="1" x14ac:dyDescent="0.45">
      <c r="A26" s="44">
        <f t="shared" si="3"/>
        <v>20</v>
      </c>
      <c r="B26" s="74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26" s="74"/>
      <c r="D26" s="72" t="str">
        <f>IF(รายชื่อนักเรียน!E25="","",รายชื่อนักเรียน!G25)</f>
        <v/>
      </c>
      <c r="E26" s="72" t="str">
        <f>IF(รายชื่อนักเรียน!E25="","",รายชื่อนักเรียน!H25)</f>
        <v/>
      </c>
      <c r="F26" s="119"/>
      <c r="G26" s="105"/>
      <c r="H26" s="106"/>
      <c r="I26" s="105"/>
      <c r="J26" s="106"/>
      <c r="K26" s="105"/>
      <c r="L26" s="106"/>
      <c r="M26" s="105"/>
      <c r="N26" s="106"/>
      <c r="O26" s="105"/>
      <c r="P26" s="106"/>
      <c r="Q26" s="105"/>
      <c r="R26" s="106"/>
      <c r="S26" s="105"/>
      <c r="T26" s="106"/>
      <c r="U26" s="105"/>
      <c r="V26" s="106"/>
      <c r="W26" s="105"/>
      <c r="X26" s="106"/>
      <c r="Y26" s="105"/>
      <c r="Z26" s="106"/>
      <c r="AA26" s="105"/>
      <c r="AB26" s="106"/>
      <c r="AC26" s="105"/>
      <c r="AD26" s="106"/>
      <c r="AE26" s="44">
        <f t="shared" si="0"/>
        <v>20</v>
      </c>
      <c r="AF26" s="74" t="str">
        <f t="shared" si="1"/>
        <v/>
      </c>
      <c r="AG26" s="74"/>
      <c r="AH26" s="72" t="str">
        <f>IF(รายชื่อนักเรียน!E25="","",รายชื่อนักเรียน!G25)</f>
        <v/>
      </c>
      <c r="AI26" s="72" t="str">
        <f>IF(รายชื่อนักเรียน!E25="","",รายชื่อนักเรียน!H25)</f>
        <v/>
      </c>
      <c r="AJ26" s="119"/>
      <c r="AK26" s="115"/>
      <c r="AL26" s="116"/>
      <c r="AM26" s="115"/>
      <c r="AN26" s="116"/>
      <c r="AO26" s="105"/>
      <c r="AP26" s="106"/>
      <c r="AQ26" s="105"/>
      <c r="AR26" s="106"/>
      <c r="AS26" s="105"/>
      <c r="AT26" s="106"/>
      <c r="AU26" s="105"/>
      <c r="AV26" s="106"/>
      <c r="AW26" s="105"/>
      <c r="AX26" s="106"/>
      <c r="AY26" s="105"/>
      <c r="AZ26" s="106"/>
      <c r="BA26" s="105" t="str">
        <f t="shared" si="2"/>
        <v/>
      </c>
      <c r="BB26" s="106"/>
      <c r="BC26" s="117" t="str">
        <f t="shared" ref="BC26:BC36" si="4">IF(B26="","",(BA26/COUNTA($G$4:$AD$4,$AK$4:$AZ$4))*100)</f>
        <v/>
      </c>
      <c r="BD26" s="118"/>
      <c r="BE26" s="44" t="str">
        <f>IF(B26="","",IF(BC26&gt;=ตั้งค่ากิจกรรมพัฒนาผู้เรียน!$C$19,"ผ","มผ"))</f>
        <v/>
      </c>
    </row>
    <row r="27" spans="1:57" ht="18.95" customHeight="1" x14ac:dyDescent="0.45">
      <c r="A27" s="44">
        <f t="shared" si="3"/>
        <v>21</v>
      </c>
      <c r="B27" s="74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27" s="74"/>
      <c r="D27" s="72" t="str">
        <f>IF(รายชื่อนักเรียน!E26="","",รายชื่อนักเรียน!G26)</f>
        <v/>
      </c>
      <c r="E27" s="72" t="str">
        <f>IF(รายชื่อนักเรียน!E26="","",รายชื่อนักเรียน!H26)</f>
        <v/>
      </c>
      <c r="F27" s="119"/>
      <c r="G27" s="105"/>
      <c r="H27" s="106"/>
      <c r="I27" s="105"/>
      <c r="J27" s="106"/>
      <c r="K27" s="105"/>
      <c r="L27" s="106"/>
      <c r="M27" s="105"/>
      <c r="N27" s="106"/>
      <c r="O27" s="105"/>
      <c r="P27" s="106"/>
      <c r="Q27" s="105"/>
      <c r="R27" s="106"/>
      <c r="S27" s="105"/>
      <c r="T27" s="106"/>
      <c r="U27" s="105"/>
      <c r="V27" s="106"/>
      <c r="W27" s="105"/>
      <c r="X27" s="106"/>
      <c r="Y27" s="105"/>
      <c r="Z27" s="106"/>
      <c r="AA27" s="105"/>
      <c r="AB27" s="106"/>
      <c r="AC27" s="105"/>
      <c r="AD27" s="106"/>
      <c r="AE27" s="44">
        <f t="shared" si="0"/>
        <v>21</v>
      </c>
      <c r="AF27" s="74" t="str">
        <f t="shared" si="1"/>
        <v/>
      </c>
      <c r="AG27" s="74"/>
      <c r="AH27" s="72" t="str">
        <f>IF(รายชื่อนักเรียน!E26="","",รายชื่อนักเรียน!G26)</f>
        <v/>
      </c>
      <c r="AI27" s="72" t="str">
        <f>IF(รายชื่อนักเรียน!E26="","",รายชื่อนักเรียน!H26)</f>
        <v/>
      </c>
      <c r="AJ27" s="119"/>
      <c r="AK27" s="115"/>
      <c r="AL27" s="116"/>
      <c r="AM27" s="115"/>
      <c r="AN27" s="116"/>
      <c r="AO27" s="105"/>
      <c r="AP27" s="106"/>
      <c r="AQ27" s="105"/>
      <c r="AR27" s="106"/>
      <c r="AS27" s="105"/>
      <c r="AT27" s="106"/>
      <c r="AU27" s="105"/>
      <c r="AV27" s="106"/>
      <c r="AW27" s="105"/>
      <c r="AX27" s="106"/>
      <c r="AY27" s="105"/>
      <c r="AZ27" s="106"/>
      <c r="BA27" s="105" t="str">
        <f t="shared" si="2"/>
        <v/>
      </c>
      <c r="BB27" s="106"/>
      <c r="BC27" s="117" t="str">
        <f t="shared" si="4"/>
        <v/>
      </c>
      <c r="BD27" s="118"/>
      <c r="BE27" s="44" t="str">
        <f>IF(B27="","",IF(BC27&gt;=ตั้งค่ากิจกรรมพัฒนาผู้เรียน!$C$19,"ผ","มผ"))</f>
        <v/>
      </c>
    </row>
    <row r="28" spans="1:57" ht="18.95" customHeight="1" x14ac:dyDescent="0.45">
      <c r="A28" s="44">
        <f t="shared" si="3"/>
        <v>22</v>
      </c>
      <c r="B28" s="74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28" s="74"/>
      <c r="D28" s="72" t="str">
        <f>IF(รายชื่อนักเรียน!E27="","",รายชื่อนักเรียน!G27)</f>
        <v/>
      </c>
      <c r="E28" s="72" t="str">
        <f>IF(รายชื่อนักเรียน!E27="","",รายชื่อนักเรียน!H27)</f>
        <v/>
      </c>
      <c r="F28" s="119"/>
      <c r="G28" s="105"/>
      <c r="H28" s="106"/>
      <c r="I28" s="105"/>
      <c r="J28" s="106"/>
      <c r="K28" s="105"/>
      <c r="L28" s="106"/>
      <c r="M28" s="105"/>
      <c r="N28" s="106"/>
      <c r="O28" s="105"/>
      <c r="P28" s="106"/>
      <c r="Q28" s="105"/>
      <c r="R28" s="106"/>
      <c r="S28" s="105"/>
      <c r="T28" s="106"/>
      <c r="U28" s="105"/>
      <c r="V28" s="106"/>
      <c r="W28" s="105"/>
      <c r="X28" s="106"/>
      <c r="Y28" s="105"/>
      <c r="Z28" s="106"/>
      <c r="AA28" s="105"/>
      <c r="AB28" s="106"/>
      <c r="AC28" s="105"/>
      <c r="AD28" s="106"/>
      <c r="AE28" s="44">
        <f t="shared" si="0"/>
        <v>22</v>
      </c>
      <c r="AF28" s="74" t="str">
        <f t="shared" si="1"/>
        <v/>
      </c>
      <c r="AG28" s="74"/>
      <c r="AH28" s="72" t="str">
        <f>IF(รายชื่อนักเรียน!E27="","",รายชื่อนักเรียน!G27)</f>
        <v/>
      </c>
      <c r="AI28" s="72" t="str">
        <f>IF(รายชื่อนักเรียน!E27="","",รายชื่อนักเรียน!H27)</f>
        <v/>
      </c>
      <c r="AJ28" s="119"/>
      <c r="AK28" s="115"/>
      <c r="AL28" s="116"/>
      <c r="AM28" s="115"/>
      <c r="AN28" s="116"/>
      <c r="AO28" s="105"/>
      <c r="AP28" s="106"/>
      <c r="AQ28" s="105"/>
      <c r="AR28" s="106"/>
      <c r="AS28" s="105"/>
      <c r="AT28" s="106"/>
      <c r="AU28" s="105"/>
      <c r="AV28" s="106"/>
      <c r="AW28" s="105"/>
      <c r="AX28" s="106"/>
      <c r="AY28" s="105"/>
      <c r="AZ28" s="106"/>
      <c r="BA28" s="105" t="str">
        <f t="shared" si="2"/>
        <v/>
      </c>
      <c r="BB28" s="106"/>
      <c r="BC28" s="117" t="str">
        <f t="shared" si="4"/>
        <v/>
      </c>
      <c r="BD28" s="118"/>
      <c r="BE28" s="44" t="str">
        <f>IF(B28="","",IF(BC28&gt;=ตั้งค่ากิจกรรมพัฒนาผู้เรียน!$C$19,"ผ","มผ"))</f>
        <v/>
      </c>
    </row>
    <row r="29" spans="1:57" ht="18.95" customHeight="1" x14ac:dyDescent="0.45">
      <c r="A29" s="44">
        <f t="shared" si="3"/>
        <v>23</v>
      </c>
      <c r="B29" s="74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29" s="74"/>
      <c r="D29" s="72" t="str">
        <f>IF(รายชื่อนักเรียน!E28="","",รายชื่อนักเรียน!G28)</f>
        <v/>
      </c>
      <c r="E29" s="72" t="str">
        <f>IF(รายชื่อนักเรียน!E28="","",รายชื่อนักเรียน!H28)</f>
        <v/>
      </c>
      <c r="F29" s="119"/>
      <c r="G29" s="105"/>
      <c r="H29" s="106"/>
      <c r="I29" s="105"/>
      <c r="J29" s="106"/>
      <c r="K29" s="105"/>
      <c r="L29" s="106"/>
      <c r="M29" s="105"/>
      <c r="N29" s="106"/>
      <c r="O29" s="105"/>
      <c r="P29" s="106"/>
      <c r="Q29" s="105"/>
      <c r="R29" s="106"/>
      <c r="S29" s="105"/>
      <c r="T29" s="106"/>
      <c r="U29" s="105"/>
      <c r="V29" s="106"/>
      <c r="W29" s="105"/>
      <c r="X29" s="106"/>
      <c r="Y29" s="105"/>
      <c r="Z29" s="106"/>
      <c r="AA29" s="105"/>
      <c r="AB29" s="106"/>
      <c r="AC29" s="105"/>
      <c r="AD29" s="106"/>
      <c r="AE29" s="44">
        <f t="shared" si="0"/>
        <v>23</v>
      </c>
      <c r="AF29" s="74" t="str">
        <f t="shared" si="1"/>
        <v/>
      </c>
      <c r="AG29" s="74"/>
      <c r="AH29" s="72" t="str">
        <f>IF(รายชื่อนักเรียน!E28="","",รายชื่อนักเรียน!G28)</f>
        <v/>
      </c>
      <c r="AI29" s="72" t="str">
        <f>IF(รายชื่อนักเรียน!E28="","",รายชื่อนักเรียน!H28)</f>
        <v/>
      </c>
      <c r="AJ29" s="119"/>
      <c r="AK29" s="115"/>
      <c r="AL29" s="116"/>
      <c r="AM29" s="115"/>
      <c r="AN29" s="116"/>
      <c r="AO29" s="105"/>
      <c r="AP29" s="106"/>
      <c r="AQ29" s="105"/>
      <c r="AR29" s="106"/>
      <c r="AS29" s="105"/>
      <c r="AT29" s="106"/>
      <c r="AU29" s="105"/>
      <c r="AV29" s="106"/>
      <c r="AW29" s="105"/>
      <c r="AX29" s="106"/>
      <c r="AY29" s="105"/>
      <c r="AZ29" s="106"/>
      <c r="BA29" s="105" t="str">
        <f t="shared" si="2"/>
        <v/>
      </c>
      <c r="BB29" s="106"/>
      <c r="BC29" s="117" t="str">
        <f t="shared" si="4"/>
        <v/>
      </c>
      <c r="BD29" s="118"/>
      <c r="BE29" s="44" t="str">
        <f>IF(B29="","",IF(BC29&gt;=ตั้งค่ากิจกรรมพัฒนาผู้เรียน!$C$19,"ผ","มผ"))</f>
        <v/>
      </c>
    </row>
    <row r="30" spans="1:57" ht="18.95" customHeight="1" x14ac:dyDescent="0.45">
      <c r="A30" s="44">
        <f t="shared" si="3"/>
        <v>24</v>
      </c>
      <c r="B30" s="74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30" s="74"/>
      <c r="D30" s="72" t="str">
        <f>IF(รายชื่อนักเรียน!E29="","",รายชื่อนักเรียน!G29)</f>
        <v/>
      </c>
      <c r="E30" s="72" t="str">
        <f>IF(รายชื่อนักเรียน!E29="","",รายชื่อนักเรียน!H29)</f>
        <v/>
      </c>
      <c r="F30" s="119"/>
      <c r="G30" s="105"/>
      <c r="H30" s="106"/>
      <c r="I30" s="105"/>
      <c r="J30" s="106"/>
      <c r="K30" s="105"/>
      <c r="L30" s="106"/>
      <c r="M30" s="105"/>
      <c r="N30" s="106"/>
      <c r="O30" s="105"/>
      <c r="P30" s="106"/>
      <c r="Q30" s="105"/>
      <c r="R30" s="106"/>
      <c r="S30" s="105"/>
      <c r="T30" s="106"/>
      <c r="U30" s="105"/>
      <c r="V30" s="106"/>
      <c r="W30" s="105"/>
      <c r="X30" s="106"/>
      <c r="Y30" s="105"/>
      <c r="Z30" s="106"/>
      <c r="AA30" s="105"/>
      <c r="AB30" s="106"/>
      <c r="AC30" s="105"/>
      <c r="AD30" s="106"/>
      <c r="AE30" s="44">
        <f t="shared" si="0"/>
        <v>24</v>
      </c>
      <c r="AF30" s="74" t="str">
        <f t="shared" si="1"/>
        <v/>
      </c>
      <c r="AG30" s="74"/>
      <c r="AH30" s="72" t="str">
        <f>IF(รายชื่อนักเรียน!E29="","",รายชื่อนักเรียน!G29)</f>
        <v/>
      </c>
      <c r="AI30" s="72" t="str">
        <f>IF(รายชื่อนักเรียน!E29="","",รายชื่อนักเรียน!H29)</f>
        <v/>
      </c>
      <c r="AJ30" s="119"/>
      <c r="AK30" s="115"/>
      <c r="AL30" s="116"/>
      <c r="AM30" s="115"/>
      <c r="AN30" s="116"/>
      <c r="AO30" s="105"/>
      <c r="AP30" s="106"/>
      <c r="AQ30" s="105"/>
      <c r="AR30" s="106"/>
      <c r="AS30" s="105"/>
      <c r="AT30" s="106"/>
      <c r="AU30" s="105"/>
      <c r="AV30" s="106"/>
      <c r="AW30" s="105"/>
      <c r="AX30" s="106"/>
      <c r="AY30" s="105"/>
      <c r="AZ30" s="106"/>
      <c r="BA30" s="105" t="str">
        <f t="shared" si="2"/>
        <v/>
      </c>
      <c r="BB30" s="106"/>
      <c r="BC30" s="117" t="str">
        <f t="shared" si="4"/>
        <v/>
      </c>
      <c r="BD30" s="118"/>
      <c r="BE30" s="44" t="str">
        <f>IF(B30="","",IF(BC30&gt;=ตั้งค่ากิจกรรมพัฒนาผู้เรียน!$C$19,"ผ","มผ"))</f>
        <v/>
      </c>
    </row>
    <row r="31" spans="1:57" ht="18.95" customHeight="1" x14ac:dyDescent="0.45">
      <c r="A31" s="44">
        <f t="shared" si="3"/>
        <v>25</v>
      </c>
      <c r="B31" s="74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31" s="74"/>
      <c r="D31" s="72" t="str">
        <f>IF(รายชื่อนักเรียน!E30="","",รายชื่อนักเรียน!G30)</f>
        <v/>
      </c>
      <c r="E31" s="72" t="str">
        <f>IF(รายชื่อนักเรียน!E30="","",รายชื่อนักเรียน!H30)</f>
        <v/>
      </c>
      <c r="F31" s="119"/>
      <c r="G31" s="105"/>
      <c r="H31" s="106"/>
      <c r="I31" s="105"/>
      <c r="J31" s="106"/>
      <c r="K31" s="105"/>
      <c r="L31" s="106"/>
      <c r="M31" s="105"/>
      <c r="N31" s="106"/>
      <c r="O31" s="105"/>
      <c r="P31" s="106"/>
      <c r="Q31" s="105"/>
      <c r="R31" s="106"/>
      <c r="S31" s="105"/>
      <c r="T31" s="106"/>
      <c r="U31" s="105"/>
      <c r="V31" s="106"/>
      <c r="W31" s="105"/>
      <c r="X31" s="106"/>
      <c r="Y31" s="105"/>
      <c r="Z31" s="106"/>
      <c r="AA31" s="105"/>
      <c r="AB31" s="106"/>
      <c r="AC31" s="105"/>
      <c r="AD31" s="106"/>
      <c r="AE31" s="44">
        <f t="shared" si="0"/>
        <v>25</v>
      </c>
      <c r="AF31" s="74" t="str">
        <f t="shared" si="1"/>
        <v/>
      </c>
      <c r="AG31" s="74"/>
      <c r="AH31" s="72" t="str">
        <f>IF(รายชื่อนักเรียน!E30="","",รายชื่อนักเรียน!G30)</f>
        <v/>
      </c>
      <c r="AI31" s="72" t="str">
        <f>IF(รายชื่อนักเรียน!E30="","",รายชื่อนักเรียน!H30)</f>
        <v/>
      </c>
      <c r="AJ31" s="119"/>
      <c r="AK31" s="115"/>
      <c r="AL31" s="116"/>
      <c r="AM31" s="115"/>
      <c r="AN31" s="116"/>
      <c r="AO31" s="105"/>
      <c r="AP31" s="106"/>
      <c r="AQ31" s="105"/>
      <c r="AR31" s="106"/>
      <c r="AS31" s="105"/>
      <c r="AT31" s="106"/>
      <c r="AU31" s="105"/>
      <c r="AV31" s="106"/>
      <c r="AW31" s="105"/>
      <c r="AX31" s="106"/>
      <c r="AY31" s="105"/>
      <c r="AZ31" s="106"/>
      <c r="BA31" s="105" t="str">
        <f t="shared" si="2"/>
        <v/>
      </c>
      <c r="BB31" s="106"/>
      <c r="BC31" s="117" t="str">
        <f t="shared" si="4"/>
        <v/>
      </c>
      <c r="BD31" s="118"/>
      <c r="BE31" s="44" t="str">
        <f>IF(B31="","",IF(BC31&gt;=ตั้งค่ากิจกรรมพัฒนาผู้เรียน!$C$19,"ผ","มผ"))</f>
        <v/>
      </c>
    </row>
    <row r="32" spans="1:57" ht="18.95" customHeight="1" x14ac:dyDescent="0.45">
      <c r="A32" s="44">
        <f t="shared" si="3"/>
        <v>26</v>
      </c>
      <c r="B32" s="74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32" s="74"/>
      <c r="D32" s="72" t="str">
        <f>IF(รายชื่อนักเรียน!E31="","",รายชื่อนักเรียน!G31)</f>
        <v/>
      </c>
      <c r="E32" s="72" t="str">
        <f>IF(รายชื่อนักเรียน!E31="","",รายชื่อนักเรียน!H31)</f>
        <v/>
      </c>
      <c r="F32" s="119"/>
      <c r="G32" s="105"/>
      <c r="H32" s="106"/>
      <c r="I32" s="105"/>
      <c r="J32" s="106"/>
      <c r="K32" s="105"/>
      <c r="L32" s="106"/>
      <c r="M32" s="105"/>
      <c r="N32" s="106"/>
      <c r="O32" s="105"/>
      <c r="P32" s="106"/>
      <c r="Q32" s="105"/>
      <c r="R32" s="106"/>
      <c r="S32" s="105"/>
      <c r="T32" s="106"/>
      <c r="U32" s="105"/>
      <c r="V32" s="106"/>
      <c r="W32" s="105"/>
      <c r="X32" s="106"/>
      <c r="Y32" s="105"/>
      <c r="Z32" s="106"/>
      <c r="AA32" s="105"/>
      <c r="AB32" s="106"/>
      <c r="AC32" s="105"/>
      <c r="AD32" s="106"/>
      <c r="AE32" s="44">
        <f t="shared" si="0"/>
        <v>26</v>
      </c>
      <c r="AF32" s="74" t="str">
        <f t="shared" si="1"/>
        <v/>
      </c>
      <c r="AG32" s="74"/>
      <c r="AH32" s="72" t="str">
        <f>IF(รายชื่อนักเรียน!E31="","",รายชื่อนักเรียน!G31)</f>
        <v/>
      </c>
      <c r="AI32" s="72" t="str">
        <f>IF(รายชื่อนักเรียน!E31="","",รายชื่อนักเรียน!H31)</f>
        <v/>
      </c>
      <c r="AJ32" s="119"/>
      <c r="AK32" s="115"/>
      <c r="AL32" s="116"/>
      <c r="AM32" s="115"/>
      <c r="AN32" s="116"/>
      <c r="AO32" s="105"/>
      <c r="AP32" s="106"/>
      <c r="AQ32" s="105"/>
      <c r="AR32" s="106"/>
      <c r="AS32" s="105"/>
      <c r="AT32" s="106"/>
      <c r="AU32" s="105"/>
      <c r="AV32" s="106"/>
      <c r="AW32" s="105"/>
      <c r="AX32" s="106"/>
      <c r="AY32" s="105"/>
      <c r="AZ32" s="106"/>
      <c r="BA32" s="105" t="str">
        <f t="shared" si="2"/>
        <v/>
      </c>
      <c r="BB32" s="106"/>
      <c r="BC32" s="117" t="str">
        <f t="shared" si="4"/>
        <v/>
      </c>
      <c r="BD32" s="118"/>
      <c r="BE32" s="44" t="str">
        <f>IF(B32="","",IF(BC32&gt;=ตั้งค่ากิจกรรมพัฒนาผู้เรียน!$C$19,"ผ","มผ"))</f>
        <v/>
      </c>
    </row>
    <row r="33" spans="1:57" ht="18.95" customHeight="1" x14ac:dyDescent="0.45">
      <c r="A33" s="44">
        <f t="shared" si="3"/>
        <v>27</v>
      </c>
      <c r="B33" s="74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33" s="74"/>
      <c r="D33" s="72" t="str">
        <f>IF(รายชื่อนักเรียน!E32="","",รายชื่อนักเรียน!G32)</f>
        <v/>
      </c>
      <c r="E33" s="72" t="str">
        <f>IF(รายชื่อนักเรียน!E32="","",รายชื่อนักเรียน!H32)</f>
        <v/>
      </c>
      <c r="F33" s="119"/>
      <c r="G33" s="105"/>
      <c r="H33" s="106"/>
      <c r="I33" s="105"/>
      <c r="J33" s="106"/>
      <c r="K33" s="105"/>
      <c r="L33" s="106"/>
      <c r="M33" s="105"/>
      <c r="N33" s="106"/>
      <c r="O33" s="105"/>
      <c r="P33" s="106"/>
      <c r="Q33" s="105"/>
      <c r="R33" s="106"/>
      <c r="S33" s="105"/>
      <c r="T33" s="106"/>
      <c r="U33" s="105"/>
      <c r="V33" s="106"/>
      <c r="W33" s="105"/>
      <c r="X33" s="106"/>
      <c r="Y33" s="105"/>
      <c r="Z33" s="106"/>
      <c r="AA33" s="105"/>
      <c r="AB33" s="106"/>
      <c r="AC33" s="105"/>
      <c r="AD33" s="106"/>
      <c r="AE33" s="44">
        <f t="shared" si="0"/>
        <v>27</v>
      </c>
      <c r="AF33" s="74" t="str">
        <f t="shared" si="1"/>
        <v/>
      </c>
      <c r="AG33" s="74"/>
      <c r="AH33" s="72" t="str">
        <f>IF(รายชื่อนักเรียน!E32="","",รายชื่อนักเรียน!G32)</f>
        <v/>
      </c>
      <c r="AI33" s="72" t="str">
        <f>IF(รายชื่อนักเรียน!E32="","",รายชื่อนักเรียน!H32)</f>
        <v/>
      </c>
      <c r="AJ33" s="119"/>
      <c r="AK33" s="115"/>
      <c r="AL33" s="116"/>
      <c r="AM33" s="115"/>
      <c r="AN33" s="116"/>
      <c r="AO33" s="105"/>
      <c r="AP33" s="106"/>
      <c r="AQ33" s="105"/>
      <c r="AR33" s="106"/>
      <c r="AS33" s="105"/>
      <c r="AT33" s="106"/>
      <c r="AU33" s="105"/>
      <c r="AV33" s="106"/>
      <c r="AW33" s="105"/>
      <c r="AX33" s="106"/>
      <c r="AY33" s="105"/>
      <c r="AZ33" s="106"/>
      <c r="BA33" s="105" t="str">
        <f t="shared" si="2"/>
        <v/>
      </c>
      <c r="BB33" s="106"/>
      <c r="BC33" s="117" t="str">
        <f t="shared" si="4"/>
        <v/>
      </c>
      <c r="BD33" s="118"/>
      <c r="BE33" s="44" t="str">
        <f>IF(B33="","",IF(BC33&gt;=ตั้งค่ากิจกรรมพัฒนาผู้เรียน!$C$19,"ผ","มผ"))</f>
        <v/>
      </c>
    </row>
    <row r="34" spans="1:57" ht="18.95" customHeight="1" x14ac:dyDescent="0.45">
      <c r="A34" s="44">
        <f t="shared" si="3"/>
        <v>28</v>
      </c>
      <c r="B34" s="74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34" s="74"/>
      <c r="D34" s="72" t="str">
        <f>IF(รายชื่อนักเรียน!E33="","",รายชื่อนักเรียน!G33)</f>
        <v/>
      </c>
      <c r="E34" s="72" t="str">
        <f>IF(รายชื่อนักเรียน!E33="","",รายชื่อนักเรียน!H33)</f>
        <v/>
      </c>
      <c r="F34" s="119"/>
      <c r="G34" s="105"/>
      <c r="H34" s="106"/>
      <c r="I34" s="105"/>
      <c r="J34" s="106"/>
      <c r="K34" s="105"/>
      <c r="L34" s="106"/>
      <c r="M34" s="105"/>
      <c r="N34" s="106"/>
      <c r="O34" s="105"/>
      <c r="P34" s="106"/>
      <c r="Q34" s="105"/>
      <c r="R34" s="106"/>
      <c r="S34" s="105"/>
      <c r="T34" s="106"/>
      <c r="U34" s="105"/>
      <c r="V34" s="106"/>
      <c r="W34" s="105"/>
      <c r="X34" s="106"/>
      <c r="Y34" s="105"/>
      <c r="Z34" s="106"/>
      <c r="AA34" s="105"/>
      <c r="AB34" s="106"/>
      <c r="AC34" s="105"/>
      <c r="AD34" s="106"/>
      <c r="AE34" s="44">
        <f t="shared" si="0"/>
        <v>28</v>
      </c>
      <c r="AF34" s="74" t="str">
        <f t="shared" si="1"/>
        <v/>
      </c>
      <c r="AG34" s="74"/>
      <c r="AH34" s="72" t="str">
        <f>IF(รายชื่อนักเรียน!E33="","",รายชื่อนักเรียน!G33)</f>
        <v/>
      </c>
      <c r="AI34" s="72" t="str">
        <f>IF(รายชื่อนักเรียน!E33="","",รายชื่อนักเรียน!H33)</f>
        <v/>
      </c>
      <c r="AJ34" s="119"/>
      <c r="AK34" s="115"/>
      <c r="AL34" s="116"/>
      <c r="AM34" s="115"/>
      <c r="AN34" s="116"/>
      <c r="AO34" s="105"/>
      <c r="AP34" s="106"/>
      <c r="AQ34" s="105"/>
      <c r="AR34" s="106"/>
      <c r="AS34" s="105"/>
      <c r="AT34" s="106"/>
      <c r="AU34" s="105"/>
      <c r="AV34" s="106"/>
      <c r="AW34" s="105"/>
      <c r="AX34" s="106"/>
      <c r="AY34" s="105"/>
      <c r="AZ34" s="106"/>
      <c r="BA34" s="105" t="str">
        <f t="shared" si="2"/>
        <v/>
      </c>
      <c r="BB34" s="106"/>
      <c r="BC34" s="117" t="str">
        <f t="shared" si="4"/>
        <v/>
      </c>
      <c r="BD34" s="118"/>
      <c r="BE34" s="44" t="str">
        <f>IF(B34="","",IF(BC34&gt;=ตั้งค่ากิจกรรมพัฒนาผู้เรียน!$C$19,"ผ","มผ"))</f>
        <v/>
      </c>
    </row>
    <row r="35" spans="1:57" ht="18.95" customHeight="1" x14ac:dyDescent="0.45">
      <c r="A35" s="44">
        <f t="shared" si="3"/>
        <v>29</v>
      </c>
      <c r="B35" s="74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35" s="74"/>
      <c r="D35" s="72" t="str">
        <f>IF(รายชื่อนักเรียน!E34="","",รายชื่อนักเรียน!G34)</f>
        <v/>
      </c>
      <c r="E35" s="72" t="str">
        <f>IF(รายชื่อนักเรียน!E34="","",รายชื่อนักเรียน!H34)</f>
        <v/>
      </c>
      <c r="F35" s="119"/>
      <c r="G35" s="105"/>
      <c r="H35" s="106"/>
      <c r="I35" s="105"/>
      <c r="J35" s="106"/>
      <c r="K35" s="105"/>
      <c r="L35" s="106"/>
      <c r="M35" s="105"/>
      <c r="N35" s="106"/>
      <c r="O35" s="105"/>
      <c r="P35" s="106"/>
      <c r="Q35" s="105"/>
      <c r="R35" s="106"/>
      <c r="S35" s="105"/>
      <c r="T35" s="106"/>
      <c r="U35" s="105"/>
      <c r="V35" s="106"/>
      <c r="W35" s="105"/>
      <c r="X35" s="106"/>
      <c r="Y35" s="105"/>
      <c r="Z35" s="106"/>
      <c r="AA35" s="105"/>
      <c r="AB35" s="106"/>
      <c r="AC35" s="105"/>
      <c r="AD35" s="106"/>
      <c r="AE35" s="44">
        <f t="shared" si="0"/>
        <v>29</v>
      </c>
      <c r="AF35" s="74" t="str">
        <f t="shared" si="1"/>
        <v/>
      </c>
      <c r="AG35" s="74"/>
      <c r="AH35" s="72" t="str">
        <f>IF(รายชื่อนักเรียน!E34="","",รายชื่อนักเรียน!G34)</f>
        <v/>
      </c>
      <c r="AI35" s="72" t="str">
        <f>IF(รายชื่อนักเรียน!E34="","",รายชื่อนักเรียน!H34)</f>
        <v/>
      </c>
      <c r="AJ35" s="119"/>
      <c r="AK35" s="115"/>
      <c r="AL35" s="116"/>
      <c r="AM35" s="115"/>
      <c r="AN35" s="116"/>
      <c r="AO35" s="105"/>
      <c r="AP35" s="106"/>
      <c r="AQ35" s="105"/>
      <c r="AR35" s="106"/>
      <c r="AS35" s="105"/>
      <c r="AT35" s="106"/>
      <c r="AU35" s="105"/>
      <c r="AV35" s="106"/>
      <c r="AW35" s="105"/>
      <c r="AX35" s="106"/>
      <c r="AY35" s="105"/>
      <c r="AZ35" s="106"/>
      <c r="BA35" s="105" t="str">
        <f t="shared" si="2"/>
        <v/>
      </c>
      <c r="BB35" s="106"/>
      <c r="BC35" s="117" t="str">
        <f t="shared" si="4"/>
        <v/>
      </c>
      <c r="BD35" s="118"/>
      <c r="BE35" s="44" t="str">
        <f>IF(B35="","",IF(BC35&gt;=ตั้งค่ากิจกรรมพัฒนาผู้เรียน!$C$19,"ผ","มผ"))</f>
        <v/>
      </c>
    </row>
    <row r="36" spans="1:57" ht="18.95" customHeight="1" x14ac:dyDescent="0.45">
      <c r="A36" s="44">
        <f t="shared" si="3"/>
        <v>30</v>
      </c>
      <c r="B36" s="74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36" s="74"/>
      <c r="D36" s="72" t="str">
        <f>IF(รายชื่อนักเรียน!E35="","",รายชื่อนักเรียน!G35)</f>
        <v/>
      </c>
      <c r="E36" s="72" t="str">
        <f>IF(รายชื่อนักเรียน!E35="","",รายชื่อนักเรียน!H35)</f>
        <v/>
      </c>
      <c r="F36" s="120"/>
      <c r="G36" s="105"/>
      <c r="H36" s="106"/>
      <c r="I36" s="105"/>
      <c r="J36" s="106"/>
      <c r="K36" s="105"/>
      <c r="L36" s="106"/>
      <c r="M36" s="105"/>
      <c r="N36" s="106"/>
      <c r="O36" s="105"/>
      <c r="P36" s="106"/>
      <c r="Q36" s="105"/>
      <c r="R36" s="106"/>
      <c r="S36" s="105"/>
      <c r="T36" s="106"/>
      <c r="U36" s="105"/>
      <c r="V36" s="106"/>
      <c r="W36" s="105"/>
      <c r="X36" s="106"/>
      <c r="Y36" s="105"/>
      <c r="Z36" s="106"/>
      <c r="AA36" s="105"/>
      <c r="AB36" s="106"/>
      <c r="AC36" s="105"/>
      <c r="AD36" s="106"/>
      <c r="AE36" s="44">
        <f t="shared" si="0"/>
        <v>30</v>
      </c>
      <c r="AF36" s="74" t="str">
        <f t="shared" si="1"/>
        <v/>
      </c>
      <c r="AG36" s="74"/>
      <c r="AH36" s="72" t="str">
        <f>IF(รายชื่อนักเรียน!E35="","",รายชื่อนักเรียน!G35)</f>
        <v/>
      </c>
      <c r="AI36" s="72" t="str">
        <f>IF(รายชื่อนักเรียน!E35="","",รายชื่อนักเรียน!H35)</f>
        <v/>
      </c>
      <c r="AJ36" s="120"/>
      <c r="AK36" s="115"/>
      <c r="AL36" s="116"/>
      <c r="AM36" s="115"/>
      <c r="AN36" s="116"/>
      <c r="AO36" s="105"/>
      <c r="AP36" s="106"/>
      <c r="AQ36" s="105"/>
      <c r="AR36" s="106"/>
      <c r="AS36" s="105"/>
      <c r="AT36" s="106"/>
      <c r="AU36" s="105"/>
      <c r="AV36" s="106"/>
      <c r="AW36" s="105"/>
      <c r="AX36" s="106"/>
      <c r="AY36" s="105"/>
      <c r="AZ36" s="106"/>
      <c r="BA36" s="105" t="str">
        <f t="shared" si="2"/>
        <v/>
      </c>
      <c r="BB36" s="106"/>
      <c r="BC36" s="117" t="str">
        <f t="shared" si="4"/>
        <v/>
      </c>
      <c r="BD36" s="118"/>
      <c r="BE36" s="44" t="str">
        <f>IF(B36="","",IF(BC36&gt;=ตั้งค่ากิจกรรมพัฒนาผู้เรียน!$C$19,"ผ","มผ"))</f>
        <v/>
      </c>
    </row>
    <row r="37" spans="1:57" ht="18.95" customHeight="1" x14ac:dyDescent="0.45">
      <c r="A37" s="11"/>
      <c r="B37" s="13"/>
      <c r="C37" s="13"/>
      <c r="D37" s="13"/>
      <c r="E37" s="13"/>
      <c r="F37" s="1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3"/>
      <c r="AG37" s="13"/>
      <c r="AH37" s="13"/>
      <c r="AI37" s="13"/>
      <c r="AJ37" s="13"/>
      <c r="AK37" s="13"/>
      <c r="AL37" s="13"/>
      <c r="AM37" s="13"/>
      <c r="AN37" s="13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</row>
    <row r="38" spans="1:57" ht="18.95" customHeight="1" x14ac:dyDescent="0.45">
      <c r="A38" s="127" t="str">
        <f>" ผู้เรียนต้องมีเวลาเข้าร่วมกิจกรรมไม่น้อยกว่าร้อยละ " &amp; ตั้งค่ากิจกรรมพัฒนาผู้เรียน!C19 &amp; " จึงจะผ่านเกณฑ์การประเมิน  ( ผ=ผ่าน, มผ=ไม่ผ่าน)"</f>
        <v xml:space="preserve"> ผู้เรียนต้องมีเวลาเข้าร่วมกิจกรรมไม่น้อยกว่าร้อยละ 80 จึงจะผ่านเกณฑ์การประเมิน  ( ผ=ผ่าน, มผ=ไม่ผ่าน)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 t="str">
        <f>A38</f>
        <v xml:space="preserve"> ผู้เรียนต้องมีเวลาเข้าร่วมกิจกรรมไม่น้อยกว่าร้อยละ 80 จึงจะผ่านเกณฑ์การประเมิน  ( ผ=ผ่าน, มผ=ไม่ผ่าน)</v>
      </c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</row>
    <row r="39" spans="1:57" x14ac:dyDescent="0.45">
      <c r="A39" s="73" t="str">
        <f>"บันทึกการเข้าร่วมกิจกรรม " &amp; ตั้งค่ากิจกรรมพัฒนาผู้เรียน!C18 &amp; " ชั้นประถมศึกษาปีที่ " &amp; ตั้งค่ากิจกรรมพัฒนาผู้เรียน!C16 &amp; " ปีการศึกษา " &amp; ตั้งค่ากิจกรรมพัฒนาผู้เรียน!C10</f>
        <v>บันทึกการเข้าร่วมกิจกรรม ชุมนุมคอมพิวเตอร์ ชั้นประถมศึกษาปีที่ 3 ถึง  6 ปีการศึกษา 2560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 t="str">
        <f>A39</f>
        <v>บันทึกการเข้าร่วมกิจกรรม ชุมนุมคอมพิวเตอร์ ชั้นประถมศึกษาปีที่ 3 ถึง  6 ปีการศึกษา 2560</v>
      </c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</row>
    <row r="40" spans="1:57" ht="21" customHeight="1" x14ac:dyDescent="0.45">
      <c r="A40" s="64" t="s">
        <v>15</v>
      </c>
      <c r="B40" s="65" t="s">
        <v>26</v>
      </c>
      <c r="C40" s="66"/>
      <c r="D40" s="64" t="s">
        <v>10</v>
      </c>
      <c r="E40" s="64" t="s">
        <v>83</v>
      </c>
      <c r="F40" s="124" t="s">
        <v>85</v>
      </c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6"/>
      <c r="AE40" s="64" t="s">
        <v>15</v>
      </c>
      <c r="AF40" s="65" t="s">
        <v>26</v>
      </c>
      <c r="AG40" s="66"/>
      <c r="AH40" s="64" t="str">
        <f>D40</f>
        <v>ชั้น</v>
      </c>
      <c r="AI40" s="64" t="str">
        <f>E40</f>
        <v>เลขที่</v>
      </c>
      <c r="AJ40" s="124" t="str">
        <f>F40</f>
        <v>วันเดือนปีที่จัดกิจกรรม</v>
      </c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6"/>
      <c r="BA40" s="91" t="s">
        <v>86</v>
      </c>
      <c r="BB40" s="92"/>
      <c r="BC40" s="93" t="s">
        <v>87</v>
      </c>
      <c r="BD40" s="94"/>
      <c r="BE40" s="95" t="s">
        <v>46</v>
      </c>
    </row>
    <row r="41" spans="1:57" x14ac:dyDescent="0.45">
      <c r="A41" s="128"/>
      <c r="B41" s="96"/>
      <c r="C41" s="59"/>
      <c r="D41" s="128"/>
      <c r="E41" s="128"/>
      <c r="F41" s="97" t="s">
        <v>70</v>
      </c>
      <c r="G41" s="88">
        <v>21</v>
      </c>
      <c r="H41" s="90"/>
      <c r="I41" s="88">
        <f>G41+1</f>
        <v>22</v>
      </c>
      <c r="J41" s="90"/>
      <c r="K41" s="88">
        <f>I41+1</f>
        <v>23</v>
      </c>
      <c r="L41" s="90"/>
      <c r="M41" s="88">
        <f>K41+1</f>
        <v>24</v>
      </c>
      <c r="N41" s="90"/>
      <c r="O41" s="88">
        <f>M41+1</f>
        <v>25</v>
      </c>
      <c r="P41" s="90"/>
      <c r="Q41" s="88">
        <f>O41+1</f>
        <v>26</v>
      </c>
      <c r="R41" s="90"/>
      <c r="S41" s="88">
        <f>Q41+1</f>
        <v>27</v>
      </c>
      <c r="T41" s="90"/>
      <c r="U41" s="88">
        <f>S41+1</f>
        <v>28</v>
      </c>
      <c r="V41" s="90"/>
      <c r="W41" s="88">
        <f>U41+1</f>
        <v>29</v>
      </c>
      <c r="X41" s="90"/>
      <c r="Y41" s="88">
        <f>W41+1</f>
        <v>30</v>
      </c>
      <c r="Z41" s="90"/>
      <c r="AA41" s="88">
        <f>Y41+1</f>
        <v>31</v>
      </c>
      <c r="AB41" s="90"/>
      <c r="AC41" s="88">
        <f>AA41+1</f>
        <v>32</v>
      </c>
      <c r="AD41" s="90"/>
      <c r="AE41" s="128"/>
      <c r="AF41" s="96"/>
      <c r="AG41" s="59"/>
      <c r="AH41" s="128"/>
      <c r="AI41" s="128"/>
      <c r="AJ41" s="98" t="s">
        <v>70</v>
      </c>
      <c r="AK41" s="88">
        <v>33</v>
      </c>
      <c r="AL41" s="90"/>
      <c r="AM41" s="88">
        <v>34</v>
      </c>
      <c r="AN41" s="90"/>
      <c r="AO41" s="88">
        <v>35</v>
      </c>
      <c r="AP41" s="90"/>
      <c r="AQ41" s="88">
        <f>AO41+1</f>
        <v>36</v>
      </c>
      <c r="AR41" s="90"/>
      <c r="AS41" s="88">
        <f>AQ41+1</f>
        <v>37</v>
      </c>
      <c r="AT41" s="90"/>
      <c r="AU41" s="88">
        <f>AS41+1</f>
        <v>38</v>
      </c>
      <c r="AV41" s="90"/>
      <c r="AW41" s="88">
        <f>AU41+1</f>
        <v>39</v>
      </c>
      <c r="AX41" s="90"/>
      <c r="AY41" s="88">
        <f>AW41+1</f>
        <v>40</v>
      </c>
      <c r="AZ41" s="90"/>
      <c r="BA41" s="99"/>
      <c r="BB41" s="100"/>
      <c r="BC41" s="101"/>
      <c r="BD41" s="102"/>
      <c r="BE41" s="103"/>
    </row>
    <row r="42" spans="1:57" x14ac:dyDescent="0.45">
      <c r="A42" s="128"/>
      <c r="B42" s="96"/>
      <c r="C42" s="59"/>
      <c r="D42" s="128"/>
      <c r="E42" s="128"/>
      <c r="F42" s="104" t="s">
        <v>24</v>
      </c>
      <c r="G42" s="105">
        <f>IF(กำหนดการ!L12="","",กำหนดการ!L12)</f>
        <v>6</v>
      </c>
      <c r="H42" s="106"/>
      <c r="I42" s="105">
        <f>IF(กำหนดการ!L13="","",กำหนดการ!L13)</f>
        <v>2</v>
      </c>
      <c r="J42" s="106"/>
      <c r="K42" s="105">
        <f>IF(กำหนดการ!L14="","",กำหนดการ!L14)</f>
        <v>2</v>
      </c>
      <c r="L42" s="106"/>
      <c r="M42" s="105">
        <f>IF(กำหนดการ!L15="","",กำหนดการ!L15)</f>
        <v>2</v>
      </c>
      <c r="N42" s="106"/>
      <c r="O42" s="105">
        <f>IF(กำหนดการ!L16="","",กำหนดการ!L16)</f>
        <v>2</v>
      </c>
      <c r="P42" s="106"/>
      <c r="Q42" s="105">
        <f>IF(กำหนดการ!L17="","",กำหนดการ!L17)</f>
        <v>2</v>
      </c>
      <c r="R42" s="106"/>
      <c r="S42" s="105">
        <f>IF(กำหนดการ!L18="","",กำหนดการ!L18)</f>
        <v>2</v>
      </c>
      <c r="T42" s="106"/>
      <c r="U42" s="105">
        <f>IF(กำหนดการ!L19="","",กำหนดการ!L19)</f>
        <v>2</v>
      </c>
      <c r="V42" s="106"/>
      <c r="W42" s="105">
        <f>IF(กำหนดการ!L20="","",กำหนดการ!L20)</f>
        <v>2</v>
      </c>
      <c r="X42" s="106"/>
      <c r="Y42" s="105">
        <f>IF(กำหนดการ!L21="","",กำหนดการ!L21)</f>
        <v>2</v>
      </c>
      <c r="Z42" s="106"/>
      <c r="AA42" s="105">
        <f>IF(กำหนดการ!L22="","",กำหนดการ!L22)</f>
        <v>2</v>
      </c>
      <c r="AB42" s="106"/>
      <c r="AC42" s="105">
        <f>IF(กำหนดการ!L23="","",กำหนดการ!L23)</f>
        <v>2</v>
      </c>
      <c r="AD42" s="106"/>
      <c r="AE42" s="128"/>
      <c r="AF42" s="96"/>
      <c r="AG42" s="59"/>
      <c r="AH42" s="128"/>
      <c r="AI42" s="128"/>
      <c r="AJ42" s="98" t="s">
        <v>24</v>
      </c>
      <c r="AK42" s="105">
        <f>IF(กำหนดการ!L24="","",กำหนดการ!L24)</f>
        <v>2</v>
      </c>
      <c r="AL42" s="106"/>
      <c r="AM42" s="105">
        <f>IF(กำหนดการ!L25="","",กำหนดการ!L25)</f>
        <v>2</v>
      </c>
      <c r="AN42" s="106"/>
      <c r="AO42" s="105">
        <f>IF(กำหนดการ!L26="","",กำหนดการ!L26)</f>
        <v>2</v>
      </c>
      <c r="AP42" s="106"/>
      <c r="AQ42" s="105">
        <f>IF(กำหนดการ!L27="","",กำหนดการ!L27)</f>
        <v>2</v>
      </c>
      <c r="AR42" s="106"/>
      <c r="AS42" s="105">
        <f>IF(กำหนดการ!L28="","",กำหนดการ!L28)</f>
        <v>2</v>
      </c>
      <c r="AT42" s="106"/>
      <c r="AU42" s="105">
        <f>IF(กำหนดการ!L29="","",กำหนดการ!L29)</f>
        <v>2</v>
      </c>
      <c r="AV42" s="106"/>
      <c r="AW42" s="105">
        <f>IF(กำหนดการ!L30="","",กำหนดการ!L30)</f>
        <v>2</v>
      </c>
      <c r="AX42" s="106"/>
      <c r="AY42" s="105">
        <f>IF(กำหนดการ!L31="","",กำหนดการ!L31)</f>
        <v>2</v>
      </c>
      <c r="AZ42" s="106"/>
      <c r="BA42" s="99"/>
      <c r="BB42" s="100"/>
      <c r="BC42" s="101"/>
      <c r="BD42" s="102"/>
      <c r="BE42" s="103"/>
    </row>
    <row r="43" spans="1:57" x14ac:dyDescent="0.45">
      <c r="A43" s="128"/>
      <c r="B43" s="96"/>
      <c r="C43" s="59"/>
      <c r="D43" s="128"/>
      <c r="E43" s="128"/>
      <c r="F43" s="104" t="s">
        <v>23</v>
      </c>
      <c r="G43" s="105" t="str">
        <f>IF(กำหนดการ!M12="","",กำหนดการ!M12)</f>
        <v>พ.ย.</v>
      </c>
      <c r="H43" s="106"/>
      <c r="I43" s="105" t="str">
        <f>IF(กำหนดการ!M13="","",กำหนดการ!M13)</f>
        <v>ธ.ค.</v>
      </c>
      <c r="J43" s="106"/>
      <c r="K43" s="105" t="str">
        <f>IF(กำหนดการ!M14="","",กำหนดการ!M14)</f>
        <v>ม.ค.</v>
      </c>
      <c r="L43" s="106"/>
      <c r="M43" s="105" t="str">
        <f>IF(กำหนดการ!M15="","",กำหนดการ!M15)</f>
        <v>ก.พ.</v>
      </c>
      <c r="N43" s="106"/>
      <c r="O43" s="105" t="str">
        <f>IF(กำหนดการ!M16="","",กำหนดการ!M16)</f>
        <v>มี.ค.</v>
      </c>
      <c r="P43" s="106"/>
      <c r="Q43" s="105" t="str">
        <f>IF(กำหนดการ!M17="","",กำหนดการ!M17)</f>
        <v>เม.ย.</v>
      </c>
      <c r="R43" s="106"/>
      <c r="S43" s="105" t="str">
        <f>IF(กำหนดการ!M18="","",กำหนดการ!M18)</f>
        <v>พ.ค.</v>
      </c>
      <c r="T43" s="106"/>
      <c r="U43" s="105" t="str">
        <f>IF(กำหนดการ!M19="","",กำหนดการ!M19)</f>
        <v>มิ.ย.</v>
      </c>
      <c r="V43" s="106"/>
      <c r="W43" s="105" t="str">
        <f>IF(กำหนดการ!M20="","",กำหนดการ!M20)</f>
        <v>ก.ค.</v>
      </c>
      <c r="X43" s="106"/>
      <c r="Y43" s="105" t="str">
        <f>IF(กำหนดการ!M21="","",กำหนดการ!M21)</f>
        <v>ส.ค.</v>
      </c>
      <c r="Z43" s="106"/>
      <c r="AA43" s="105" t="str">
        <f>IF(กำหนดการ!M22="","",กำหนดการ!M22)</f>
        <v>ก.ย.</v>
      </c>
      <c r="AB43" s="106"/>
      <c r="AC43" s="105" t="str">
        <f>IF(กำหนดการ!M23="","",กำหนดการ!M23)</f>
        <v>ต.ค.</v>
      </c>
      <c r="AD43" s="106"/>
      <c r="AE43" s="128"/>
      <c r="AF43" s="96"/>
      <c r="AG43" s="59"/>
      <c r="AH43" s="128"/>
      <c r="AI43" s="128"/>
      <c r="AJ43" s="98" t="s">
        <v>23</v>
      </c>
      <c r="AK43" s="105" t="str">
        <f>IF(กำหนดการ!M24="","",กำหนดการ!M24)</f>
        <v>พ.ย.</v>
      </c>
      <c r="AL43" s="106"/>
      <c r="AM43" s="105" t="str">
        <f>IF(กำหนดการ!M25="","",กำหนดการ!M25)</f>
        <v>ธ.ค.</v>
      </c>
      <c r="AN43" s="106"/>
      <c r="AO43" s="105" t="str">
        <f>IF(กำหนดการ!M26="","",กำหนดการ!M26)</f>
        <v>ม.ค.</v>
      </c>
      <c r="AP43" s="106"/>
      <c r="AQ43" s="105" t="str">
        <f>IF(กำหนดการ!M27="","",กำหนดการ!M27)</f>
        <v>ก.พ.</v>
      </c>
      <c r="AR43" s="106"/>
      <c r="AS43" s="105" t="str">
        <f>IF(กำหนดการ!M28="","",กำหนดการ!M28)</f>
        <v>มี.ค.</v>
      </c>
      <c r="AT43" s="106"/>
      <c r="AU43" s="105" t="str">
        <f>IF(กำหนดการ!M29="","",กำหนดการ!M29)</f>
        <v>เม.ย.</v>
      </c>
      <c r="AV43" s="106"/>
      <c r="AW43" s="105" t="str">
        <f>IF(กำหนดการ!M30="","",กำหนดการ!M30)</f>
        <v>พ.ค.</v>
      </c>
      <c r="AX43" s="106"/>
      <c r="AY43" s="105" t="str">
        <f>IF(กำหนดการ!M31="","",กำหนดการ!M31)</f>
        <v>มิ.ย.</v>
      </c>
      <c r="AZ43" s="106"/>
      <c r="BA43" s="99"/>
      <c r="BB43" s="100"/>
      <c r="BC43" s="101"/>
      <c r="BD43" s="102"/>
      <c r="BE43" s="103"/>
    </row>
    <row r="44" spans="1:57" x14ac:dyDescent="0.45">
      <c r="A44" s="68"/>
      <c r="B44" s="69"/>
      <c r="C44" s="70"/>
      <c r="D44" s="68"/>
      <c r="E44" s="68"/>
      <c r="F44" s="104" t="s">
        <v>72</v>
      </c>
      <c r="G44" s="121">
        <f>IF(กำหนดการ!N12="","",กำหนดการ!N12)</f>
        <v>2560</v>
      </c>
      <c r="H44" s="122"/>
      <c r="I44" s="121">
        <f>IF(กำหนดการ!N13="","",กำหนดการ!N13)</f>
        <v>2560</v>
      </c>
      <c r="J44" s="122"/>
      <c r="K44" s="121">
        <f>IF(กำหนดการ!N14="","",กำหนดการ!N14)</f>
        <v>2560</v>
      </c>
      <c r="L44" s="122"/>
      <c r="M44" s="121">
        <f>IF(กำหนดการ!N15="","",กำหนดการ!N15)</f>
        <v>2560</v>
      </c>
      <c r="N44" s="122"/>
      <c r="O44" s="121">
        <f>IF(กำหนดการ!N16="","",กำหนดการ!N16)</f>
        <v>2560</v>
      </c>
      <c r="P44" s="122"/>
      <c r="Q44" s="121">
        <f>IF(กำหนดการ!N17="","",กำหนดการ!N17)</f>
        <v>2560</v>
      </c>
      <c r="R44" s="122"/>
      <c r="S44" s="121">
        <f>IF(กำหนดการ!N18="","",กำหนดการ!N18)</f>
        <v>2560</v>
      </c>
      <c r="T44" s="122"/>
      <c r="U44" s="121">
        <f>IF(กำหนดการ!N19="","",กำหนดการ!N19)</f>
        <v>2560</v>
      </c>
      <c r="V44" s="122"/>
      <c r="W44" s="121">
        <f>IF(กำหนดการ!N20="","",กำหนดการ!N20)</f>
        <v>2560</v>
      </c>
      <c r="X44" s="122"/>
      <c r="Y44" s="121">
        <f>IF(กำหนดการ!N21="","",กำหนดการ!N21)</f>
        <v>2560</v>
      </c>
      <c r="Z44" s="122"/>
      <c r="AA44" s="121">
        <f>IF(กำหนดการ!N22="","",กำหนดการ!N22)</f>
        <v>2560</v>
      </c>
      <c r="AB44" s="122"/>
      <c r="AC44" s="121">
        <f>IF(กำหนดการ!N23="","",กำหนดการ!N23)</f>
        <v>2560</v>
      </c>
      <c r="AD44" s="122"/>
      <c r="AE44" s="68"/>
      <c r="AF44" s="69"/>
      <c r="AG44" s="70"/>
      <c r="AH44" s="68"/>
      <c r="AI44" s="68"/>
      <c r="AJ44" s="98" t="s">
        <v>72</v>
      </c>
      <c r="AK44" s="121">
        <f>IF(กำหนดการ!N24="","",กำหนดการ!N24)</f>
        <v>2560</v>
      </c>
      <c r="AL44" s="122"/>
      <c r="AM44" s="121">
        <f>IF(กำหนดการ!N25="","",กำหนดการ!N25)</f>
        <v>2560</v>
      </c>
      <c r="AN44" s="122"/>
      <c r="AO44" s="121">
        <f>IF(กำหนดการ!N26="","",กำหนดการ!N26)</f>
        <v>2560</v>
      </c>
      <c r="AP44" s="122"/>
      <c r="AQ44" s="121">
        <f>IF(กำหนดการ!N27="","",กำหนดการ!N27)</f>
        <v>2560</v>
      </c>
      <c r="AR44" s="122"/>
      <c r="AS44" s="121">
        <f>IF(กำหนดการ!N28="","",กำหนดการ!N28)</f>
        <v>2560</v>
      </c>
      <c r="AT44" s="122"/>
      <c r="AU44" s="121">
        <f>IF(กำหนดการ!N29="","",กำหนดการ!N29)</f>
        <v>2560</v>
      </c>
      <c r="AV44" s="122"/>
      <c r="AW44" s="121">
        <f>IF(กำหนดการ!N30="","",กำหนดการ!N30)</f>
        <v>2560</v>
      </c>
      <c r="AX44" s="122"/>
      <c r="AY44" s="121">
        <f>IF(กำหนดการ!N31="","",กำหนดการ!N31)</f>
        <v>2560</v>
      </c>
      <c r="AZ44" s="122"/>
      <c r="BA44" s="107"/>
      <c r="BB44" s="108"/>
      <c r="BC44" s="109"/>
      <c r="BD44" s="110"/>
      <c r="BE44" s="111"/>
    </row>
    <row r="45" spans="1:57" x14ac:dyDescent="0.45">
      <c r="A45" s="44">
        <f>รายชื่อนักเรียน!A6</f>
        <v>1</v>
      </c>
      <c r="B45" s="129" t="str">
        <f>IF(รายชื่อนักเรียน!E6="","",รายชื่อนักเรียน!D6 &amp; รายชื่อนักเรียน!E6 &amp; "  " &amp; รายชื่อนักเรียน!F6)</f>
        <v>เด็กชายมินทดา  จิตรสำราญ</v>
      </c>
      <c r="C45" s="130"/>
      <c r="D45" s="72" t="str">
        <f>IF(รายชื่อนักเรียน!E6="","",รายชื่อนักเรียน!G6)</f>
        <v>ป.3</v>
      </c>
      <c r="E45" s="72">
        <f>IF(รายชื่อนักเรียน!E6="","",รายชื่อนักเรียน!H6)</f>
        <v>1</v>
      </c>
      <c r="F45" s="112"/>
      <c r="G45" s="105" t="s">
        <v>30</v>
      </c>
      <c r="H45" s="106"/>
      <c r="I45" s="105" t="s">
        <v>30</v>
      </c>
      <c r="J45" s="106"/>
      <c r="K45" s="105" t="s">
        <v>30</v>
      </c>
      <c r="L45" s="106"/>
      <c r="M45" s="105" t="s">
        <v>30</v>
      </c>
      <c r="N45" s="106"/>
      <c r="O45" s="105" t="s">
        <v>30</v>
      </c>
      <c r="P45" s="106"/>
      <c r="Q45" s="105" t="s">
        <v>30</v>
      </c>
      <c r="R45" s="106"/>
      <c r="S45" s="105" t="s">
        <v>30</v>
      </c>
      <c r="T45" s="106"/>
      <c r="U45" s="105" t="s">
        <v>30</v>
      </c>
      <c r="V45" s="106"/>
      <c r="W45" s="105" t="s">
        <v>30</v>
      </c>
      <c r="X45" s="106"/>
      <c r="Y45" s="105" t="s">
        <v>30</v>
      </c>
      <c r="Z45" s="106"/>
      <c r="AA45" s="105" t="s">
        <v>30</v>
      </c>
      <c r="AB45" s="106"/>
      <c r="AC45" s="105" t="s">
        <v>30</v>
      </c>
      <c r="AD45" s="106"/>
      <c r="AE45" s="44">
        <f t="shared" ref="AE45:AE74" si="5">A45</f>
        <v>1</v>
      </c>
      <c r="AF45" s="129" t="str">
        <f t="shared" ref="AF45:AF74" si="6">B45</f>
        <v>เด็กชายมินทดา  จิตรสำราญ</v>
      </c>
      <c r="AG45" s="130"/>
      <c r="AH45" s="72" t="str">
        <f>IF(รายชื่อนักเรียน!E6="","",รายชื่อนักเรียน!G6)</f>
        <v>ป.3</v>
      </c>
      <c r="AI45" s="72">
        <f>IF(รายชื่อนักเรียน!E6="","",รายชื่อนักเรียน!H6)</f>
        <v>1</v>
      </c>
      <c r="AJ45" s="112"/>
      <c r="AK45" s="115" t="s">
        <v>30</v>
      </c>
      <c r="AL45" s="116"/>
      <c r="AM45" s="115" t="s">
        <v>30</v>
      </c>
      <c r="AN45" s="116"/>
      <c r="AO45" s="115" t="s">
        <v>30</v>
      </c>
      <c r="AP45" s="116"/>
      <c r="AQ45" s="115" t="s">
        <v>30</v>
      </c>
      <c r="AR45" s="116"/>
      <c r="AS45" s="115" t="s">
        <v>30</v>
      </c>
      <c r="AT45" s="116"/>
      <c r="AU45" s="115" t="s">
        <v>30</v>
      </c>
      <c r="AV45" s="116"/>
      <c r="AW45" s="115" t="s">
        <v>30</v>
      </c>
      <c r="AX45" s="116"/>
      <c r="AY45" s="115" t="s">
        <v>30</v>
      </c>
      <c r="AZ45" s="116"/>
      <c r="BA45" s="105">
        <f>IF(B45="","",COUNTIF(G45:AD45,"/")+COUNTIF(AK45:AZ45,"/")+BA7)</f>
        <v>40</v>
      </c>
      <c r="BB45" s="106"/>
      <c r="BC45" s="117">
        <f>IF(B45="","",(BA45/COUNTA($G$4:$AD$4,$AK$4:$AZ$4))*50)</f>
        <v>100</v>
      </c>
      <c r="BD45" s="118"/>
      <c r="BE45" s="44" t="str">
        <f>IF(B45="","",IF(BC45&gt;=ตั้งค่ากิจกรรมพัฒนาผู้เรียน!$C$19,"ผ","มผ"))</f>
        <v>ผ</v>
      </c>
    </row>
    <row r="46" spans="1:57" x14ac:dyDescent="0.45">
      <c r="A46" s="44">
        <f>A45+1</f>
        <v>2</v>
      </c>
      <c r="B46" s="129" t="str">
        <f>IF(รายชื่อนักเรียน!E7="","",รายชื่อนักเรียน!D7 &amp; รายชื่อนักเรียน!E7 &amp; "  " &amp; รายชื่อนักเรียน!F7)</f>
        <v>เด็กชายวรดร  รุ่งเรือง</v>
      </c>
      <c r="C46" s="130"/>
      <c r="D46" s="72" t="str">
        <f>IF(รายชื่อนักเรียน!E7="","",รายชื่อนักเรียน!G7)</f>
        <v>ป.3</v>
      </c>
      <c r="E46" s="72">
        <f>IF(รายชื่อนักเรียน!E7="","",รายชื่อนักเรียน!H7)</f>
        <v>2</v>
      </c>
      <c r="F46" s="119"/>
      <c r="G46" s="105" t="s">
        <v>30</v>
      </c>
      <c r="H46" s="106"/>
      <c r="I46" s="105" t="s">
        <v>30</v>
      </c>
      <c r="J46" s="106"/>
      <c r="K46" s="105" t="s">
        <v>30</v>
      </c>
      <c r="L46" s="106"/>
      <c r="M46" s="105" t="s">
        <v>30</v>
      </c>
      <c r="N46" s="106"/>
      <c r="O46" s="105" t="s">
        <v>30</v>
      </c>
      <c r="P46" s="106"/>
      <c r="Q46" s="105" t="s">
        <v>30</v>
      </c>
      <c r="R46" s="106"/>
      <c r="S46" s="105" t="s">
        <v>30</v>
      </c>
      <c r="T46" s="106"/>
      <c r="U46" s="105" t="s">
        <v>30</v>
      </c>
      <c r="V46" s="106"/>
      <c r="W46" s="105" t="s">
        <v>30</v>
      </c>
      <c r="X46" s="106"/>
      <c r="Y46" s="105" t="s">
        <v>30</v>
      </c>
      <c r="Z46" s="106"/>
      <c r="AA46" s="105" t="s">
        <v>30</v>
      </c>
      <c r="AB46" s="106"/>
      <c r="AC46" s="105" t="s">
        <v>30</v>
      </c>
      <c r="AD46" s="106"/>
      <c r="AE46" s="44">
        <f t="shared" si="5"/>
        <v>2</v>
      </c>
      <c r="AF46" s="129" t="str">
        <f t="shared" ref="AF46:AF56" si="7">B46</f>
        <v>เด็กชายวรดร  รุ่งเรือง</v>
      </c>
      <c r="AG46" s="130"/>
      <c r="AH46" s="72" t="str">
        <f>IF(รายชื่อนักเรียน!E7="","",รายชื่อนักเรียน!G7)</f>
        <v>ป.3</v>
      </c>
      <c r="AI46" s="72">
        <f>IF(รายชื่อนักเรียน!E7="","",รายชื่อนักเรียน!H7)</f>
        <v>2</v>
      </c>
      <c r="AJ46" s="119"/>
      <c r="AK46" s="115" t="s">
        <v>30</v>
      </c>
      <c r="AL46" s="116"/>
      <c r="AM46" s="115" t="s">
        <v>30</v>
      </c>
      <c r="AN46" s="116"/>
      <c r="AO46" s="115" t="s">
        <v>30</v>
      </c>
      <c r="AP46" s="116"/>
      <c r="AQ46" s="115" t="s">
        <v>30</v>
      </c>
      <c r="AR46" s="116"/>
      <c r="AS46" s="115" t="s">
        <v>30</v>
      </c>
      <c r="AT46" s="116"/>
      <c r="AU46" s="115" t="s">
        <v>30</v>
      </c>
      <c r="AV46" s="116"/>
      <c r="AW46" s="115" t="s">
        <v>30</v>
      </c>
      <c r="AX46" s="116"/>
      <c r="AY46" s="115" t="s">
        <v>30</v>
      </c>
      <c r="AZ46" s="116"/>
      <c r="BA46" s="105">
        <f t="shared" ref="BA46:BA74" si="8">IF(B46="","",COUNTIF(G46:AD46,"/")+COUNTIF(AK46:AZ46,"/")+BA8)</f>
        <v>39</v>
      </c>
      <c r="BB46" s="106"/>
      <c r="BC46" s="117">
        <f t="shared" ref="BC46:BC74" si="9">IF(B46="","",(BA46/COUNTA($G$4:$AD$4,$AK$4:$AZ$4))*50)</f>
        <v>97.5</v>
      </c>
      <c r="BD46" s="118"/>
      <c r="BE46" s="44" t="str">
        <f>IF(B46="","",IF(BC46&gt;=ตั้งค่ากิจกรรมพัฒนาผู้เรียน!$C$19,"ผ","มผ"))</f>
        <v>ผ</v>
      </c>
    </row>
    <row r="47" spans="1:57" x14ac:dyDescent="0.45">
      <c r="A47" s="44">
        <f t="shared" ref="A47:A74" si="10">A46+1</f>
        <v>3</v>
      </c>
      <c r="B47" s="129" t="str">
        <f>IF(รายชื่อนักเรียน!E8="","",รายชื่อนักเรียน!D8 &amp; รายชื่อนักเรียน!E8 &amp; "  " &amp; รายชื่อนักเรียน!F8)</f>
        <v>เด็กชายธีระพงษ์  พิลาตัน</v>
      </c>
      <c r="C47" s="130"/>
      <c r="D47" s="72" t="str">
        <f>IF(รายชื่อนักเรียน!E8="","",รายชื่อนักเรียน!G8)</f>
        <v>ป.4</v>
      </c>
      <c r="E47" s="72">
        <f>IF(รายชื่อนักเรียน!E8="","",รายชื่อนักเรียน!H8)</f>
        <v>3</v>
      </c>
      <c r="F47" s="119"/>
      <c r="G47" s="105" t="s">
        <v>30</v>
      </c>
      <c r="H47" s="106"/>
      <c r="I47" s="105" t="s">
        <v>30</v>
      </c>
      <c r="J47" s="106"/>
      <c r="K47" s="105" t="s">
        <v>30</v>
      </c>
      <c r="L47" s="106"/>
      <c r="M47" s="105" t="s">
        <v>30</v>
      </c>
      <c r="N47" s="106"/>
      <c r="O47" s="105" t="s">
        <v>30</v>
      </c>
      <c r="P47" s="106"/>
      <c r="Q47" s="105" t="s">
        <v>30</v>
      </c>
      <c r="R47" s="106"/>
      <c r="S47" s="105" t="s">
        <v>30</v>
      </c>
      <c r="T47" s="106"/>
      <c r="U47" s="105" t="s">
        <v>30</v>
      </c>
      <c r="V47" s="106"/>
      <c r="W47" s="105" t="s">
        <v>30</v>
      </c>
      <c r="X47" s="106"/>
      <c r="Y47" s="105" t="s">
        <v>30</v>
      </c>
      <c r="Z47" s="106"/>
      <c r="AA47" s="105" t="s">
        <v>30</v>
      </c>
      <c r="AB47" s="106"/>
      <c r="AC47" s="105" t="s">
        <v>30</v>
      </c>
      <c r="AD47" s="106"/>
      <c r="AE47" s="44">
        <f t="shared" si="5"/>
        <v>3</v>
      </c>
      <c r="AF47" s="129" t="str">
        <f t="shared" si="7"/>
        <v>เด็กชายธีระพงษ์  พิลาตัน</v>
      </c>
      <c r="AG47" s="130"/>
      <c r="AH47" s="72" t="str">
        <f>IF(รายชื่อนักเรียน!E8="","",รายชื่อนักเรียน!G8)</f>
        <v>ป.4</v>
      </c>
      <c r="AI47" s="72">
        <f>IF(รายชื่อนักเรียน!E8="","",รายชื่อนักเรียน!H8)</f>
        <v>3</v>
      </c>
      <c r="AJ47" s="119"/>
      <c r="AK47" s="115" t="s">
        <v>30</v>
      </c>
      <c r="AL47" s="116"/>
      <c r="AM47" s="115" t="s">
        <v>30</v>
      </c>
      <c r="AN47" s="116"/>
      <c r="AO47" s="115" t="s">
        <v>30</v>
      </c>
      <c r="AP47" s="116"/>
      <c r="AQ47" s="115" t="s">
        <v>30</v>
      </c>
      <c r="AR47" s="116"/>
      <c r="AS47" s="115" t="s">
        <v>30</v>
      </c>
      <c r="AT47" s="116"/>
      <c r="AU47" s="115" t="s">
        <v>30</v>
      </c>
      <c r="AV47" s="116"/>
      <c r="AW47" s="115" t="s">
        <v>30</v>
      </c>
      <c r="AX47" s="116"/>
      <c r="AY47" s="115" t="s">
        <v>30</v>
      </c>
      <c r="AZ47" s="116"/>
      <c r="BA47" s="105">
        <f t="shared" si="8"/>
        <v>40</v>
      </c>
      <c r="BB47" s="106"/>
      <c r="BC47" s="117">
        <f t="shared" si="9"/>
        <v>100</v>
      </c>
      <c r="BD47" s="118"/>
      <c r="BE47" s="44" t="str">
        <f>IF(B47="","",IF(BC47&gt;=ตั้งค่ากิจกรรมพัฒนาผู้เรียน!$C$19,"ผ","มผ"))</f>
        <v>ผ</v>
      </c>
    </row>
    <row r="48" spans="1:57" x14ac:dyDescent="0.45">
      <c r="A48" s="44">
        <f t="shared" si="10"/>
        <v>4</v>
      </c>
      <c r="B48" s="129" t="str">
        <f>IF(รายชื่อนักเรียน!E9="","",รายชื่อนักเรียน!D9 &amp; รายชื่อนักเรียน!E9 &amp; "  " &amp; รายชื่อนักเรียน!F9)</f>
        <v>เด็กหญิงเมธาพร  ทวีชาติ</v>
      </c>
      <c r="C48" s="130"/>
      <c r="D48" s="72" t="str">
        <f>IF(รายชื่อนักเรียน!E9="","",รายชื่อนักเรียน!G9)</f>
        <v>ป.4</v>
      </c>
      <c r="E48" s="72">
        <f>IF(รายชื่อนักเรียน!E9="","",รายชื่อนักเรียน!H9)</f>
        <v>4</v>
      </c>
      <c r="F48" s="119"/>
      <c r="G48" s="105" t="s">
        <v>30</v>
      </c>
      <c r="H48" s="106"/>
      <c r="I48" s="105" t="s">
        <v>30</v>
      </c>
      <c r="J48" s="106"/>
      <c r="K48" s="105" t="s">
        <v>30</v>
      </c>
      <c r="L48" s="106"/>
      <c r="M48" s="105" t="s">
        <v>30</v>
      </c>
      <c r="N48" s="106"/>
      <c r="O48" s="105" t="s">
        <v>30</v>
      </c>
      <c r="P48" s="106"/>
      <c r="Q48" s="105" t="s">
        <v>30</v>
      </c>
      <c r="R48" s="106"/>
      <c r="S48" s="105" t="s">
        <v>30</v>
      </c>
      <c r="T48" s="106"/>
      <c r="U48" s="105" t="s">
        <v>30</v>
      </c>
      <c r="V48" s="106"/>
      <c r="W48" s="105" t="s">
        <v>30</v>
      </c>
      <c r="X48" s="106"/>
      <c r="Y48" s="105" t="s">
        <v>30</v>
      </c>
      <c r="Z48" s="106"/>
      <c r="AA48" s="105" t="s">
        <v>30</v>
      </c>
      <c r="AB48" s="106"/>
      <c r="AC48" s="105" t="s">
        <v>30</v>
      </c>
      <c r="AD48" s="106"/>
      <c r="AE48" s="44">
        <f t="shared" si="5"/>
        <v>4</v>
      </c>
      <c r="AF48" s="129" t="str">
        <f t="shared" si="7"/>
        <v>เด็กหญิงเมธาพร  ทวีชาติ</v>
      </c>
      <c r="AG48" s="130"/>
      <c r="AH48" s="72" t="str">
        <f>IF(รายชื่อนักเรียน!E9="","",รายชื่อนักเรียน!G9)</f>
        <v>ป.4</v>
      </c>
      <c r="AI48" s="72">
        <f>IF(รายชื่อนักเรียน!E9="","",รายชื่อนักเรียน!H9)</f>
        <v>4</v>
      </c>
      <c r="AJ48" s="119"/>
      <c r="AK48" s="115" t="s">
        <v>30</v>
      </c>
      <c r="AL48" s="116"/>
      <c r="AM48" s="115" t="s">
        <v>30</v>
      </c>
      <c r="AN48" s="116"/>
      <c r="AO48" s="115" t="s">
        <v>30</v>
      </c>
      <c r="AP48" s="116"/>
      <c r="AQ48" s="115" t="s">
        <v>30</v>
      </c>
      <c r="AR48" s="116"/>
      <c r="AS48" s="115" t="s">
        <v>30</v>
      </c>
      <c r="AT48" s="116"/>
      <c r="AU48" s="115" t="s">
        <v>30</v>
      </c>
      <c r="AV48" s="116"/>
      <c r="AW48" s="115" t="s">
        <v>30</v>
      </c>
      <c r="AX48" s="116"/>
      <c r="AY48" s="115" t="s">
        <v>30</v>
      </c>
      <c r="AZ48" s="116"/>
      <c r="BA48" s="105">
        <f t="shared" si="8"/>
        <v>39</v>
      </c>
      <c r="BB48" s="106"/>
      <c r="BC48" s="117">
        <f t="shared" si="9"/>
        <v>97.5</v>
      </c>
      <c r="BD48" s="118"/>
      <c r="BE48" s="44" t="str">
        <f>IF(B48="","",IF(BC48&gt;=ตั้งค่ากิจกรรมพัฒนาผู้เรียน!$C$19,"ผ","มผ"))</f>
        <v>ผ</v>
      </c>
    </row>
    <row r="49" spans="1:57" x14ac:dyDescent="0.45">
      <c r="A49" s="44">
        <f t="shared" si="10"/>
        <v>5</v>
      </c>
      <c r="B49" s="129" t="str">
        <f>IF(รายชื่อนักเรียน!E10="","",รายชื่อนักเรียน!D10 &amp; รายชื่อนักเรียน!E10 &amp; "  " &amp; รายชื่อนักเรียน!F10)</f>
        <v>เด็กหญิงลิลดา  ศรีโยธา</v>
      </c>
      <c r="C49" s="130"/>
      <c r="D49" s="72" t="str">
        <f>IF(รายชื่อนักเรียน!E10="","",รายชื่อนักเรียน!G10)</f>
        <v>ป.4</v>
      </c>
      <c r="E49" s="72">
        <f>IF(รายชื่อนักเรียน!E10="","",รายชื่อนักเรียน!H10)</f>
        <v>5</v>
      </c>
      <c r="F49" s="119"/>
      <c r="G49" s="105" t="s">
        <v>30</v>
      </c>
      <c r="H49" s="106"/>
      <c r="I49" s="105" t="s">
        <v>30</v>
      </c>
      <c r="J49" s="106"/>
      <c r="K49" s="105" t="s">
        <v>30</v>
      </c>
      <c r="L49" s="106"/>
      <c r="M49" s="105" t="s">
        <v>30</v>
      </c>
      <c r="N49" s="106"/>
      <c r="O49" s="105" t="s">
        <v>30</v>
      </c>
      <c r="P49" s="106"/>
      <c r="Q49" s="105" t="s">
        <v>30</v>
      </c>
      <c r="R49" s="106"/>
      <c r="S49" s="105" t="s">
        <v>30</v>
      </c>
      <c r="T49" s="106"/>
      <c r="U49" s="105" t="s">
        <v>30</v>
      </c>
      <c r="V49" s="106"/>
      <c r="W49" s="105" t="s">
        <v>30</v>
      </c>
      <c r="X49" s="106"/>
      <c r="Y49" s="105" t="s">
        <v>30</v>
      </c>
      <c r="Z49" s="106"/>
      <c r="AA49" s="105" t="s">
        <v>30</v>
      </c>
      <c r="AB49" s="106"/>
      <c r="AC49" s="105" t="s">
        <v>30</v>
      </c>
      <c r="AD49" s="106"/>
      <c r="AE49" s="44">
        <f t="shared" si="5"/>
        <v>5</v>
      </c>
      <c r="AF49" s="129" t="str">
        <f t="shared" si="7"/>
        <v>เด็กหญิงลิลดา  ศรีโยธา</v>
      </c>
      <c r="AG49" s="130"/>
      <c r="AH49" s="72" t="str">
        <f>IF(รายชื่อนักเรียน!E10="","",รายชื่อนักเรียน!G10)</f>
        <v>ป.4</v>
      </c>
      <c r="AI49" s="72">
        <f>IF(รายชื่อนักเรียน!E10="","",รายชื่อนักเรียน!H10)</f>
        <v>5</v>
      </c>
      <c r="AJ49" s="119"/>
      <c r="AK49" s="115" t="s">
        <v>30</v>
      </c>
      <c r="AL49" s="116"/>
      <c r="AM49" s="115" t="s">
        <v>30</v>
      </c>
      <c r="AN49" s="116"/>
      <c r="AO49" s="115" t="s">
        <v>30</v>
      </c>
      <c r="AP49" s="116"/>
      <c r="AQ49" s="115" t="s">
        <v>30</v>
      </c>
      <c r="AR49" s="116"/>
      <c r="AS49" s="115" t="s">
        <v>30</v>
      </c>
      <c r="AT49" s="116"/>
      <c r="AU49" s="115" t="s">
        <v>30</v>
      </c>
      <c r="AV49" s="116"/>
      <c r="AW49" s="115" t="s">
        <v>30</v>
      </c>
      <c r="AX49" s="116"/>
      <c r="AY49" s="115" t="s">
        <v>30</v>
      </c>
      <c r="AZ49" s="116"/>
      <c r="BA49" s="105">
        <f t="shared" si="8"/>
        <v>40</v>
      </c>
      <c r="BB49" s="106"/>
      <c r="BC49" s="117">
        <f t="shared" si="9"/>
        <v>100</v>
      </c>
      <c r="BD49" s="118"/>
      <c r="BE49" s="44" t="str">
        <f>IF(B49="","",IF(BC49&gt;=ตั้งค่ากิจกรรมพัฒนาผู้เรียน!$C$19,"ผ","มผ"))</f>
        <v>ผ</v>
      </c>
    </row>
    <row r="50" spans="1:57" x14ac:dyDescent="0.45">
      <c r="A50" s="44">
        <f t="shared" si="10"/>
        <v>6</v>
      </c>
      <c r="B50" s="129" t="str">
        <f>IF(รายชื่อนักเรียน!E11="","",รายชื่อนักเรียน!D11 &amp; รายชื่อนักเรียน!E11 &amp; "  " &amp; รายชื่อนักเรียน!F11)</f>
        <v>เด็กหญิงชนากานต์  นุ่มทอง</v>
      </c>
      <c r="C50" s="130"/>
      <c r="D50" s="72" t="str">
        <f>IF(รายชื่อนักเรียน!E11="","",รายชื่อนักเรียน!G11)</f>
        <v>ป.4</v>
      </c>
      <c r="E50" s="72">
        <f>IF(รายชื่อนักเรียน!E11="","",รายชื่อนักเรียน!H11)</f>
        <v>6</v>
      </c>
      <c r="F50" s="119"/>
      <c r="G50" s="105" t="s">
        <v>30</v>
      </c>
      <c r="H50" s="106"/>
      <c r="I50" s="105" t="s">
        <v>30</v>
      </c>
      <c r="J50" s="106"/>
      <c r="K50" s="105" t="s">
        <v>30</v>
      </c>
      <c r="L50" s="106"/>
      <c r="M50" s="105" t="s">
        <v>30</v>
      </c>
      <c r="N50" s="106"/>
      <c r="O50" s="105" t="s">
        <v>30</v>
      </c>
      <c r="P50" s="106"/>
      <c r="Q50" s="105" t="s">
        <v>30</v>
      </c>
      <c r="R50" s="106"/>
      <c r="S50" s="105" t="s">
        <v>30</v>
      </c>
      <c r="T50" s="106"/>
      <c r="U50" s="105" t="s">
        <v>30</v>
      </c>
      <c r="V50" s="106"/>
      <c r="W50" s="105" t="s">
        <v>30</v>
      </c>
      <c r="X50" s="106"/>
      <c r="Y50" s="105" t="s">
        <v>30</v>
      </c>
      <c r="Z50" s="106"/>
      <c r="AA50" s="105" t="s">
        <v>30</v>
      </c>
      <c r="AB50" s="106"/>
      <c r="AC50" s="105" t="s">
        <v>30</v>
      </c>
      <c r="AD50" s="106"/>
      <c r="AE50" s="44">
        <f t="shared" si="5"/>
        <v>6</v>
      </c>
      <c r="AF50" s="129" t="str">
        <f t="shared" si="7"/>
        <v>เด็กหญิงชนากานต์  นุ่มทอง</v>
      </c>
      <c r="AG50" s="130"/>
      <c r="AH50" s="72" t="str">
        <f>IF(รายชื่อนักเรียน!E11="","",รายชื่อนักเรียน!G11)</f>
        <v>ป.4</v>
      </c>
      <c r="AI50" s="72">
        <f>IF(รายชื่อนักเรียน!E11="","",รายชื่อนักเรียน!H11)</f>
        <v>6</v>
      </c>
      <c r="AJ50" s="119"/>
      <c r="AK50" s="115" t="s">
        <v>30</v>
      </c>
      <c r="AL50" s="116"/>
      <c r="AM50" s="115" t="s">
        <v>30</v>
      </c>
      <c r="AN50" s="116"/>
      <c r="AO50" s="115" t="s">
        <v>30</v>
      </c>
      <c r="AP50" s="116"/>
      <c r="AQ50" s="115" t="s">
        <v>30</v>
      </c>
      <c r="AR50" s="116"/>
      <c r="AS50" s="115" t="s">
        <v>30</v>
      </c>
      <c r="AT50" s="116"/>
      <c r="AU50" s="115" t="s">
        <v>30</v>
      </c>
      <c r="AV50" s="116"/>
      <c r="AW50" s="115" t="s">
        <v>30</v>
      </c>
      <c r="AX50" s="116"/>
      <c r="AY50" s="115" t="s">
        <v>30</v>
      </c>
      <c r="AZ50" s="116"/>
      <c r="BA50" s="105">
        <f t="shared" si="8"/>
        <v>40</v>
      </c>
      <c r="BB50" s="106"/>
      <c r="BC50" s="117">
        <f t="shared" si="9"/>
        <v>100</v>
      </c>
      <c r="BD50" s="118"/>
      <c r="BE50" s="44" t="str">
        <f>IF(B50="","",IF(BC50&gt;=ตั้งค่ากิจกรรมพัฒนาผู้เรียน!$C$19,"ผ","มผ"))</f>
        <v>ผ</v>
      </c>
    </row>
    <row r="51" spans="1:57" x14ac:dyDescent="0.45">
      <c r="A51" s="44">
        <f t="shared" si="10"/>
        <v>7</v>
      </c>
      <c r="B51" s="129" t="str">
        <f>IF(รายชื่อนักเรียน!E12="","",รายชื่อนักเรียน!D12 &amp; รายชื่อนักเรียน!E12 &amp; "  " &amp; รายชื่อนักเรียน!F12)</f>
        <v>เด็กหญิงณัฐธิดา  พุ่มแจ้ง</v>
      </c>
      <c r="C51" s="130"/>
      <c r="D51" s="72" t="str">
        <f>IF(รายชื่อนักเรียน!E12="","",รายชื่อนักเรียน!G12)</f>
        <v>ป.5</v>
      </c>
      <c r="E51" s="72">
        <f>IF(รายชื่อนักเรียน!E12="","",รายชื่อนักเรียน!H12)</f>
        <v>7</v>
      </c>
      <c r="F51" s="119"/>
      <c r="G51" s="105" t="s">
        <v>30</v>
      </c>
      <c r="H51" s="106"/>
      <c r="I51" s="105" t="s">
        <v>30</v>
      </c>
      <c r="J51" s="106"/>
      <c r="K51" s="105" t="s">
        <v>30</v>
      </c>
      <c r="L51" s="106"/>
      <c r="M51" s="105" t="s">
        <v>30</v>
      </c>
      <c r="N51" s="106"/>
      <c r="O51" s="105" t="s">
        <v>30</v>
      </c>
      <c r="P51" s="106"/>
      <c r="Q51" s="105" t="s">
        <v>30</v>
      </c>
      <c r="R51" s="106"/>
      <c r="S51" s="105" t="s">
        <v>30</v>
      </c>
      <c r="T51" s="106"/>
      <c r="U51" s="105" t="s">
        <v>30</v>
      </c>
      <c r="V51" s="106"/>
      <c r="W51" s="105" t="s">
        <v>30</v>
      </c>
      <c r="X51" s="106"/>
      <c r="Y51" s="105" t="s">
        <v>30</v>
      </c>
      <c r="Z51" s="106"/>
      <c r="AA51" s="105" t="s">
        <v>30</v>
      </c>
      <c r="AB51" s="106"/>
      <c r="AC51" s="105" t="s">
        <v>30</v>
      </c>
      <c r="AD51" s="106"/>
      <c r="AE51" s="44">
        <f t="shared" si="5"/>
        <v>7</v>
      </c>
      <c r="AF51" s="129" t="str">
        <f t="shared" si="7"/>
        <v>เด็กหญิงณัฐธิดา  พุ่มแจ้ง</v>
      </c>
      <c r="AG51" s="130"/>
      <c r="AH51" s="72" t="str">
        <f>IF(รายชื่อนักเรียน!E12="","",รายชื่อนักเรียน!G12)</f>
        <v>ป.5</v>
      </c>
      <c r="AI51" s="72">
        <f>IF(รายชื่อนักเรียน!E12="","",รายชื่อนักเรียน!H12)</f>
        <v>7</v>
      </c>
      <c r="AJ51" s="119"/>
      <c r="AK51" s="115" t="s">
        <v>30</v>
      </c>
      <c r="AL51" s="116"/>
      <c r="AM51" s="115" t="s">
        <v>30</v>
      </c>
      <c r="AN51" s="116"/>
      <c r="AO51" s="115" t="s">
        <v>30</v>
      </c>
      <c r="AP51" s="116"/>
      <c r="AQ51" s="115" t="s">
        <v>30</v>
      </c>
      <c r="AR51" s="116"/>
      <c r="AS51" s="115" t="s">
        <v>30</v>
      </c>
      <c r="AT51" s="116"/>
      <c r="AU51" s="115" t="s">
        <v>30</v>
      </c>
      <c r="AV51" s="116"/>
      <c r="AW51" s="115" t="s">
        <v>30</v>
      </c>
      <c r="AX51" s="116"/>
      <c r="AY51" s="115" t="s">
        <v>30</v>
      </c>
      <c r="AZ51" s="116"/>
      <c r="BA51" s="105">
        <f t="shared" si="8"/>
        <v>40</v>
      </c>
      <c r="BB51" s="106"/>
      <c r="BC51" s="117">
        <f t="shared" si="9"/>
        <v>100</v>
      </c>
      <c r="BD51" s="118"/>
      <c r="BE51" s="44" t="str">
        <f>IF(B51="","",IF(BC51&gt;=ตั้งค่ากิจกรรมพัฒนาผู้เรียน!$C$19,"ผ","มผ"))</f>
        <v>ผ</v>
      </c>
    </row>
    <row r="52" spans="1:57" x14ac:dyDescent="0.45">
      <c r="A52" s="44">
        <f t="shared" si="10"/>
        <v>8</v>
      </c>
      <c r="B52" s="129" t="str">
        <f>IF(รายชื่อนักเรียน!E13="","",รายชื่อนักเรียน!D13 &amp; รายชื่อนักเรียน!E13 &amp; "  " &amp; รายชื่อนักเรียน!F13)</f>
        <v>เด็กหญิงศิริรัตน์  ช่วงกลาง</v>
      </c>
      <c r="C52" s="130"/>
      <c r="D52" s="72" t="str">
        <f>IF(รายชื่อนักเรียน!E13="","",รายชื่อนักเรียน!G13)</f>
        <v>ป.6</v>
      </c>
      <c r="E52" s="72">
        <f>IF(รายชื่อนักเรียน!E13="","",รายชื่อนักเรียน!H13)</f>
        <v>8</v>
      </c>
      <c r="F52" s="119"/>
      <c r="G52" s="105" t="s">
        <v>30</v>
      </c>
      <c r="H52" s="106"/>
      <c r="I52" s="105" t="s">
        <v>30</v>
      </c>
      <c r="J52" s="106"/>
      <c r="K52" s="105" t="s">
        <v>30</v>
      </c>
      <c r="L52" s="106"/>
      <c r="M52" s="105" t="s">
        <v>30</v>
      </c>
      <c r="N52" s="106"/>
      <c r="O52" s="105" t="s">
        <v>30</v>
      </c>
      <c r="P52" s="106"/>
      <c r="Q52" s="105" t="s">
        <v>30</v>
      </c>
      <c r="R52" s="106"/>
      <c r="S52" s="105" t="s">
        <v>30</v>
      </c>
      <c r="T52" s="106"/>
      <c r="U52" s="105" t="s">
        <v>30</v>
      </c>
      <c r="V52" s="106"/>
      <c r="W52" s="105" t="s">
        <v>30</v>
      </c>
      <c r="X52" s="106"/>
      <c r="Y52" s="105" t="s">
        <v>30</v>
      </c>
      <c r="Z52" s="106"/>
      <c r="AA52" s="105" t="s">
        <v>30</v>
      </c>
      <c r="AB52" s="106"/>
      <c r="AC52" s="105" t="s">
        <v>30</v>
      </c>
      <c r="AD52" s="106"/>
      <c r="AE52" s="44">
        <f t="shared" si="5"/>
        <v>8</v>
      </c>
      <c r="AF52" s="129" t="str">
        <f t="shared" si="7"/>
        <v>เด็กหญิงศิริรัตน์  ช่วงกลาง</v>
      </c>
      <c r="AG52" s="130"/>
      <c r="AH52" s="72" t="str">
        <f>IF(รายชื่อนักเรียน!E13="","",รายชื่อนักเรียน!G13)</f>
        <v>ป.6</v>
      </c>
      <c r="AI52" s="72">
        <f>IF(รายชื่อนักเรียน!E13="","",รายชื่อนักเรียน!H13)</f>
        <v>8</v>
      </c>
      <c r="AJ52" s="119"/>
      <c r="AK52" s="115" t="s">
        <v>30</v>
      </c>
      <c r="AL52" s="116"/>
      <c r="AM52" s="115" t="s">
        <v>30</v>
      </c>
      <c r="AN52" s="116"/>
      <c r="AO52" s="115" t="s">
        <v>30</v>
      </c>
      <c r="AP52" s="116"/>
      <c r="AQ52" s="115" t="s">
        <v>30</v>
      </c>
      <c r="AR52" s="116"/>
      <c r="AS52" s="115" t="s">
        <v>30</v>
      </c>
      <c r="AT52" s="116"/>
      <c r="AU52" s="115" t="s">
        <v>30</v>
      </c>
      <c r="AV52" s="116"/>
      <c r="AW52" s="115" t="s">
        <v>30</v>
      </c>
      <c r="AX52" s="116"/>
      <c r="AY52" s="115" t="s">
        <v>30</v>
      </c>
      <c r="AZ52" s="116"/>
      <c r="BA52" s="105">
        <f t="shared" si="8"/>
        <v>40</v>
      </c>
      <c r="BB52" s="106"/>
      <c r="BC52" s="117">
        <f t="shared" si="9"/>
        <v>100</v>
      </c>
      <c r="BD52" s="118"/>
      <c r="BE52" s="44" t="str">
        <f>IF(B52="","",IF(BC52&gt;=ตั้งค่ากิจกรรมพัฒนาผู้เรียน!$C$19,"ผ","มผ"))</f>
        <v>ผ</v>
      </c>
    </row>
    <row r="53" spans="1:57" x14ac:dyDescent="0.45">
      <c r="A53" s="44">
        <f t="shared" si="10"/>
        <v>9</v>
      </c>
      <c r="B53" s="129" t="str">
        <f>IF(รายชื่อนักเรียน!E14="","",รายชื่อนักเรียน!D14 &amp; รายชื่อนักเรียน!E14 &amp; "  " &amp; รายชื่อนักเรียน!F14)</f>
        <v>เด็กหญิงอโรชา  จันทร์มณี</v>
      </c>
      <c r="C53" s="130"/>
      <c r="D53" s="72" t="str">
        <f>IF(รายชื่อนักเรียน!E14="","",รายชื่อนักเรียน!G14)</f>
        <v>ป.6</v>
      </c>
      <c r="E53" s="72">
        <f>IF(รายชื่อนักเรียน!E14="","",รายชื่อนักเรียน!H14)</f>
        <v>9</v>
      </c>
      <c r="F53" s="119"/>
      <c r="G53" s="105" t="s">
        <v>30</v>
      </c>
      <c r="H53" s="106"/>
      <c r="I53" s="105" t="s">
        <v>30</v>
      </c>
      <c r="J53" s="106"/>
      <c r="K53" s="105" t="s">
        <v>30</v>
      </c>
      <c r="L53" s="106"/>
      <c r="M53" s="105" t="s">
        <v>30</v>
      </c>
      <c r="N53" s="106"/>
      <c r="O53" s="105" t="s">
        <v>30</v>
      </c>
      <c r="P53" s="106"/>
      <c r="Q53" s="105" t="s">
        <v>30</v>
      </c>
      <c r="R53" s="106"/>
      <c r="S53" s="105" t="s">
        <v>30</v>
      </c>
      <c r="T53" s="106"/>
      <c r="U53" s="105" t="s">
        <v>30</v>
      </c>
      <c r="V53" s="106"/>
      <c r="W53" s="105" t="s">
        <v>30</v>
      </c>
      <c r="X53" s="106"/>
      <c r="Y53" s="105" t="s">
        <v>30</v>
      </c>
      <c r="Z53" s="106"/>
      <c r="AA53" s="105" t="s">
        <v>30</v>
      </c>
      <c r="AB53" s="106"/>
      <c r="AC53" s="105" t="s">
        <v>30</v>
      </c>
      <c r="AD53" s="106"/>
      <c r="AE53" s="44">
        <f t="shared" si="5"/>
        <v>9</v>
      </c>
      <c r="AF53" s="129" t="str">
        <f t="shared" si="7"/>
        <v>เด็กหญิงอโรชา  จันทร์มณี</v>
      </c>
      <c r="AG53" s="130"/>
      <c r="AH53" s="72" t="str">
        <f>IF(รายชื่อนักเรียน!E14="","",รายชื่อนักเรียน!G14)</f>
        <v>ป.6</v>
      </c>
      <c r="AI53" s="72">
        <f>IF(รายชื่อนักเรียน!E14="","",รายชื่อนักเรียน!H14)</f>
        <v>9</v>
      </c>
      <c r="AJ53" s="119"/>
      <c r="AK53" s="115" t="s">
        <v>30</v>
      </c>
      <c r="AL53" s="116"/>
      <c r="AM53" s="115" t="s">
        <v>30</v>
      </c>
      <c r="AN53" s="116"/>
      <c r="AO53" s="115" t="s">
        <v>30</v>
      </c>
      <c r="AP53" s="116"/>
      <c r="AQ53" s="115" t="s">
        <v>30</v>
      </c>
      <c r="AR53" s="116"/>
      <c r="AS53" s="115" t="s">
        <v>30</v>
      </c>
      <c r="AT53" s="116"/>
      <c r="AU53" s="115" t="s">
        <v>30</v>
      </c>
      <c r="AV53" s="116"/>
      <c r="AW53" s="115" t="s">
        <v>30</v>
      </c>
      <c r="AX53" s="116"/>
      <c r="AY53" s="115" t="s">
        <v>30</v>
      </c>
      <c r="AZ53" s="116"/>
      <c r="BA53" s="105">
        <f t="shared" si="8"/>
        <v>40</v>
      </c>
      <c r="BB53" s="106"/>
      <c r="BC53" s="117">
        <f t="shared" si="9"/>
        <v>100</v>
      </c>
      <c r="BD53" s="118"/>
      <c r="BE53" s="44" t="str">
        <f>IF(B53="","",IF(BC53&gt;=ตั้งค่ากิจกรรมพัฒนาผู้เรียน!$C$19,"ผ","มผ"))</f>
        <v>ผ</v>
      </c>
    </row>
    <row r="54" spans="1:57" x14ac:dyDescent="0.45">
      <c r="A54" s="44">
        <f t="shared" si="10"/>
        <v>10</v>
      </c>
      <c r="B54" s="129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54" s="130"/>
      <c r="D54" s="72" t="str">
        <f>IF(รายชื่อนักเรียน!E51="","",รายชื่อนักเรียน!G51)</f>
        <v/>
      </c>
      <c r="E54" s="72" t="str">
        <f>IF(รายชื่อนักเรียน!E51="","",รายชื่อนักเรียน!H51)</f>
        <v/>
      </c>
      <c r="F54" s="119"/>
      <c r="G54" s="105"/>
      <c r="H54" s="106"/>
      <c r="I54" s="105"/>
      <c r="J54" s="106"/>
      <c r="K54" s="105"/>
      <c r="L54" s="106"/>
      <c r="M54" s="105"/>
      <c r="N54" s="106"/>
      <c r="O54" s="105"/>
      <c r="P54" s="106"/>
      <c r="Q54" s="105"/>
      <c r="R54" s="106"/>
      <c r="S54" s="105"/>
      <c r="T54" s="106"/>
      <c r="U54" s="105"/>
      <c r="V54" s="106"/>
      <c r="W54" s="105"/>
      <c r="X54" s="106"/>
      <c r="Y54" s="105"/>
      <c r="Z54" s="106"/>
      <c r="AA54" s="105"/>
      <c r="AB54" s="106"/>
      <c r="AC54" s="105"/>
      <c r="AD54" s="106"/>
      <c r="AE54" s="44">
        <f t="shared" si="5"/>
        <v>10</v>
      </c>
      <c r="AF54" s="129" t="str">
        <f t="shared" si="7"/>
        <v/>
      </c>
      <c r="AG54" s="130"/>
      <c r="AH54" s="72" t="str">
        <f>IF(รายชื่อนักเรียน!E51="","",รายชื่อนักเรียน!G51)</f>
        <v/>
      </c>
      <c r="AI54" s="72" t="str">
        <f>IF(รายชื่อนักเรียน!E51="","",รายชื่อนักเรียน!H51)</f>
        <v/>
      </c>
      <c r="AJ54" s="119"/>
      <c r="AK54" s="115"/>
      <c r="AL54" s="116"/>
      <c r="AM54" s="115"/>
      <c r="AN54" s="116"/>
      <c r="AO54" s="115"/>
      <c r="AP54" s="116"/>
      <c r="AQ54" s="115"/>
      <c r="AR54" s="116"/>
      <c r="AS54" s="115"/>
      <c r="AT54" s="116"/>
      <c r="AU54" s="115"/>
      <c r="AV54" s="116"/>
      <c r="AW54" s="115"/>
      <c r="AX54" s="116"/>
      <c r="AY54" s="115"/>
      <c r="AZ54" s="116"/>
      <c r="BA54" s="105" t="str">
        <f t="shared" si="8"/>
        <v/>
      </c>
      <c r="BB54" s="106"/>
      <c r="BC54" s="117" t="str">
        <f t="shared" si="9"/>
        <v/>
      </c>
      <c r="BD54" s="118"/>
      <c r="BE54" s="44" t="str">
        <f>IF(B54="","",IF(BC54&gt;=ตั้งค่ากิจกรรมพัฒนาผู้เรียน!$C$19,"ผ","มผ"))</f>
        <v/>
      </c>
    </row>
    <row r="55" spans="1:57" x14ac:dyDescent="0.45">
      <c r="A55" s="44">
        <f t="shared" si="10"/>
        <v>11</v>
      </c>
      <c r="B55" s="129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55" s="130"/>
      <c r="D55" s="72" t="str">
        <f>IF(รายชื่อนักเรียน!E52="","",รายชื่อนักเรียน!G52)</f>
        <v/>
      </c>
      <c r="E55" s="72" t="str">
        <f>IF(รายชื่อนักเรียน!E52="","",รายชื่อนักเรียน!H52)</f>
        <v/>
      </c>
      <c r="F55" s="119"/>
      <c r="G55" s="105"/>
      <c r="H55" s="106"/>
      <c r="I55" s="105"/>
      <c r="J55" s="106"/>
      <c r="K55" s="105"/>
      <c r="L55" s="106"/>
      <c r="M55" s="105"/>
      <c r="N55" s="106"/>
      <c r="O55" s="105"/>
      <c r="P55" s="106"/>
      <c r="Q55" s="105"/>
      <c r="R55" s="106"/>
      <c r="S55" s="105"/>
      <c r="T55" s="106"/>
      <c r="U55" s="105"/>
      <c r="V55" s="106"/>
      <c r="W55" s="105"/>
      <c r="X55" s="106"/>
      <c r="Y55" s="105"/>
      <c r="Z55" s="106"/>
      <c r="AA55" s="105"/>
      <c r="AB55" s="106"/>
      <c r="AC55" s="105"/>
      <c r="AD55" s="106"/>
      <c r="AE55" s="44">
        <f t="shared" si="5"/>
        <v>11</v>
      </c>
      <c r="AF55" s="129" t="str">
        <f t="shared" si="7"/>
        <v/>
      </c>
      <c r="AG55" s="130"/>
      <c r="AH55" s="72" t="str">
        <f>IF(รายชื่อนักเรียน!E52="","",รายชื่อนักเรียน!G52)</f>
        <v/>
      </c>
      <c r="AI55" s="72" t="str">
        <f>IF(รายชื่อนักเรียน!E52="","",รายชื่อนักเรียน!H52)</f>
        <v/>
      </c>
      <c r="AJ55" s="119"/>
      <c r="AK55" s="115"/>
      <c r="AL55" s="116"/>
      <c r="AM55" s="115"/>
      <c r="AN55" s="116"/>
      <c r="AO55" s="115"/>
      <c r="AP55" s="116"/>
      <c r="AQ55" s="115"/>
      <c r="AR55" s="116"/>
      <c r="AS55" s="115"/>
      <c r="AT55" s="116"/>
      <c r="AU55" s="115"/>
      <c r="AV55" s="116"/>
      <c r="AW55" s="115"/>
      <c r="AX55" s="116"/>
      <c r="AY55" s="115"/>
      <c r="AZ55" s="116"/>
      <c r="BA55" s="105" t="str">
        <f t="shared" si="8"/>
        <v/>
      </c>
      <c r="BB55" s="106"/>
      <c r="BC55" s="117" t="str">
        <f t="shared" si="9"/>
        <v/>
      </c>
      <c r="BD55" s="118"/>
      <c r="BE55" s="44" t="str">
        <f>IF(B55="","",IF(BC55&gt;=ตั้งค่ากิจกรรมพัฒนาผู้เรียน!$C$19,"ผ","มผ"))</f>
        <v/>
      </c>
    </row>
    <row r="56" spans="1:57" x14ac:dyDescent="0.45">
      <c r="A56" s="44">
        <f t="shared" si="10"/>
        <v>12</v>
      </c>
      <c r="B56" s="129" t="str">
        <f>IF(รายชื่อนักเรียน!E53="","",รายชื่อนักเรียน!D53 &amp; รายชื่อนักเรียน!E53 &amp; "  " &amp; รายชื่อนักเรียน!F53)</f>
        <v/>
      </c>
      <c r="C56" s="130"/>
      <c r="D56" s="72" t="str">
        <f>IF(รายชื่อนักเรียน!E53="","",รายชื่อนักเรียน!G53)</f>
        <v/>
      </c>
      <c r="E56" s="72" t="str">
        <f>IF(รายชื่อนักเรียน!E53="","",รายชื่อนักเรียน!H53)</f>
        <v/>
      </c>
      <c r="F56" s="119"/>
      <c r="G56" s="105"/>
      <c r="H56" s="106"/>
      <c r="I56" s="105"/>
      <c r="J56" s="106"/>
      <c r="K56" s="105"/>
      <c r="L56" s="106"/>
      <c r="M56" s="105"/>
      <c r="N56" s="106"/>
      <c r="O56" s="105"/>
      <c r="P56" s="106"/>
      <c r="Q56" s="105"/>
      <c r="R56" s="106"/>
      <c r="S56" s="105"/>
      <c r="T56" s="106"/>
      <c r="U56" s="105"/>
      <c r="V56" s="106"/>
      <c r="W56" s="105"/>
      <c r="X56" s="106"/>
      <c r="Y56" s="105"/>
      <c r="Z56" s="106"/>
      <c r="AA56" s="105"/>
      <c r="AB56" s="106"/>
      <c r="AC56" s="105"/>
      <c r="AD56" s="106"/>
      <c r="AE56" s="44">
        <f t="shared" si="5"/>
        <v>12</v>
      </c>
      <c r="AF56" s="129" t="str">
        <f t="shared" si="7"/>
        <v/>
      </c>
      <c r="AG56" s="130"/>
      <c r="AH56" s="72" t="str">
        <f>IF(รายชื่อนักเรียน!E53="","",รายชื่อนักเรียน!G53)</f>
        <v/>
      </c>
      <c r="AI56" s="72" t="str">
        <f>IF(รายชื่อนักเรียน!E53="","",รายชื่อนักเรียน!H53)</f>
        <v/>
      </c>
      <c r="AJ56" s="119"/>
      <c r="AK56" s="115"/>
      <c r="AL56" s="116"/>
      <c r="AM56" s="115"/>
      <c r="AN56" s="116"/>
      <c r="AO56" s="115"/>
      <c r="AP56" s="116"/>
      <c r="AQ56" s="115"/>
      <c r="AR56" s="116"/>
      <c r="AS56" s="115"/>
      <c r="AT56" s="116"/>
      <c r="AU56" s="115"/>
      <c r="AV56" s="116"/>
      <c r="AW56" s="115"/>
      <c r="AX56" s="116"/>
      <c r="AY56" s="115"/>
      <c r="AZ56" s="116"/>
      <c r="BA56" s="105" t="str">
        <f t="shared" si="8"/>
        <v/>
      </c>
      <c r="BB56" s="106"/>
      <c r="BC56" s="117" t="str">
        <f t="shared" si="9"/>
        <v/>
      </c>
      <c r="BD56" s="118"/>
      <c r="BE56" s="44" t="str">
        <f>IF(B56="","",IF(BC56&gt;=ตั้งค่ากิจกรรมพัฒนาผู้เรียน!$C$19,"ผ","มผ"))</f>
        <v/>
      </c>
    </row>
    <row r="57" spans="1:57" x14ac:dyDescent="0.45">
      <c r="A57" s="44">
        <f t="shared" si="10"/>
        <v>13</v>
      </c>
      <c r="B57" s="129" t="str">
        <f>IF(รายชื่อนักเรียน!E54="","",รายชื่อนักเรียน!D54 &amp; รายชื่อนักเรียน!E54 &amp; "  " &amp; รายชื่อนักเรียน!F54)</f>
        <v/>
      </c>
      <c r="C57" s="130"/>
      <c r="D57" s="72" t="str">
        <f>IF(รายชื่อนักเรียน!E54="","",รายชื่อนักเรียน!G54)</f>
        <v/>
      </c>
      <c r="E57" s="72" t="str">
        <f>IF(รายชื่อนักเรียน!E54="","",รายชื่อนักเรียน!H54)</f>
        <v/>
      </c>
      <c r="F57" s="119"/>
      <c r="G57" s="105"/>
      <c r="H57" s="106"/>
      <c r="I57" s="105"/>
      <c r="J57" s="106"/>
      <c r="K57" s="105"/>
      <c r="L57" s="106"/>
      <c r="M57" s="105"/>
      <c r="N57" s="106"/>
      <c r="O57" s="105"/>
      <c r="P57" s="106"/>
      <c r="Q57" s="105"/>
      <c r="R57" s="106"/>
      <c r="S57" s="105"/>
      <c r="T57" s="106"/>
      <c r="U57" s="105"/>
      <c r="V57" s="106"/>
      <c r="W57" s="105"/>
      <c r="X57" s="106"/>
      <c r="Y57" s="105"/>
      <c r="Z57" s="106"/>
      <c r="AA57" s="105"/>
      <c r="AB57" s="106"/>
      <c r="AC57" s="105"/>
      <c r="AD57" s="106"/>
      <c r="AE57" s="44">
        <f t="shared" si="5"/>
        <v>13</v>
      </c>
      <c r="AF57" s="129" t="str">
        <f t="shared" si="6"/>
        <v/>
      </c>
      <c r="AG57" s="130"/>
      <c r="AH57" s="72" t="str">
        <f>IF(รายชื่อนักเรียน!E54="","",รายชื่อนักเรียน!G54)</f>
        <v/>
      </c>
      <c r="AI57" s="72" t="str">
        <f>IF(รายชื่อนักเรียน!E54="","",รายชื่อนักเรียน!H54)</f>
        <v/>
      </c>
      <c r="AJ57" s="119"/>
      <c r="AK57" s="115"/>
      <c r="AL57" s="116"/>
      <c r="AM57" s="115"/>
      <c r="AN57" s="116"/>
      <c r="AO57" s="115"/>
      <c r="AP57" s="116"/>
      <c r="AQ57" s="115"/>
      <c r="AR57" s="116"/>
      <c r="AS57" s="115"/>
      <c r="AT57" s="116"/>
      <c r="AU57" s="115"/>
      <c r="AV57" s="116"/>
      <c r="AW57" s="115"/>
      <c r="AX57" s="116"/>
      <c r="AY57" s="115"/>
      <c r="AZ57" s="116"/>
      <c r="BA57" s="105" t="str">
        <f t="shared" si="8"/>
        <v/>
      </c>
      <c r="BB57" s="106"/>
      <c r="BC57" s="117" t="str">
        <f t="shared" si="9"/>
        <v/>
      </c>
      <c r="BD57" s="118"/>
      <c r="BE57" s="44" t="str">
        <f>IF(B57="","",IF(BC57&gt;=ตั้งค่ากิจกรรมพัฒนาผู้เรียน!$C$19,"ผ","มผ"))</f>
        <v/>
      </c>
    </row>
    <row r="58" spans="1:57" x14ac:dyDescent="0.45">
      <c r="A58" s="44">
        <f t="shared" si="10"/>
        <v>14</v>
      </c>
      <c r="B58" s="129" t="str">
        <f>IF(รายชื่อนักเรียน!E55="","",รายชื่อนักเรียน!D55 &amp; รายชื่อนักเรียน!E55 &amp; "  " &amp; รายชื่อนักเรียน!F55)</f>
        <v/>
      </c>
      <c r="C58" s="130"/>
      <c r="D58" s="72" t="str">
        <f>IF(รายชื่อนักเรียน!E55="","",รายชื่อนักเรียน!G55)</f>
        <v/>
      </c>
      <c r="E58" s="72" t="str">
        <f>IF(รายชื่อนักเรียน!E55="","",รายชื่อนักเรียน!H55)</f>
        <v/>
      </c>
      <c r="F58" s="119"/>
      <c r="G58" s="105"/>
      <c r="H58" s="106"/>
      <c r="I58" s="105"/>
      <c r="J58" s="106"/>
      <c r="K58" s="105"/>
      <c r="L58" s="106"/>
      <c r="M58" s="105"/>
      <c r="N58" s="106"/>
      <c r="O58" s="105"/>
      <c r="P58" s="106"/>
      <c r="Q58" s="105"/>
      <c r="R58" s="106"/>
      <c r="S58" s="105"/>
      <c r="T58" s="106"/>
      <c r="U58" s="105"/>
      <c r="V58" s="106"/>
      <c r="W58" s="105"/>
      <c r="X58" s="106"/>
      <c r="Y58" s="105"/>
      <c r="Z58" s="106"/>
      <c r="AA58" s="105"/>
      <c r="AB58" s="106"/>
      <c r="AC58" s="105"/>
      <c r="AD58" s="106"/>
      <c r="AE58" s="44">
        <f t="shared" si="5"/>
        <v>14</v>
      </c>
      <c r="AF58" s="129" t="str">
        <f t="shared" si="6"/>
        <v/>
      </c>
      <c r="AG58" s="130"/>
      <c r="AH58" s="72" t="str">
        <f>IF(รายชื่อนักเรียน!E55="","",รายชื่อนักเรียน!G55)</f>
        <v/>
      </c>
      <c r="AI58" s="72" t="str">
        <f>IF(รายชื่อนักเรียน!E55="","",รายชื่อนักเรียน!H55)</f>
        <v/>
      </c>
      <c r="AJ58" s="119"/>
      <c r="AK58" s="115"/>
      <c r="AL58" s="116"/>
      <c r="AM58" s="115"/>
      <c r="AN58" s="116"/>
      <c r="AO58" s="115"/>
      <c r="AP58" s="116"/>
      <c r="AQ58" s="115"/>
      <c r="AR58" s="116"/>
      <c r="AS58" s="115"/>
      <c r="AT58" s="116"/>
      <c r="AU58" s="115"/>
      <c r="AV58" s="116"/>
      <c r="AW58" s="115"/>
      <c r="AX58" s="116"/>
      <c r="AY58" s="115"/>
      <c r="AZ58" s="116"/>
      <c r="BA58" s="105" t="str">
        <f t="shared" si="8"/>
        <v/>
      </c>
      <c r="BB58" s="106"/>
      <c r="BC58" s="117" t="str">
        <f t="shared" si="9"/>
        <v/>
      </c>
      <c r="BD58" s="118"/>
      <c r="BE58" s="44" t="str">
        <f>IF(B58="","",IF(BC58&gt;=ตั้งค่ากิจกรรมพัฒนาผู้เรียน!$C$19,"ผ","มผ"))</f>
        <v/>
      </c>
    </row>
    <row r="59" spans="1:57" x14ac:dyDescent="0.45">
      <c r="A59" s="44">
        <f t="shared" si="10"/>
        <v>15</v>
      </c>
      <c r="B59" s="129" t="str">
        <f>IF(รายชื่อนักเรียน!E56="","",รายชื่อนักเรียน!D56 &amp; รายชื่อนักเรียน!E56 &amp; "  " &amp; รายชื่อนักเรียน!F56)</f>
        <v/>
      </c>
      <c r="C59" s="130"/>
      <c r="D59" s="72" t="str">
        <f>IF(รายชื่อนักเรียน!E56="","",รายชื่อนักเรียน!G56)</f>
        <v/>
      </c>
      <c r="E59" s="72" t="str">
        <f>IF(รายชื่อนักเรียน!E56="","",รายชื่อนักเรียน!H56)</f>
        <v/>
      </c>
      <c r="F59" s="119"/>
      <c r="G59" s="105"/>
      <c r="H59" s="106"/>
      <c r="I59" s="105"/>
      <c r="J59" s="106"/>
      <c r="K59" s="105"/>
      <c r="L59" s="106"/>
      <c r="M59" s="105"/>
      <c r="N59" s="106"/>
      <c r="O59" s="105"/>
      <c r="P59" s="106"/>
      <c r="Q59" s="105"/>
      <c r="R59" s="106"/>
      <c r="S59" s="105"/>
      <c r="T59" s="106"/>
      <c r="U59" s="105"/>
      <c r="V59" s="106"/>
      <c r="W59" s="105"/>
      <c r="X59" s="106"/>
      <c r="Y59" s="105"/>
      <c r="Z59" s="106"/>
      <c r="AA59" s="105"/>
      <c r="AB59" s="106"/>
      <c r="AC59" s="105"/>
      <c r="AD59" s="106"/>
      <c r="AE59" s="44">
        <f t="shared" si="5"/>
        <v>15</v>
      </c>
      <c r="AF59" s="129" t="str">
        <f t="shared" si="6"/>
        <v/>
      </c>
      <c r="AG59" s="130"/>
      <c r="AH59" s="72" t="str">
        <f>IF(รายชื่อนักเรียน!E56="","",รายชื่อนักเรียน!G56)</f>
        <v/>
      </c>
      <c r="AI59" s="72" t="str">
        <f>IF(รายชื่อนักเรียน!E56="","",รายชื่อนักเรียน!H56)</f>
        <v/>
      </c>
      <c r="AJ59" s="119"/>
      <c r="AK59" s="115"/>
      <c r="AL59" s="116"/>
      <c r="AM59" s="115"/>
      <c r="AN59" s="116"/>
      <c r="AO59" s="105"/>
      <c r="AP59" s="106"/>
      <c r="AQ59" s="105"/>
      <c r="AR59" s="106"/>
      <c r="AS59" s="105"/>
      <c r="AT59" s="106"/>
      <c r="AU59" s="105"/>
      <c r="AV59" s="106"/>
      <c r="AW59" s="105"/>
      <c r="AX59" s="106"/>
      <c r="AY59" s="105"/>
      <c r="AZ59" s="106"/>
      <c r="BA59" s="105" t="str">
        <f t="shared" si="8"/>
        <v/>
      </c>
      <c r="BB59" s="106"/>
      <c r="BC59" s="117" t="str">
        <f t="shared" si="9"/>
        <v/>
      </c>
      <c r="BD59" s="118"/>
      <c r="BE59" s="44" t="str">
        <f>IF(B59="","",IF(BC59&gt;=ตั้งค่ากิจกรรมพัฒนาผู้เรียน!$C$19,"ผ","มผ"))</f>
        <v/>
      </c>
    </row>
    <row r="60" spans="1:57" x14ac:dyDescent="0.45">
      <c r="A60" s="44">
        <f t="shared" si="10"/>
        <v>16</v>
      </c>
      <c r="B60" s="129" t="str">
        <f>IF(รายชื่อนักเรียน!E57="","",รายชื่อนักเรียน!D57 &amp; รายชื่อนักเรียน!E57 &amp; "  " &amp; รายชื่อนักเรียน!F57)</f>
        <v/>
      </c>
      <c r="C60" s="130"/>
      <c r="D60" s="72" t="str">
        <f>IF(รายชื่อนักเรียน!E57="","",รายชื่อนักเรียน!G57)</f>
        <v/>
      </c>
      <c r="E60" s="72" t="str">
        <f>IF(รายชื่อนักเรียน!E57="","",รายชื่อนักเรียน!H57)</f>
        <v/>
      </c>
      <c r="F60" s="119"/>
      <c r="G60" s="105"/>
      <c r="H60" s="106"/>
      <c r="I60" s="105"/>
      <c r="J60" s="106"/>
      <c r="K60" s="105"/>
      <c r="L60" s="106"/>
      <c r="M60" s="105"/>
      <c r="N60" s="106"/>
      <c r="O60" s="105"/>
      <c r="P60" s="106"/>
      <c r="Q60" s="105"/>
      <c r="R60" s="106"/>
      <c r="S60" s="105"/>
      <c r="T60" s="106"/>
      <c r="U60" s="105"/>
      <c r="V60" s="106"/>
      <c r="W60" s="105"/>
      <c r="X60" s="106"/>
      <c r="Y60" s="105"/>
      <c r="Z60" s="106"/>
      <c r="AA60" s="105"/>
      <c r="AB60" s="106"/>
      <c r="AC60" s="105"/>
      <c r="AD60" s="106"/>
      <c r="AE60" s="44">
        <f t="shared" si="5"/>
        <v>16</v>
      </c>
      <c r="AF60" s="129" t="str">
        <f t="shared" si="6"/>
        <v/>
      </c>
      <c r="AG60" s="130"/>
      <c r="AH60" s="72" t="str">
        <f>IF(รายชื่อนักเรียน!E57="","",รายชื่อนักเรียน!G57)</f>
        <v/>
      </c>
      <c r="AI60" s="72" t="str">
        <f>IF(รายชื่อนักเรียน!E57="","",รายชื่อนักเรียน!H57)</f>
        <v/>
      </c>
      <c r="AJ60" s="119"/>
      <c r="AK60" s="115"/>
      <c r="AL60" s="116"/>
      <c r="AM60" s="115"/>
      <c r="AN60" s="116"/>
      <c r="AO60" s="105"/>
      <c r="AP60" s="106"/>
      <c r="AQ60" s="105"/>
      <c r="AR60" s="106"/>
      <c r="AS60" s="105"/>
      <c r="AT60" s="106"/>
      <c r="AU60" s="105"/>
      <c r="AV60" s="106"/>
      <c r="AW60" s="105"/>
      <c r="AX60" s="106"/>
      <c r="AY60" s="105"/>
      <c r="AZ60" s="106"/>
      <c r="BA60" s="105" t="str">
        <f t="shared" si="8"/>
        <v/>
      </c>
      <c r="BB60" s="106"/>
      <c r="BC60" s="117" t="str">
        <f t="shared" si="9"/>
        <v/>
      </c>
      <c r="BD60" s="118"/>
      <c r="BE60" s="44" t="str">
        <f>IF(B60="","",IF(BC60&gt;=ตั้งค่ากิจกรรมพัฒนาผู้เรียน!$C$19,"ผ","มผ"))</f>
        <v/>
      </c>
    </row>
    <row r="61" spans="1:57" x14ac:dyDescent="0.45">
      <c r="A61" s="44">
        <f t="shared" si="10"/>
        <v>17</v>
      </c>
      <c r="B61" s="129" t="str">
        <f>IF(รายชื่อนักเรียน!E58="","",รายชื่อนักเรียน!D58 &amp; รายชื่อนักเรียน!E58 &amp; "  " &amp; รายชื่อนักเรียน!F58)</f>
        <v/>
      </c>
      <c r="C61" s="130"/>
      <c r="D61" s="72" t="str">
        <f>IF(รายชื่อนักเรียน!E58="","",รายชื่อนักเรียน!G58)</f>
        <v/>
      </c>
      <c r="E61" s="72" t="str">
        <f>IF(รายชื่อนักเรียน!E58="","",รายชื่อนักเรียน!H58)</f>
        <v/>
      </c>
      <c r="F61" s="119"/>
      <c r="G61" s="105"/>
      <c r="H61" s="106"/>
      <c r="I61" s="105"/>
      <c r="J61" s="106"/>
      <c r="K61" s="105"/>
      <c r="L61" s="106"/>
      <c r="M61" s="105"/>
      <c r="N61" s="106"/>
      <c r="O61" s="105"/>
      <c r="P61" s="106"/>
      <c r="Q61" s="105"/>
      <c r="R61" s="106"/>
      <c r="S61" s="105"/>
      <c r="T61" s="106"/>
      <c r="U61" s="105"/>
      <c r="V61" s="106"/>
      <c r="W61" s="105"/>
      <c r="X61" s="106"/>
      <c r="Y61" s="105"/>
      <c r="Z61" s="106"/>
      <c r="AA61" s="105"/>
      <c r="AB61" s="106"/>
      <c r="AC61" s="105"/>
      <c r="AD61" s="106"/>
      <c r="AE61" s="44">
        <f t="shared" si="5"/>
        <v>17</v>
      </c>
      <c r="AF61" s="129" t="str">
        <f t="shared" si="6"/>
        <v/>
      </c>
      <c r="AG61" s="130"/>
      <c r="AH61" s="72" t="str">
        <f>IF(รายชื่อนักเรียน!E58="","",รายชื่อนักเรียน!G58)</f>
        <v/>
      </c>
      <c r="AI61" s="72" t="str">
        <f>IF(รายชื่อนักเรียน!E58="","",รายชื่อนักเรียน!H58)</f>
        <v/>
      </c>
      <c r="AJ61" s="119"/>
      <c r="AK61" s="115"/>
      <c r="AL61" s="116"/>
      <c r="AM61" s="115"/>
      <c r="AN61" s="116"/>
      <c r="AO61" s="105"/>
      <c r="AP61" s="106"/>
      <c r="AQ61" s="105"/>
      <c r="AR61" s="106"/>
      <c r="AS61" s="105"/>
      <c r="AT61" s="106"/>
      <c r="AU61" s="105"/>
      <c r="AV61" s="106"/>
      <c r="AW61" s="105"/>
      <c r="AX61" s="106"/>
      <c r="AY61" s="105"/>
      <c r="AZ61" s="106"/>
      <c r="BA61" s="105" t="str">
        <f t="shared" si="8"/>
        <v/>
      </c>
      <c r="BB61" s="106"/>
      <c r="BC61" s="117" t="str">
        <f t="shared" si="9"/>
        <v/>
      </c>
      <c r="BD61" s="118"/>
      <c r="BE61" s="44" t="str">
        <f>IF(B61="","",IF(BC61&gt;=ตั้งค่ากิจกรรมพัฒนาผู้เรียน!$C$19,"ผ","มผ"))</f>
        <v/>
      </c>
    </row>
    <row r="62" spans="1:57" x14ac:dyDescent="0.45">
      <c r="A62" s="44">
        <f t="shared" si="10"/>
        <v>18</v>
      </c>
      <c r="B62" s="129" t="str">
        <f>IF(รายชื่อนักเรียน!E59="","",รายชื่อนักเรียน!D59 &amp; รายชื่อนักเรียน!E59 &amp; "  " &amp; รายชื่อนักเรียน!F59)</f>
        <v/>
      </c>
      <c r="C62" s="130"/>
      <c r="D62" s="72" t="str">
        <f>IF(รายชื่อนักเรียน!E59="","",รายชื่อนักเรียน!G59)</f>
        <v/>
      </c>
      <c r="E62" s="72" t="str">
        <f>IF(รายชื่อนักเรียน!E59="","",รายชื่อนักเรียน!H59)</f>
        <v/>
      </c>
      <c r="F62" s="119"/>
      <c r="G62" s="105"/>
      <c r="H62" s="106"/>
      <c r="I62" s="105"/>
      <c r="J62" s="106"/>
      <c r="K62" s="105"/>
      <c r="L62" s="106"/>
      <c r="M62" s="105"/>
      <c r="N62" s="106"/>
      <c r="O62" s="105"/>
      <c r="P62" s="106"/>
      <c r="Q62" s="105"/>
      <c r="R62" s="106"/>
      <c r="S62" s="105"/>
      <c r="T62" s="106"/>
      <c r="U62" s="105"/>
      <c r="V62" s="106"/>
      <c r="W62" s="105"/>
      <c r="X62" s="106"/>
      <c r="Y62" s="105"/>
      <c r="Z62" s="106"/>
      <c r="AA62" s="105"/>
      <c r="AB62" s="106"/>
      <c r="AC62" s="105"/>
      <c r="AD62" s="106"/>
      <c r="AE62" s="44">
        <f t="shared" si="5"/>
        <v>18</v>
      </c>
      <c r="AF62" s="129" t="str">
        <f t="shared" si="6"/>
        <v/>
      </c>
      <c r="AG62" s="130"/>
      <c r="AH62" s="72" t="str">
        <f>IF(รายชื่อนักเรียน!E59="","",รายชื่อนักเรียน!G59)</f>
        <v/>
      </c>
      <c r="AI62" s="72" t="str">
        <f>IF(รายชื่อนักเรียน!E59="","",รายชื่อนักเรียน!H59)</f>
        <v/>
      </c>
      <c r="AJ62" s="119"/>
      <c r="AK62" s="115"/>
      <c r="AL62" s="116"/>
      <c r="AM62" s="115"/>
      <c r="AN62" s="116"/>
      <c r="AO62" s="105"/>
      <c r="AP62" s="106"/>
      <c r="AQ62" s="105"/>
      <c r="AR62" s="106"/>
      <c r="AS62" s="105"/>
      <c r="AT62" s="106"/>
      <c r="AU62" s="105"/>
      <c r="AV62" s="106"/>
      <c r="AW62" s="105"/>
      <c r="AX62" s="106"/>
      <c r="AY62" s="105"/>
      <c r="AZ62" s="106"/>
      <c r="BA62" s="105" t="str">
        <f t="shared" si="8"/>
        <v/>
      </c>
      <c r="BB62" s="106"/>
      <c r="BC62" s="117" t="str">
        <f t="shared" si="9"/>
        <v/>
      </c>
      <c r="BD62" s="118"/>
      <c r="BE62" s="44" t="str">
        <f>IF(B62="","",IF(BC62&gt;=ตั้งค่ากิจกรรมพัฒนาผู้เรียน!$C$19,"ผ","มผ"))</f>
        <v/>
      </c>
    </row>
    <row r="63" spans="1:57" x14ac:dyDescent="0.45">
      <c r="A63" s="44">
        <f t="shared" si="10"/>
        <v>19</v>
      </c>
      <c r="B63" s="129" t="str">
        <f>IF(รายชื่อนักเรียน!E60="","",รายชื่อนักเรียน!D60 &amp; รายชื่อนักเรียน!E60 &amp; "  " &amp; รายชื่อนักเรียน!F60)</f>
        <v/>
      </c>
      <c r="C63" s="130"/>
      <c r="D63" s="72" t="str">
        <f>IF(รายชื่อนักเรียน!E60="","",รายชื่อนักเรียน!G60)</f>
        <v/>
      </c>
      <c r="E63" s="72" t="str">
        <f>IF(รายชื่อนักเรียน!E60="","",รายชื่อนักเรียน!H60)</f>
        <v/>
      </c>
      <c r="F63" s="119"/>
      <c r="G63" s="105"/>
      <c r="H63" s="106"/>
      <c r="I63" s="105"/>
      <c r="J63" s="106"/>
      <c r="K63" s="105"/>
      <c r="L63" s="106"/>
      <c r="M63" s="105"/>
      <c r="N63" s="106"/>
      <c r="O63" s="105"/>
      <c r="P63" s="106"/>
      <c r="Q63" s="105"/>
      <c r="R63" s="106"/>
      <c r="S63" s="105"/>
      <c r="T63" s="106"/>
      <c r="U63" s="105"/>
      <c r="V63" s="106"/>
      <c r="W63" s="105"/>
      <c r="X63" s="106"/>
      <c r="Y63" s="105"/>
      <c r="Z63" s="106"/>
      <c r="AA63" s="105"/>
      <c r="AB63" s="106"/>
      <c r="AC63" s="105"/>
      <c r="AD63" s="106"/>
      <c r="AE63" s="44">
        <f t="shared" si="5"/>
        <v>19</v>
      </c>
      <c r="AF63" s="129" t="str">
        <f t="shared" si="6"/>
        <v/>
      </c>
      <c r="AG63" s="130"/>
      <c r="AH63" s="72" t="str">
        <f>IF(รายชื่อนักเรียน!E60="","",รายชื่อนักเรียน!G60)</f>
        <v/>
      </c>
      <c r="AI63" s="72" t="str">
        <f>IF(รายชื่อนักเรียน!E60="","",รายชื่อนักเรียน!H60)</f>
        <v/>
      </c>
      <c r="AJ63" s="119"/>
      <c r="AK63" s="115"/>
      <c r="AL63" s="116"/>
      <c r="AM63" s="115"/>
      <c r="AN63" s="116"/>
      <c r="AO63" s="105"/>
      <c r="AP63" s="106"/>
      <c r="AQ63" s="105"/>
      <c r="AR63" s="106"/>
      <c r="AS63" s="105"/>
      <c r="AT63" s="106"/>
      <c r="AU63" s="105"/>
      <c r="AV63" s="106"/>
      <c r="AW63" s="105"/>
      <c r="AX63" s="106"/>
      <c r="AY63" s="105"/>
      <c r="AZ63" s="106"/>
      <c r="BA63" s="105" t="str">
        <f t="shared" si="8"/>
        <v/>
      </c>
      <c r="BB63" s="106"/>
      <c r="BC63" s="117" t="str">
        <f t="shared" si="9"/>
        <v/>
      </c>
      <c r="BD63" s="118"/>
      <c r="BE63" s="44" t="str">
        <f>IF(B63="","",IF(BC63&gt;=ตั้งค่ากิจกรรมพัฒนาผู้เรียน!$C$19,"ผ","มผ"))</f>
        <v/>
      </c>
    </row>
    <row r="64" spans="1:57" x14ac:dyDescent="0.45">
      <c r="A64" s="44">
        <f t="shared" si="10"/>
        <v>20</v>
      </c>
      <c r="B64" s="129" t="str">
        <f>IF(รายชื่อนักเรียน!E61="","",รายชื่อนักเรียน!D61 &amp; รายชื่อนักเรียน!E61 &amp; "  " &amp; รายชื่อนักเรียน!F61)</f>
        <v/>
      </c>
      <c r="C64" s="130"/>
      <c r="D64" s="72" t="str">
        <f>IF(รายชื่อนักเรียน!E61="","",รายชื่อนักเรียน!G61)</f>
        <v/>
      </c>
      <c r="E64" s="72" t="str">
        <f>IF(รายชื่อนักเรียน!E61="","",รายชื่อนักเรียน!H61)</f>
        <v/>
      </c>
      <c r="F64" s="119"/>
      <c r="G64" s="105"/>
      <c r="H64" s="106"/>
      <c r="I64" s="105"/>
      <c r="J64" s="106"/>
      <c r="K64" s="105"/>
      <c r="L64" s="106"/>
      <c r="M64" s="105"/>
      <c r="N64" s="106"/>
      <c r="O64" s="105"/>
      <c r="P64" s="106"/>
      <c r="Q64" s="105"/>
      <c r="R64" s="106"/>
      <c r="S64" s="105"/>
      <c r="T64" s="106"/>
      <c r="U64" s="105"/>
      <c r="V64" s="106"/>
      <c r="W64" s="105"/>
      <c r="X64" s="106"/>
      <c r="Y64" s="105"/>
      <c r="Z64" s="106"/>
      <c r="AA64" s="105"/>
      <c r="AB64" s="106"/>
      <c r="AC64" s="105"/>
      <c r="AD64" s="106"/>
      <c r="AE64" s="44">
        <f t="shared" si="5"/>
        <v>20</v>
      </c>
      <c r="AF64" s="129" t="str">
        <f t="shared" si="6"/>
        <v/>
      </c>
      <c r="AG64" s="130"/>
      <c r="AH64" s="72" t="str">
        <f>IF(รายชื่อนักเรียน!E61="","",รายชื่อนักเรียน!G61)</f>
        <v/>
      </c>
      <c r="AI64" s="72" t="str">
        <f>IF(รายชื่อนักเรียน!E61="","",รายชื่อนักเรียน!H61)</f>
        <v/>
      </c>
      <c r="AJ64" s="119"/>
      <c r="AK64" s="115"/>
      <c r="AL64" s="116"/>
      <c r="AM64" s="115"/>
      <c r="AN64" s="116"/>
      <c r="AO64" s="105"/>
      <c r="AP64" s="106"/>
      <c r="AQ64" s="105"/>
      <c r="AR64" s="106"/>
      <c r="AS64" s="105"/>
      <c r="AT64" s="106"/>
      <c r="AU64" s="105"/>
      <c r="AV64" s="106"/>
      <c r="AW64" s="105"/>
      <c r="AX64" s="106"/>
      <c r="AY64" s="105"/>
      <c r="AZ64" s="106"/>
      <c r="BA64" s="105" t="str">
        <f t="shared" si="8"/>
        <v/>
      </c>
      <c r="BB64" s="106"/>
      <c r="BC64" s="117" t="str">
        <f t="shared" si="9"/>
        <v/>
      </c>
      <c r="BD64" s="118"/>
      <c r="BE64" s="44" t="str">
        <f>IF(B64="","",IF(BC64&gt;=ตั้งค่ากิจกรรมพัฒนาผู้เรียน!$C$19,"ผ","มผ"))</f>
        <v/>
      </c>
    </row>
    <row r="65" spans="1:57" x14ac:dyDescent="0.45">
      <c r="A65" s="44">
        <f t="shared" si="10"/>
        <v>21</v>
      </c>
      <c r="B65" s="129" t="str">
        <f>IF(รายชื่อนักเรียน!E62="","",รายชื่อนักเรียน!D62 &amp; รายชื่อนักเรียน!E62 &amp; "  " &amp; รายชื่อนักเรียน!F62)</f>
        <v/>
      </c>
      <c r="C65" s="130"/>
      <c r="D65" s="72" t="str">
        <f>IF(รายชื่อนักเรียน!E62="","",รายชื่อนักเรียน!G62)</f>
        <v/>
      </c>
      <c r="E65" s="72" t="str">
        <f>IF(รายชื่อนักเรียน!E62="","",รายชื่อนักเรียน!H62)</f>
        <v/>
      </c>
      <c r="F65" s="119"/>
      <c r="G65" s="105"/>
      <c r="H65" s="106"/>
      <c r="I65" s="105"/>
      <c r="J65" s="106"/>
      <c r="K65" s="105"/>
      <c r="L65" s="106"/>
      <c r="M65" s="105"/>
      <c r="N65" s="106"/>
      <c r="O65" s="105"/>
      <c r="P65" s="106"/>
      <c r="Q65" s="105"/>
      <c r="R65" s="106"/>
      <c r="S65" s="105"/>
      <c r="T65" s="106"/>
      <c r="U65" s="105"/>
      <c r="V65" s="106"/>
      <c r="W65" s="105"/>
      <c r="X65" s="106"/>
      <c r="Y65" s="105"/>
      <c r="Z65" s="106"/>
      <c r="AA65" s="105"/>
      <c r="AB65" s="106"/>
      <c r="AC65" s="105"/>
      <c r="AD65" s="106"/>
      <c r="AE65" s="44">
        <f t="shared" si="5"/>
        <v>21</v>
      </c>
      <c r="AF65" s="129" t="str">
        <f t="shared" si="6"/>
        <v/>
      </c>
      <c r="AG65" s="130"/>
      <c r="AH65" s="72" t="str">
        <f>IF(รายชื่อนักเรียน!E62="","",รายชื่อนักเรียน!G62)</f>
        <v/>
      </c>
      <c r="AI65" s="72" t="str">
        <f>IF(รายชื่อนักเรียน!E62="","",รายชื่อนักเรียน!H62)</f>
        <v/>
      </c>
      <c r="AJ65" s="119"/>
      <c r="AK65" s="115"/>
      <c r="AL65" s="116"/>
      <c r="AM65" s="115"/>
      <c r="AN65" s="116"/>
      <c r="AO65" s="105"/>
      <c r="AP65" s="106"/>
      <c r="AQ65" s="105"/>
      <c r="AR65" s="106"/>
      <c r="AS65" s="105"/>
      <c r="AT65" s="106"/>
      <c r="AU65" s="105"/>
      <c r="AV65" s="106"/>
      <c r="AW65" s="105"/>
      <c r="AX65" s="106"/>
      <c r="AY65" s="105"/>
      <c r="AZ65" s="106"/>
      <c r="BA65" s="105" t="str">
        <f t="shared" si="8"/>
        <v/>
      </c>
      <c r="BB65" s="106"/>
      <c r="BC65" s="117" t="str">
        <f t="shared" si="9"/>
        <v/>
      </c>
      <c r="BD65" s="118"/>
      <c r="BE65" s="44" t="str">
        <f>IF(B65="","",IF(BC65&gt;=ตั้งค่ากิจกรรมพัฒนาผู้เรียน!$C$19,"ผ","มผ"))</f>
        <v/>
      </c>
    </row>
    <row r="66" spans="1:57" x14ac:dyDescent="0.45">
      <c r="A66" s="44">
        <f t="shared" si="10"/>
        <v>22</v>
      </c>
      <c r="B66" s="129" t="str">
        <f>IF(รายชื่อนักเรียน!E63="","",รายชื่อนักเรียน!D63 &amp; รายชื่อนักเรียน!E63 &amp; "  " &amp; รายชื่อนักเรียน!F63)</f>
        <v/>
      </c>
      <c r="C66" s="130"/>
      <c r="D66" s="72" t="str">
        <f>IF(รายชื่อนักเรียน!E63="","",รายชื่อนักเรียน!G63)</f>
        <v/>
      </c>
      <c r="E66" s="72" t="str">
        <f>IF(รายชื่อนักเรียน!E63="","",รายชื่อนักเรียน!H63)</f>
        <v/>
      </c>
      <c r="F66" s="119"/>
      <c r="G66" s="105"/>
      <c r="H66" s="106"/>
      <c r="I66" s="105"/>
      <c r="J66" s="106"/>
      <c r="K66" s="105"/>
      <c r="L66" s="106"/>
      <c r="M66" s="105"/>
      <c r="N66" s="106"/>
      <c r="O66" s="105"/>
      <c r="P66" s="106"/>
      <c r="Q66" s="105"/>
      <c r="R66" s="106"/>
      <c r="S66" s="105"/>
      <c r="T66" s="106"/>
      <c r="U66" s="105"/>
      <c r="V66" s="106"/>
      <c r="W66" s="105"/>
      <c r="X66" s="106"/>
      <c r="Y66" s="105"/>
      <c r="Z66" s="106"/>
      <c r="AA66" s="105"/>
      <c r="AB66" s="106"/>
      <c r="AC66" s="105"/>
      <c r="AD66" s="106"/>
      <c r="AE66" s="44">
        <f t="shared" si="5"/>
        <v>22</v>
      </c>
      <c r="AF66" s="129" t="str">
        <f t="shared" si="6"/>
        <v/>
      </c>
      <c r="AG66" s="130"/>
      <c r="AH66" s="72" t="str">
        <f>IF(รายชื่อนักเรียน!E63="","",รายชื่อนักเรียน!G63)</f>
        <v/>
      </c>
      <c r="AI66" s="72" t="str">
        <f>IF(รายชื่อนักเรียน!E63="","",รายชื่อนักเรียน!H63)</f>
        <v/>
      </c>
      <c r="AJ66" s="119"/>
      <c r="AK66" s="115"/>
      <c r="AL66" s="116"/>
      <c r="AM66" s="115"/>
      <c r="AN66" s="116"/>
      <c r="AO66" s="105"/>
      <c r="AP66" s="106"/>
      <c r="AQ66" s="105"/>
      <c r="AR66" s="106"/>
      <c r="AS66" s="105"/>
      <c r="AT66" s="106"/>
      <c r="AU66" s="105"/>
      <c r="AV66" s="106"/>
      <c r="AW66" s="105"/>
      <c r="AX66" s="106"/>
      <c r="AY66" s="105"/>
      <c r="AZ66" s="106"/>
      <c r="BA66" s="105" t="str">
        <f t="shared" si="8"/>
        <v/>
      </c>
      <c r="BB66" s="106"/>
      <c r="BC66" s="117" t="str">
        <f t="shared" si="9"/>
        <v/>
      </c>
      <c r="BD66" s="118"/>
      <c r="BE66" s="44" t="str">
        <f>IF(B66="","",IF(BC66&gt;=ตั้งค่ากิจกรรมพัฒนาผู้เรียน!$C$19,"ผ","มผ"))</f>
        <v/>
      </c>
    </row>
    <row r="67" spans="1:57" x14ac:dyDescent="0.45">
      <c r="A67" s="44">
        <f t="shared" si="10"/>
        <v>23</v>
      </c>
      <c r="B67" s="129" t="str">
        <f>IF(รายชื่อนักเรียน!E64="","",รายชื่อนักเรียน!D64 &amp; รายชื่อนักเรียน!E64 &amp; "  " &amp; รายชื่อนักเรียน!F64)</f>
        <v/>
      </c>
      <c r="C67" s="130"/>
      <c r="D67" s="72" t="str">
        <f>IF(รายชื่อนักเรียน!E64="","",รายชื่อนักเรียน!G64)</f>
        <v/>
      </c>
      <c r="E67" s="72" t="str">
        <f>IF(รายชื่อนักเรียน!E64="","",รายชื่อนักเรียน!H64)</f>
        <v/>
      </c>
      <c r="F67" s="119"/>
      <c r="G67" s="105"/>
      <c r="H67" s="106"/>
      <c r="I67" s="105"/>
      <c r="J67" s="106"/>
      <c r="K67" s="105"/>
      <c r="L67" s="106"/>
      <c r="M67" s="105"/>
      <c r="N67" s="106"/>
      <c r="O67" s="105"/>
      <c r="P67" s="106"/>
      <c r="Q67" s="105"/>
      <c r="R67" s="106"/>
      <c r="S67" s="105"/>
      <c r="T67" s="106"/>
      <c r="U67" s="105"/>
      <c r="V67" s="106"/>
      <c r="W67" s="105"/>
      <c r="X67" s="106"/>
      <c r="Y67" s="105"/>
      <c r="Z67" s="106"/>
      <c r="AA67" s="105"/>
      <c r="AB67" s="106"/>
      <c r="AC67" s="105"/>
      <c r="AD67" s="106"/>
      <c r="AE67" s="44">
        <f t="shared" si="5"/>
        <v>23</v>
      </c>
      <c r="AF67" s="129" t="str">
        <f t="shared" si="6"/>
        <v/>
      </c>
      <c r="AG67" s="130"/>
      <c r="AH67" s="72" t="str">
        <f>IF(รายชื่อนักเรียน!E64="","",รายชื่อนักเรียน!G64)</f>
        <v/>
      </c>
      <c r="AI67" s="72" t="str">
        <f>IF(รายชื่อนักเรียน!E64="","",รายชื่อนักเรียน!H64)</f>
        <v/>
      </c>
      <c r="AJ67" s="119"/>
      <c r="AK67" s="115"/>
      <c r="AL67" s="116"/>
      <c r="AM67" s="115"/>
      <c r="AN67" s="116"/>
      <c r="AO67" s="105"/>
      <c r="AP67" s="106"/>
      <c r="AQ67" s="105"/>
      <c r="AR67" s="106"/>
      <c r="AS67" s="105"/>
      <c r="AT67" s="106"/>
      <c r="AU67" s="105"/>
      <c r="AV67" s="106"/>
      <c r="AW67" s="105"/>
      <c r="AX67" s="106"/>
      <c r="AY67" s="105"/>
      <c r="AZ67" s="106"/>
      <c r="BA67" s="105" t="str">
        <f t="shared" si="8"/>
        <v/>
      </c>
      <c r="BB67" s="106"/>
      <c r="BC67" s="117" t="str">
        <f t="shared" si="9"/>
        <v/>
      </c>
      <c r="BD67" s="118"/>
      <c r="BE67" s="44" t="str">
        <f>IF(B67="","",IF(BC67&gt;=ตั้งค่ากิจกรรมพัฒนาผู้เรียน!$C$19,"ผ","มผ"))</f>
        <v/>
      </c>
    </row>
    <row r="68" spans="1:57" x14ac:dyDescent="0.45">
      <c r="A68" s="44">
        <f t="shared" si="10"/>
        <v>24</v>
      </c>
      <c r="B68" s="129" t="str">
        <f>IF(รายชื่อนักเรียน!E65="","",รายชื่อนักเรียน!D65 &amp; รายชื่อนักเรียน!E65 &amp; "  " &amp; รายชื่อนักเรียน!F65)</f>
        <v/>
      </c>
      <c r="C68" s="130"/>
      <c r="D68" s="72" t="str">
        <f>IF(รายชื่อนักเรียน!E65="","",รายชื่อนักเรียน!G65)</f>
        <v/>
      </c>
      <c r="E68" s="72" t="str">
        <f>IF(รายชื่อนักเรียน!E65="","",รายชื่อนักเรียน!H65)</f>
        <v/>
      </c>
      <c r="F68" s="119"/>
      <c r="G68" s="105"/>
      <c r="H68" s="106"/>
      <c r="I68" s="105"/>
      <c r="J68" s="106"/>
      <c r="K68" s="105"/>
      <c r="L68" s="106"/>
      <c r="M68" s="105"/>
      <c r="N68" s="106"/>
      <c r="O68" s="105"/>
      <c r="P68" s="106"/>
      <c r="Q68" s="105"/>
      <c r="R68" s="106"/>
      <c r="S68" s="105"/>
      <c r="T68" s="106"/>
      <c r="U68" s="105"/>
      <c r="V68" s="106"/>
      <c r="W68" s="105"/>
      <c r="X68" s="106"/>
      <c r="Y68" s="105"/>
      <c r="Z68" s="106"/>
      <c r="AA68" s="105"/>
      <c r="AB68" s="106"/>
      <c r="AC68" s="105"/>
      <c r="AD68" s="106"/>
      <c r="AE68" s="44">
        <f t="shared" si="5"/>
        <v>24</v>
      </c>
      <c r="AF68" s="129" t="str">
        <f t="shared" si="6"/>
        <v/>
      </c>
      <c r="AG68" s="130"/>
      <c r="AH68" s="72" t="str">
        <f>IF(รายชื่อนักเรียน!E65="","",รายชื่อนักเรียน!G65)</f>
        <v/>
      </c>
      <c r="AI68" s="72" t="str">
        <f>IF(รายชื่อนักเรียน!E65="","",รายชื่อนักเรียน!H65)</f>
        <v/>
      </c>
      <c r="AJ68" s="119"/>
      <c r="AK68" s="115"/>
      <c r="AL68" s="116"/>
      <c r="AM68" s="115"/>
      <c r="AN68" s="116"/>
      <c r="AO68" s="105"/>
      <c r="AP68" s="106"/>
      <c r="AQ68" s="105"/>
      <c r="AR68" s="106"/>
      <c r="AS68" s="105"/>
      <c r="AT68" s="106"/>
      <c r="AU68" s="105"/>
      <c r="AV68" s="106"/>
      <c r="AW68" s="105"/>
      <c r="AX68" s="106"/>
      <c r="AY68" s="105"/>
      <c r="AZ68" s="106"/>
      <c r="BA68" s="105" t="str">
        <f t="shared" si="8"/>
        <v/>
      </c>
      <c r="BB68" s="106"/>
      <c r="BC68" s="117" t="str">
        <f t="shared" si="9"/>
        <v/>
      </c>
      <c r="BD68" s="118"/>
      <c r="BE68" s="44" t="str">
        <f>IF(B68="","",IF(BC68&gt;=ตั้งค่ากิจกรรมพัฒนาผู้เรียน!$C$19,"ผ","มผ"))</f>
        <v/>
      </c>
    </row>
    <row r="69" spans="1:57" x14ac:dyDescent="0.45">
      <c r="A69" s="44">
        <f t="shared" si="10"/>
        <v>25</v>
      </c>
      <c r="B69" s="129" t="str">
        <f>IF(รายชื่อนักเรียน!E66="","",รายชื่อนักเรียน!D66 &amp; รายชื่อนักเรียน!E66 &amp; "  " &amp; รายชื่อนักเรียน!F66)</f>
        <v/>
      </c>
      <c r="C69" s="130"/>
      <c r="D69" s="72" t="str">
        <f>IF(รายชื่อนักเรียน!E66="","",รายชื่อนักเรียน!G66)</f>
        <v/>
      </c>
      <c r="E69" s="72" t="str">
        <f>IF(รายชื่อนักเรียน!E66="","",รายชื่อนักเรียน!H66)</f>
        <v/>
      </c>
      <c r="F69" s="119"/>
      <c r="G69" s="105"/>
      <c r="H69" s="106"/>
      <c r="I69" s="105"/>
      <c r="J69" s="106"/>
      <c r="K69" s="105"/>
      <c r="L69" s="106"/>
      <c r="M69" s="105"/>
      <c r="N69" s="106"/>
      <c r="O69" s="105"/>
      <c r="P69" s="106"/>
      <c r="Q69" s="105"/>
      <c r="R69" s="106"/>
      <c r="S69" s="105"/>
      <c r="T69" s="106"/>
      <c r="U69" s="105"/>
      <c r="V69" s="106"/>
      <c r="W69" s="105"/>
      <c r="X69" s="106"/>
      <c r="Y69" s="105"/>
      <c r="Z69" s="106"/>
      <c r="AA69" s="105"/>
      <c r="AB69" s="106"/>
      <c r="AC69" s="105"/>
      <c r="AD69" s="106"/>
      <c r="AE69" s="44">
        <f t="shared" si="5"/>
        <v>25</v>
      </c>
      <c r="AF69" s="129" t="str">
        <f t="shared" si="6"/>
        <v/>
      </c>
      <c r="AG69" s="130"/>
      <c r="AH69" s="72" t="str">
        <f>IF(รายชื่อนักเรียน!E66="","",รายชื่อนักเรียน!G66)</f>
        <v/>
      </c>
      <c r="AI69" s="72" t="str">
        <f>IF(รายชื่อนักเรียน!E66="","",รายชื่อนักเรียน!H66)</f>
        <v/>
      </c>
      <c r="AJ69" s="119"/>
      <c r="AK69" s="115"/>
      <c r="AL69" s="116"/>
      <c r="AM69" s="115"/>
      <c r="AN69" s="116"/>
      <c r="AO69" s="105"/>
      <c r="AP69" s="106"/>
      <c r="AQ69" s="105"/>
      <c r="AR69" s="106"/>
      <c r="AS69" s="105"/>
      <c r="AT69" s="106"/>
      <c r="AU69" s="105"/>
      <c r="AV69" s="106"/>
      <c r="AW69" s="105"/>
      <c r="AX69" s="106"/>
      <c r="AY69" s="105"/>
      <c r="AZ69" s="106"/>
      <c r="BA69" s="105" t="str">
        <f t="shared" si="8"/>
        <v/>
      </c>
      <c r="BB69" s="106"/>
      <c r="BC69" s="117" t="str">
        <f t="shared" si="9"/>
        <v/>
      </c>
      <c r="BD69" s="118"/>
      <c r="BE69" s="44" t="str">
        <f>IF(B69="","",IF(BC69&gt;=ตั้งค่ากิจกรรมพัฒนาผู้เรียน!$C$19,"ผ","มผ"))</f>
        <v/>
      </c>
    </row>
    <row r="70" spans="1:57" x14ac:dyDescent="0.45">
      <c r="A70" s="44">
        <f t="shared" si="10"/>
        <v>26</v>
      </c>
      <c r="B70" s="129" t="str">
        <f>IF(รายชื่อนักเรียน!E67="","",รายชื่อนักเรียน!D67 &amp; รายชื่อนักเรียน!E67 &amp; "  " &amp; รายชื่อนักเรียน!F67)</f>
        <v/>
      </c>
      <c r="C70" s="130"/>
      <c r="D70" s="72" t="str">
        <f>IF(รายชื่อนักเรียน!E67="","",รายชื่อนักเรียน!G67)</f>
        <v/>
      </c>
      <c r="E70" s="72" t="str">
        <f>IF(รายชื่อนักเรียน!E67="","",รายชื่อนักเรียน!H67)</f>
        <v/>
      </c>
      <c r="F70" s="119"/>
      <c r="G70" s="105"/>
      <c r="H70" s="106"/>
      <c r="I70" s="105"/>
      <c r="J70" s="106"/>
      <c r="K70" s="105"/>
      <c r="L70" s="106"/>
      <c r="M70" s="105"/>
      <c r="N70" s="106"/>
      <c r="O70" s="105"/>
      <c r="P70" s="106"/>
      <c r="Q70" s="105"/>
      <c r="R70" s="106"/>
      <c r="S70" s="105"/>
      <c r="T70" s="106"/>
      <c r="U70" s="105"/>
      <c r="V70" s="106"/>
      <c r="W70" s="105"/>
      <c r="X70" s="106"/>
      <c r="Y70" s="105"/>
      <c r="Z70" s="106"/>
      <c r="AA70" s="105"/>
      <c r="AB70" s="106"/>
      <c r="AC70" s="105"/>
      <c r="AD70" s="106"/>
      <c r="AE70" s="44">
        <f t="shared" si="5"/>
        <v>26</v>
      </c>
      <c r="AF70" s="129" t="str">
        <f t="shared" si="6"/>
        <v/>
      </c>
      <c r="AG70" s="130"/>
      <c r="AH70" s="72" t="str">
        <f>IF(รายชื่อนักเรียน!E67="","",รายชื่อนักเรียน!G67)</f>
        <v/>
      </c>
      <c r="AI70" s="72" t="str">
        <f>IF(รายชื่อนักเรียน!E67="","",รายชื่อนักเรียน!H67)</f>
        <v/>
      </c>
      <c r="AJ70" s="119"/>
      <c r="AK70" s="115"/>
      <c r="AL70" s="116"/>
      <c r="AM70" s="115"/>
      <c r="AN70" s="116"/>
      <c r="AO70" s="105"/>
      <c r="AP70" s="106"/>
      <c r="AQ70" s="105"/>
      <c r="AR70" s="106"/>
      <c r="AS70" s="105"/>
      <c r="AT70" s="106"/>
      <c r="AU70" s="105"/>
      <c r="AV70" s="106"/>
      <c r="AW70" s="105"/>
      <c r="AX70" s="106"/>
      <c r="AY70" s="105"/>
      <c r="AZ70" s="106"/>
      <c r="BA70" s="105" t="str">
        <f t="shared" si="8"/>
        <v/>
      </c>
      <c r="BB70" s="106"/>
      <c r="BC70" s="117" t="str">
        <f t="shared" si="9"/>
        <v/>
      </c>
      <c r="BD70" s="118"/>
      <c r="BE70" s="44" t="str">
        <f>IF(B70="","",IF(BC70&gt;=ตั้งค่ากิจกรรมพัฒนาผู้เรียน!$C$19,"ผ","มผ"))</f>
        <v/>
      </c>
    </row>
    <row r="71" spans="1:57" x14ac:dyDescent="0.45">
      <c r="A71" s="44">
        <f t="shared" si="10"/>
        <v>27</v>
      </c>
      <c r="B71" s="129" t="str">
        <f>IF(รายชื่อนักเรียน!E68="","",รายชื่อนักเรียน!D68 &amp; รายชื่อนักเรียน!E68 &amp; "  " &amp; รายชื่อนักเรียน!F68)</f>
        <v/>
      </c>
      <c r="C71" s="130"/>
      <c r="D71" s="72" t="str">
        <f>IF(รายชื่อนักเรียน!E68="","",รายชื่อนักเรียน!G68)</f>
        <v/>
      </c>
      <c r="E71" s="72" t="str">
        <f>IF(รายชื่อนักเรียน!E68="","",รายชื่อนักเรียน!H68)</f>
        <v/>
      </c>
      <c r="F71" s="119"/>
      <c r="G71" s="105"/>
      <c r="H71" s="106"/>
      <c r="I71" s="105"/>
      <c r="J71" s="106"/>
      <c r="K71" s="105"/>
      <c r="L71" s="106"/>
      <c r="M71" s="105"/>
      <c r="N71" s="106"/>
      <c r="O71" s="105"/>
      <c r="P71" s="106"/>
      <c r="Q71" s="105"/>
      <c r="R71" s="106"/>
      <c r="S71" s="105"/>
      <c r="T71" s="106"/>
      <c r="U71" s="105"/>
      <c r="V71" s="106"/>
      <c r="W71" s="105"/>
      <c r="X71" s="106"/>
      <c r="Y71" s="105"/>
      <c r="Z71" s="106"/>
      <c r="AA71" s="105"/>
      <c r="AB71" s="106"/>
      <c r="AC71" s="105"/>
      <c r="AD71" s="106"/>
      <c r="AE71" s="44">
        <f t="shared" si="5"/>
        <v>27</v>
      </c>
      <c r="AF71" s="129" t="str">
        <f t="shared" si="6"/>
        <v/>
      </c>
      <c r="AG71" s="130"/>
      <c r="AH71" s="72" t="str">
        <f>IF(รายชื่อนักเรียน!E68="","",รายชื่อนักเรียน!G68)</f>
        <v/>
      </c>
      <c r="AI71" s="72" t="str">
        <f>IF(รายชื่อนักเรียน!E68="","",รายชื่อนักเรียน!H68)</f>
        <v/>
      </c>
      <c r="AJ71" s="119"/>
      <c r="AK71" s="115"/>
      <c r="AL71" s="116"/>
      <c r="AM71" s="115"/>
      <c r="AN71" s="116"/>
      <c r="AO71" s="105"/>
      <c r="AP71" s="106"/>
      <c r="AQ71" s="105"/>
      <c r="AR71" s="106"/>
      <c r="AS71" s="105"/>
      <c r="AT71" s="106"/>
      <c r="AU71" s="105"/>
      <c r="AV71" s="106"/>
      <c r="AW71" s="105"/>
      <c r="AX71" s="106"/>
      <c r="AY71" s="105"/>
      <c r="AZ71" s="106"/>
      <c r="BA71" s="105" t="str">
        <f t="shared" si="8"/>
        <v/>
      </c>
      <c r="BB71" s="106"/>
      <c r="BC71" s="117" t="str">
        <f t="shared" si="9"/>
        <v/>
      </c>
      <c r="BD71" s="118"/>
      <c r="BE71" s="44" t="str">
        <f>IF(B71="","",IF(BC71&gt;=ตั้งค่ากิจกรรมพัฒนาผู้เรียน!$C$19,"ผ","มผ"))</f>
        <v/>
      </c>
    </row>
    <row r="72" spans="1:57" x14ac:dyDescent="0.45">
      <c r="A72" s="44">
        <f t="shared" si="10"/>
        <v>28</v>
      </c>
      <c r="B72" s="129" t="str">
        <f>IF(รายชื่อนักเรียน!E69="","",รายชื่อนักเรียน!D69 &amp; รายชื่อนักเรียน!E69 &amp; "  " &amp; รายชื่อนักเรียน!F69)</f>
        <v/>
      </c>
      <c r="C72" s="130"/>
      <c r="D72" s="72" t="str">
        <f>IF(รายชื่อนักเรียน!E69="","",รายชื่อนักเรียน!G69)</f>
        <v/>
      </c>
      <c r="E72" s="72" t="str">
        <f>IF(รายชื่อนักเรียน!E69="","",รายชื่อนักเรียน!H69)</f>
        <v/>
      </c>
      <c r="F72" s="119"/>
      <c r="G72" s="105"/>
      <c r="H72" s="106"/>
      <c r="I72" s="105"/>
      <c r="J72" s="106"/>
      <c r="K72" s="105"/>
      <c r="L72" s="106"/>
      <c r="M72" s="105"/>
      <c r="N72" s="106"/>
      <c r="O72" s="105"/>
      <c r="P72" s="106"/>
      <c r="Q72" s="105"/>
      <c r="R72" s="106"/>
      <c r="S72" s="105"/>
      <c r="T72" s="106"/>
      <c r="U72" s="105"/>
      <c r="V72" s="106"/>
      <c r="W72" s="105"/>
      <c r="X72" s="106"/>
      <c r="Y72" s="105"/>
      <c r="Z72" s="106"/>
      <c r="AA72" s="105"/>
      <c r="AB72" s="106"/>
      <c r="AC72" s="105"/>
      <c r="AD72" s="106"/>
      <c r="AE72" s="44">
        <f t="shared" si="5"/>
        <v>28</v>
      </c>
      <c r="AF72" s="129" t="str">
        <f t="shared" si="6"/>
        <v/>
      </c>
      <c r="AG72" s="130"/>
      <c r="AH72" s="72" t="str">
        <f>IF(รายชื่อนักเรียน!E69="","",รายชื่อนักเรียน!G69)</f>
        <v/>
      </c>
      <c r="AI72" s="72" t="str">
        <f>IF(รายชื่อนักเรียน!E69="","",รายชื่อนักเรียน!H69)</f>
        <v/>
      </c>
      <c r="AJ72" s="119"/>
      <c r="AK72" s="115"/>
      <c r="AL72" s="116"/>
      <c r="AM72" s="115"/>
      <c r="AN72" s="116"/>
      <c r="AO72" s="105"/>
      <c r="AP72" s="106"/>
      <c r="AQ72" s="105"/>
      <c r="AR72" s="106"/>
      <c r="AS72" s="105"/>
      <c r="AT72" s="106"/>
      <c r="AU72" s="105"/>
      <c r="AV72" s="106"/>
      <c r="AW72" s="105"/>
      <c r="AX72" s="106"/>
      <c r="AY72" s="105"/>
      <c r="AZ72" s="106"/>
      <c r="BA72" s="105" t="str">
        <f t="shared" si="8"/>
        <v/>
      </c>
      <c r="BB72" s="106"/>
      <c r="BC72" s="117" t="str">
        <f t="shared" si="9"/>
        <v/>
      </c>
      <c r="BD72" s="118"/>
      <c r="BE72" s="44" t="str">
        <f>IF(B72="","",IF(BC72&gt;=ตั้งค่ากิจกรรมพัฒนาผู้เรียน!$C$19,"ผ","มผ"))</f>
        <v/>
      </c>
    </row>
    <row r="73" spans="1:57" x14ac:dyDescent="0.45">
      <c r="A73" s="44">
        <f t="shared" si="10"/>
        <v>29</v>
      </c>
      <c r="B73" s="129" t="str">
        <f>IF(รายชื่อนักเรียน!E70="","",รายชื่อนักเรียน!D70 &amp; รายชื่อนักเรียน!E70 &amp; "  " &amp; รายชื่อนักเรียน!F70)</f>
        <v/>
      </c>
      <c r="C73" s="130"/>
      <c r="D73" s="72" t="str">
        <f>IF(รายชื่อนักเรียน!E70="","",รายชื่อนักเรียน!G70)</f>
        <v/>
      </c>
      <c r="E73" s="72" t="str">
        <f>IF(รายชื่อนักเรียน!E70="","",รายชื่อนักเรียน!H70)</f>
        <v/>
      </c>
      <c r="F73" s="119"/>
      <c r="G73" s="105"/>
      <c r="H73" s="106"/>
      <c r="I73" s="105"/>
      <c r="J73" s="106"/>
      <c r="K73" s="105"/>
      <c r="L73" s="106"/>
      <c r="M73" s="105"/>
      <c r="N73" s="106"/>
      <c r="O73" s="105"/>
      <c r="P73" s="106"/>
      <c r="Q73" s="105"/>
      <c r="R73" s="106"/>
      <c r="S73" s="105"/>
      <c r="T73" s="106"/>
      <c r="U73" s="105"/>
      <c r="V73" s="106"/>
      <c r="W73" s="105"/>
      <c r="X73" s="106"/>
      <c r="Y73" s="105"/>
      <c r="Z73" s="106"/>
      <c r="AA73" s="105"/>
      <c r="AB73" s="106"/>
      <c r="AC73" s="105"/>
      <c r="AD73" s="106"/>
      <c r="AE73" s="44">
        <f t="shared" si="5"/>
        <v>29</v>
      </c>
      <c r="AF73" s="129" t="str">
        <f t="shared" si="6"/>
        <v/>
      </c>
      <c r="AG73" s="130"/>
      <c r="AH73" s="72" t="str">
        <f>IF(รายชื่อนักเรียน!E70="","",รายชื่อนักเรียน!G70)</f>
        <v/>
      </c>
      <c r="AI73" s="72" t="str">
        <f>IF(รายชื่อนักเรียน!E70="","",รายชื่อนักเรียน!H70)</f>
        <v/>
      </c>
      <c r="AJ73" s="119"/>
      <c r="AK73" s="115"/>
      <c r="AL73" s="116"/>
      <c r="AM73" s="115"/>
      <c r="AN73" s="116"/>
      <c r="AO73" s="105"/>
      <c r="AP73" s="106"/>
      <c r="AQ73" s="105"/>
      <c r="AR73" s="106"/>
      <c r="AS73" s="105"/>
      <c r="AT73" s="106"/>
      <c r="AU73" s="105"/>
      <c r="AV73" s="106"/>
      <c r="AW73" s="105"/>
      <c r="AX73" s="106"/>
      <c r="AY73" s="105"/>
      <c r="AZ73" s="106"/>
      <c r="BA73" s="105" t="str">
        <f t="shared" si="8"/>
        <v/>
      </c>
      <c r="BB73" s="106"/>
      <c r="BC73" s="117" t="str">
        <f t="shared" si="9"/>
        <v/>
      </c>
      <c r="BD73" s="118"/>
      <c r="BE73" s="44" t="str">
        <f>IF(B73="","",IF(BC73&gt;=ตั้งค่ากิจกรรมพัฒนาผู้เรียน!$C$19,"ผ","มผ"))</f>
        <v/>
      </c>
    </row>
    <row r="74" spans="1:57" x14ac:dyDescent="0.45">
      <c r="A74" s="44">
        <f t="shared" si="10"/>
        <v>30</v>
      </c>
      <c r="B74" s="129" t="str">
        <f>IF(รายชื่อนักเรียน!E71="","",รายชื่อนักเรียน!D71 &amp; รายชื่อนักเรียน!E71 &amp; "  " &amp; รายชื่อนักเรียน!F71)</f>
        <v/>
      </c>
      <c r="C74" s="130"/>
      <c r="D74" s="72" t="str">
        <f>IF(รายชื่อนักเรียน!E71="","",รายชื่อนักเรียน!G71)</f>
        <v/>
      </c>
      <c r="E74" s="72" t="str">
        <f>IF(รายชื่อนักเรียน!E71="","",รายชื่อนักเรียน!H71)</f>
        <v/>
      </c>
      <c r="F74" s="120"/>
      <c r="G74" s="105"/>
      <c r="H74" s="106"/>
      <c r="I74" s="105"/>
      <c r="J74" s="106"/>
      <c r="K74" s="105"/>
      <c r="L74" s="106"/>
      <c r="M74" s="105"/>
      <c r="N74" s="106"/>
      <c r="O74" s="105"/>
      <c r="P74" s="106"/>
      <c r="Q74" s="105"/>
      <c r="R74" s="106"/>
      <c r="S74" s="105"/>
      <c r="T74" s="106"/>
      <c r="U74" s="105"/>
      <c r="V74" s="106"/>
      <c r="W74" s="105"/>
      <c r="X74" s="106"/>
      <c r="Y74" s="105"/>
      <c r="Z74" s="106"/>
      <c r="AA74" s="105"/>
      <c r="AB74" s="106"/>
      <c r="AC74" s="105"/>
      <c r="AD74" s="106"/>
      <c r="AE74" s="44">
        <f t="shared" si="5"/>
        <v>30</v>
      </c>
      <c r="AF74" s="129" t="str">
        <f t="shared" si="6"/>
        <v/>
      </c>
      <c r="AG74" s="130"/>
      <c r="AH74" s="72" t="str">
        <f>IF(รายชื่อนักเรียน!E71="","",รายชื่อนักเรียน!G71)</f>
        <v/>
      </c>
      <c r="AI74" s="72" t="str">
        <f>IF(รายชื่อนักเรียน!E71="","",รายชื่อนักเรียน!H71)</f>
        <v/>
      </c>
      <c r="AJ74" s="120"/>
      <c r="AK74" s="115"/>
      <c r="AL74" s="116"/>
      <c r="AM74" s="115"/>
      <c r="AN74" s="116"/>
      <c r="AO74" s="105"/>
      <c r="AP74" s="106"/>
      <c r="AQ74" s="105"/>
      <c r="AR74" s="106"/>
      <c r="AS74" s="105"/>
      <c r="AT74" s="106"/>
      <c r="AU74" s="105"/>
      <c r="AV74" s="106"/>
      <c r="AW74" s="105"/>
      <c r="AX74" s="106"/>
      <c r="AY74" s="105"/>
      <c r="AZ74" s="106"/>
      <c r="BA74" s="105" t="str">
        <f t="shared" si="8"/>
        <v/>
      </c>
      <c r="BB74" s="106"/>
      <c r="BC74" s="117" t="str">
        <f t="shared" si="9"/>
        <v/>
      </c>
      <c r="BD74" s="118"/>
      <c r="BE74" s="44" t="str">
        <f>IF(B74="","",IF(BC74&gt;=ตั้งค่ากิจกรรมพัฒนาผู้เรียน!$C$19,"ผ","มผ"))</f>
        <v/>
      </c>
    </row>
    <row r="75" spans="1:57" x14ac:dyDescent="0.45">
      <c r="A75" s="12"/>
      <c r="B75" s="13"/>
      <c r="C75" s="13"/>
      <c r="D75" s="13"/>
      <c r="E75" s="13"/>
      <c r="F75" s="13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3"/>
      <c r="AG75" s="13"/>
      <c r="AH75" s="13"/>
      <c r="AI75" s="13"/>
      <c r="AJ75" s="13"/>
      <c r="AK75" s="13"/>
      <c r="AL75" s="13"/>
      <c r="AM75" s="13"/>
      <c r="AN75" s="13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x14ac:dyDescent="0.45">
      <c r="A76" s="63" t="str">
        <f>" ผู้เรียนต้องมีเวลาเข้าร่วมกิจกรรมไม่น้อยกว่าร้อยละ " &amp; ตั้งค่ากิจกรรมพัฒนาผู้เรียน!C57 &amp; " จึงจะผ่านเกณฑ์การประเมิน  ( ผ=ผ่าน, มผ=ไม่ผ่าน)"</f>
        <v xml:space="preserve"> ผู้เรียนต้องมีเวลาเข้าร่วมกิจกรรมไม่น้อยกว่าร้อยละ  จึงจะผ่านเกณฑ์การประเมิน  ( ผ=ผ่าน, มผ=ไม่ผ่าน)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 t="str">
        <f>A76</f>
        <v xml:space="preserve"> ผู้เรียนต้องมีเวลาเข้าร่วมกิจกรรมไม่น้อยกว่าร้อยละ  จึงจะผ่านเกณฑ์การประเมิน  ( ผ=ผ่าน, มผ=ไม่ผ่าน)</v>
      </c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</row>
  </sheetData>
  <sheetProtection password="E887" sheet="1" objects="1" scenarios="1"/>
  <protectedRanges>
    <protectedRange sqref="G7:AD36 AK7:AZ36 G45:AD74 AK45:AZ74" name="ช่วง1"/>
  </protectedRanges>
  <mergeCells count="1638">
    <mergeCell ref="A76:AD76"/>
    <mergeCell ref="AE76:BE76"/>
    <mergeCell ref="AQ74:AR74"/>
    <mergeCell ref="AS74:AT74"/>
    <mergeCell ref="AU74:AV74"/>
    <mergeCell ref="AW74:AX74"/>
    <mergeCell ref="AY74:AZ74"/>
    <mergeCell ref="BA74:BB74"/>
    <mergeCell ref="AA74:AB74"/>
    <mergeCell ref="O74:P74"/>
    <mergeCell ref="B74:C74"/>
    <mergeCell ref="G74:H74"/>
    <mergeCell ref="I74:J74"/>
    <mergeCell ref="K74:L74"/>
    <mergeCell ref="M74:N74"/>
    <mergeCell ref="BC72:BD72"/>
    <mergeCell ref="B73:C73"/>
    <mergeCell ref="G73:H73"/>
    <mergeCell ref="I73:J73"/>
    <mergeCell ref="K73:L73"/>
    <mergeCell ref="Y74:Z74"/>
    <mergeCell ref="AU73:AV73"/>
    <mergeCell ref="AW73:AX73"/>
    <mergeCell ref="AY73:AZ73"/>
    <mergeCell ref="BA73:BB73"/>
    <mergeCell ref="U73:V73"/>
    <mergeCell ref="W73:X73"/>
    <mergeCell ref="Y73:Z73"/>
    <mergeCell ref="AA73:AB73"/>
    <mergeCell ref="AC73:AD73"/>
    <mergeCell ref="AC74:AD74"/>
    <mergeCell ref="AF74:AG74"/>
    <mergeCell ref="AK74:AL74"/>
    <mergeCell ref="AM74:AN74"/>
    <mergeCell ref="AO74:AP74"/>
    <mergeCell ref="AF73:AG73"/>
    <mergeCell ref="Q74:R74"/>
    <mergeCell ref="S74:T74"/>
    <mergeCell ref="U74:V74"/>
    <mergeCell ref="W74:X74"/>
    <mergeCell ref="BC74:BD74"/>
    <mergeCell ref="BC73:BD73"/>
    <mergeCell ref="BA72:BB72"/>
    <mergeCell ref="AA72:AB72"/>
    <mergeCell ref="AC72:AD72"/>
    <mergeCell ref="AF72:AG72"/>
    <mergeCell ref="AK72:AL72"/>
    <mergeCell ref="AM72:AN72"/>
    <mergeCell ref="AO72:AP72"/>
    <mergeCell ref="M73:N73"/>
    <mergeCell ref="O73:P73"/>
    <mergeCell ref="Q73:R73"/>
    <mergeCell ref="AS73:AT73"/>
    <mergeCell ref="S73:T73"/>
    <mergeCell ref="AQ72:AR72"/>
    <mergeCell ref="AS72:AT72"/>
    <mergeCell ref="O72:P72"/>
    <mergeCell ref="Q72:R72"/>
    <mergeCell ref="S72:T72"/>
    <mergeCell ref="AK73:AL73"/>
    <mergeCell ref="AM73:AN73"/>
    <mergeCell ref="AO73:AP73"/>
    <mergeCell ref="AQ73:AR73"/>
    <mergeCell ref="B72:C72"/>
    <mergeCell ref="G72:H72"/>
    <mergeCell ref="I72:J72"/>
    <mergeCell ref="K72:L72"/>
    <mergeCell ref="M72:N72"/>
    <mergeCell ref="AF71:AG71"/>
    <mergeCell ref="AK71:AL71"/>
    <mergeCell ref="AM71:AN71"/>
    <mergeCell ref="U72:V72"/>
    <mergeCell ref="W72:X72"/>
    <mergeCell ref="Y72:Z72"/>
    <mergeCell ref="AU71:AV71"/>
    <mergeCell ref="AW71:AX71"/>
    <mergeCell ref="AY71:AZ71"/>
    <mergeCell ref="AO71:AP71"/>
    <mergeCell ref="AQ71:AR71"/>
    <mergeCell ref="AS71:AT71"/>
    <mergeCell ref="AU72:AV72"/>
    <mergeCell ref="AW72:AX72"/>
    <mergeCell ref="AY72:AZ72"/>
    <mergeCell ref="AQ70:AR70"/>
    <mergeCell ref="AS70:AT70"/>
    <mergeCell ref="AU70:AV70"/>
    <mergeCell ref="AW70:AX70"/>
    <mergeCell ref="AY70:AZ70"/>
    <mergeCell ref="AM70:AN70"/>
    <mergeCell ref="AO70:AP70"/>
    <mergeCell ref="BA70:BB70"/>
    <mergeCell ref="BC70:BD70"/>
    <mergeCell ref="B71:C71"/>
    <mergeCell ref="G71:H71"/>
    <mergeCell ref="I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C71:AD71"/>
    <mergeCell ref="BA71:BB71"/>
    <mergeCell ref="BC71:BD71"/>
    <mergeCell ref="B70:C70"/>
    <mergeCell ref="G70:H70"/>
    <mergeCell ref="I70:J70"/>
    <mergeCell ref="K70:L70"/>
    <mergeCell ref="M70:N70"/>
    <mergeCell ref="O70:P70"/>
    <mergeCell ref="Q70:R70"/>
    <mergeCell ref="S70:T70"/>
    <mergeCell ref="U70:V70"/>
    <mergeCell ref="W70:X70"/>
    <mergeCell ref="Y70:Z70"/>
    <mergeCell ref="AA70:AB70"/>
    <mergeCell ref="AC70:AD70"/>
    <mergeCell ref="AF70:AG70"/>
    <mergeCell ref="AK70:AL70"/>
    <mergeCell ref="AQ68:AR68"/>
    <mergeCell ref="AS68:AT68"/>
    <mergeCell ref="AU68:AV68"/>
    <mergeCell ref="AW68:AX68"/>
    <mergeCell ref="AY68:AZ68"/>
    <mergeCell ref="BA68:BB68"/>
    <mergeCell ref="BC68:BD68"/>
    <mergeCell ref="B69:C69"/>
    <mergeCell ref="G69:H69"/>
    <mergeCell ref="I69:J69"/>
    <mergeCell ref="K69:L69"/>
    <mergeCell ref="M69:N69"/>
    <mergeCell ref="O69:P69"/>
    <mergeCell ref="Q69:R69"/>
    <mergeCell ref="S69:T69"/>
    <mergeCell ref="U69:V69"/>
    <mergeCell ref="W69:X69"/>
    <mergeCell ref="Y69:Z69"/>
    <mergeCell ref="AA69:AB69"/>
    <mergeCell ref="AC69:AD69"/>
    <mergeCell ref="AF69:AG69"/>
    <mergeCell ref="AK69:AL69"/>
    <mergeCell ref="AM69:AN69"/>
    <mergeCell ref="AO69:AP69"/>
    <mergeCell ref="AQ69:AR69"/>
    <mergeCell ref="AS69:AT69"/>
    <mergeCell ref="AU69:AV69"/>
    <mergeCell ref="AW69:AX69"/>
    <mergeCell ref="AY69:AZ69"/>
    <mergeCell ref="BA69:BB69"/>
    <mergeCell ref="BC69:BD69"/>
    <mergeCell ref="B68:C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F68:AG68"/>
    <mergeCell ref="AK68:AL68"/>
    <mergeCell ref="AM68:AN68"/>
    <mergeCell ref="AO68:AP68"/>
    <mergeCell ref="AQ66:AR66"/>
    <mergeCell ref="I66:J66"/>
    <mergeCell ref="K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AC66:AD66"/>
    <mergeCell ref="AF66:AG66"/>
    <mergeCell ref="AK66:AL66"/>
    <mergeCell ref="AM66:AN66"/>
    <mergeCell ref="AO66:AP66"/>
    <mergeCell ref="AS66:AT66"/>
    <mergeCell ref="AU66:AV66"/>
    <mergeCell ref="AW66:AX66"/>
    <mergeCell ref="AY66:AZ66"/>
    <mergeCell ref="BA66:BB66"/>
    <mergeCell ref="BC66:BD66"/>
    <mergeCell ref="B67:C67"/>
    <mergeCell ref="G67:H67"/>
    <mergeCell ref="I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C67:AD67"/>
    <mergeCell ref="AF67:AG67"/>
    <mergeCell ref="AK67:AL67"/>
    <mergeCell ref="AM67:AN67"/>
    <mergeCell ref="AO67:AP67"/>
    <mergeCell ref="AQ67:AR67"/>
    <mergeCell ref="AS67:AT67"/>
    <mergeCell ref="AU67:AV67"/>
    <mergeCell ref="AW67:AX67"/>
    <mergeCell ref="AY67:AZ67"/>
    <mergeCell ref="BA67:BB67"/>
    <mergeCell ref="BC67:BD67"/>
    <mergeCell ref="B66:C66"/>
    <mergeCell ref="G66:H66"/>
    <mergeCell ref="AQ64:AR64"/>
    <mergeCell ref="AS64:AT64"/>
    <mergeCell ref="AU64:AV64"/>
    <mergeCell ref="AW64:AX64"/>
    <mergeCell ref="AY64:AZ64"/>
    <mergeCell ref="BA64:BB64"/>
    <mergeCell ref="BC64:BD64"/>
    <mergeCell ref="B65:C65"/>
    <mergeCell ref="G65:H65"/>
    <mergeCell ref="I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F65:AG65"/>
    <mergeCell ref="AK65:AL65"/>
    <mergeCell ref="AM65:AN65"/>
    <mergeCell ref="AO65:AP65"/>
    <mergeCell ref="AQ65:AR65"/>
    <mergeCell ref="AS65:AT65"/>
    <mergeCell ref="AU65:AV65"/>
    <mergeCell ref="AW65:AX65"/>
    <mergeCell ref="AY65:AZ65"/>
    <mergeCell ref="BA65:BB65"/>
    <mergeCell ref="BC65:BD65"/>
    <mergeCell ref="B64:C64"/>
    <mergeCell ref="G64:H64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F64:AG64"/>
    <mergeCell ref="AK64:AL64"/>
    <mergeCell ref="AM64:AN64"/>
    <mergeCell ref="AO64:AP64"/>
    <mergeCell ref="AQ62:AR62"/>
    <mergeCell ref="I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F62:AG62"/>
    <mergeCell ref="AK62:AL62"/>
    <mergeCell ref="AM62:AN62"/>
    <mergeCell ref="AO62:AP62"/>
    <mergeCell ref="AS62:AT62"/>
    <mergeCell ref="AU62:AV62"/>
    <mergeCell ref="AW62:AX62"/>
    <mergeCell ref="AY62:AZ62"/>
    <mergeCell ref="BA62:BB62"/>
    <mergeCell ref="BC62:BD62"/>
    <mergeCell ref="B63:C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F63:AG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BA63:BB63"/>
    <mergeCell ref="BC63:BD63"/>
    <mergeCell ref="B62:C62"/>
    <mergeCell ref="G62:H62"/>
    <mergeCell ref="AQ60:AR60"/>
    <mergeCell ref="AS60:AT60"/>
    <mergeCell ref="AU60:AV60"/>
    <mergeCell ref="AW60:AX60"/>
    <mergeCell ref="AY60:AZ60"/>
    <mergeCell ref="BA60:BB60"/>
    <mergeCell ref="BC60:BD60"/>
    <mergeCell ref="B61:C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F61:AG61"/>
    <mergeCell ref="AK61:AL61"/>
    <mergeCell ref="AM61:AN61"/>
    <mergeCell ref="AO61:AP61"/>
    <mergeCell ref="AQ61:AR61"/>
    <mergeCell ref="AS61:AT61"/>
    <mergeCell ref="AU61:AV61"/>
    <mergeCell ref="AW61:AX61"/>
    <mergeCell ref="AY61:AZ61"/>
    <mergeCell ref="BA61:BB61"/>
    <mergeCell ref="BC61:BD61"/>
    <mergeCell ref="B60:C60"/>
    <mergeCell ref="G60:H60"/>
    <mergeCell ref="I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F60:AG60"/>
    <mergeCell ref="AK60:AL60"/>
    <mergeCell ref="AM60:AN60"/>
    <mergeCell ref="AO60:AP60"/>
    <mergeCell ref="AQ58:AR58"/>
    <mergeCell ref="I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F58:AG58"/>
    <mergeCell ref="AK58:AL58"/>
    <mergeCell ref="AM58:AN58"/>
    <mergeCell ref="AO58:AP58"/>
    <mergeCell ref="AS58:AT58"/>
    <mergeCell ref="AU58:AV58"/>
    <mergeCell ref="AW58:AX58"/>
    <mergeCell ref="AY58:AZ58"/>
    <mergeCell ref="BA58:BB58"/>
    <mergeCell ref="BC58:BD58"/>
    <mergeCell ref="B59:C59"/>
    <mergeCell ref="G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F59:AG59"/>
    <mergeCell ref="AK59:AL59"/>
    <mergeCell ref="AM59:AN59"/>
    <mergeCell ref="AO59:AP59"/>
    <mergeCell ref="AQ59:AR59"/>
    <mergeCell ref="AS59:AT59"/>
    <mergeCell ref="AU59:AV59"/>
    <mergeCell ref="AW59:AX59"/>
    <mergeCell ref="AY59:AZ59"/>
    <mergeCell ref="BA59:BB59"/>
    <mergeCell ref="BC59:BD59"/>
    <mergeCell ref="B58:C58"/>
    <mergeCell ref="G58:H58"/>
    <mergeCell ref="AQ56:AR56"/>
    <mergeCell ref="AS56:AT56"/>
    <mergeCell ref="AU56:AV56"/>
    <mergeCell ref="AW56:AX56"/>
    <mergeCell ref="AY56:AZ56"/>
    <mergeCell ref="BA56:BB56"/>
    <mergeCell ref="BC56:BD56"/>
    <mergeCell ref="B57:C57"/>
    <mergeCell ref="G57:H57"/>
    <mergeCell ref="I57:J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F57:AG57"/>
    <mergeCell ref="AK57:AL57"/>
    <mergeCell ref="AM57:AN57"/>
    <mergeCell ref="AO57:AP57"/>
    <mergeCell ref="AQ57:AR57"/>
    <mergeCell ref="AS57:AT57"/>
    <mergeCell ref="AU57:AV57"/>
    <mergeCell ref="AW57:AX57"/>
    <mergeCell ref="AY57:AZ57"/>
    <mergeCell ref="BA57:BB57"/>
    <mergeCell ref="BC57:BD57"/>
    <mergeCell ref="B56:C56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F56:AG56"/>
    <mergeCell ref="AK56:AL56"/>
    <mergeCell ref="AM56:AN56"/>
    <mergeCell ref="AO56:AP56"/>
    <mergeCell ref="AQ54:AR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F54:AG54"/>
    <mergeCell ref="AK54:AL54"/>
    <mergeCell ref="AM54:AN54"/>
    <mergeCell ref="AO54:AP54"/>
    <mergeCell ref="AS54:AT54"/>
    <mergeCell ref="AU54:AV54"/>
    <mergeCell ref="AW54:AX54"/>
    <mergeCell ref="AY54:AZ54"/>
    <mergeCell ref="BA54:BB54"/>
    <mergeCell ref="BC54:BD54"/>
    <mergeCell ref="B55:C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F55:AG55"/>
    <mergeCell ref="AK55:AL55"/>
    <mergeCell ref="AM55:AN55"/>
    <mergeCell ref="AO55:AP55"/>
    <mergeCell ref="AQ55:AR55"/>
    <mergeCell ref="AS55:AT55"/>
    <mergeCell ref="AU55:AV55"/>
    <mergeCell ref="AW55:AX55"/>
    <mergeCell ref="AY55:AZ55"/>
    <mergeCell ref="BA55:BB55"/>
    <mergeCell ref="BC55:BD55"/>
    <mergeCell ref="B54:C54"/>
    <mergeCell ref="G54:H54"/>
    <mergeCell ref="AQ52:AR52"/>
    <mergeCell ref="AS52:AT52"/>
    <mergeCell ref="AU52:AV52"/>
    <mergeCell ref="AW52:AX52"/>
    <mergeCell ref="AY52:AZ52"/>
    <mergeCell ref="BA52:BB52"/>
    <mergeCell ref="BC52:BD52"/>
    <mergeCell ref="B53:C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F53:AG53"/>
    <mergeCell ref="AK53:AL53"/>
    <mergeCell ref="AM53:AN53"/>
    <mergeCell ref="AO53:AP53"/>
    <mergeCell ref="AQ53:AR53"/>
    <mergeCell ref="AS53:AT53"/>
    <mergeCell ref="AU53:AV53"/>
    <mergeCell ref="AW53:AX53"/>
    <mergeCell ref="AY53:AZ53"/>
    <mergeCell ref="BA53:BB53"/>
    <mergeCell ref="BC53:BD53"/>
    <mergeCell ref="B52:C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AF52:AG52"/>
    <mergeCell ref="AK52:AL52"/>
    <mergeCell ref="AM52:AN52"/>
    <mergeCell ref="AO52:AP52"/>
    <mergeCell ref="AQ50:AR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D50"/>
    <mergeCell ref="AF50:AG50"/>
    <mergeCell ref="AK50:AL50"/>
    <mergeCell ref="AM50:AN50"/>
    <mergeCell ref="AO50:AP50"/>
    <mergeCell ref="AS50:AT50"/>
    <mergeCell ref="AU50:AV50"/>
    <mergeCell ref="AW50:AX50"/>
    <mergeCell ref="AY50:AZ50"/>
    <mergeCell ref="BA50:BB50"/>
    <mergeCell ref="BC50:BD50"/>
    <mergeCell ref="B51:C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F51:AG51"/>
    <mergeCell ref="AK51:AL51"/>
    <mergeCell ref="AM51:AN51"/>
    <mergeCell ref="AO51:AP51"/>
    <mergeCell ref="AQ51:AR51"/>
    <mergeCell ref="AS51:AT51"/>
    <mergeCell ref="AU51:AV51"/>
    <mergeCell ref="AW51:AX51"/>
    <mergeCell ref="AY51:AZ51"/>
    <mergeCell ref="BA51:BB51"/>
    <mergeCell ref="BC51:BD51"/>
    <mergeCell ref="B50:C50"/>
    <mergeCell ref="G50:H50"/>
    <mergeCell ref="BA48:BB48"/>
    <mergeCell ref="BC48:BD48"/>
    <mergeCell ref="B49:C49"/>
    <mergeCell ref="G49:H49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AC49:AD49"/>
    <mergeCell ref="AF49:AG49"/>
    <mergeCell ref="AK49:AL49"/>
    <mergeCell ref="AM49:AN49"/>
    <mergeCell ref="AO49:AP49"/>
    <mergeCell ref="AQ49:AR49"/>
    <mergeCell ref="AS49:AT49"/>
    <mergeCell ref="AU49:AV49"/>
    <mergeCell ref="AW49:AX49"/>
    <mergeCell ref="AY49:AZ49"/>
    <mergeCell ref="BA49:BB49"/>
    <mergeCell ref="BC49:BD49"/>
    <mergeCell ref="Y47:Z47"/>
    <mergeCell ref="AA47:AB47"/>
    <mergeCell ref="AC47:AD47"/>
    <mergeCell ref="AF47:AG47"/>
    <mergeCell ref="AK47:AL47"/>
    <mergeCell ref="AQ47:AR47"/>
    <mergeCell ref="AS47:AT47"/>
    <mergeCell ref="AU47:AV47"/>
    <mergeCell ref="AW47:AX47"/>
    <mergeCell ref="AY47:AZ47"/>
    <mergeCell ref="BA47:BB47"/>
    <mergeCell ref="BC47:BD47"/>
    <mergeCell ref="B48:C48"/>
    <mergeCell ref="G48:H48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F48:AG48"/>
    <mergeCell ref="AK48:AL48"/>
    <mergeCell ref="AQ48:AR48"/>
    <mergeCell ref="AS48:AT48"/>
    <mergeCell ref="AU48:AV48"/>
    <mergeCell ref="AW48:AX48"/>
    <mergeCell ref="AY48:AZ48"/>
    <mergeCell ref="AQ45:AR45"/>
    <mergeCell ref="AS45:AT45"/>
    <mergeCell ref="AU45:AV45"/>
    <mergeCell ref="AW45:AX45"/>
    <mergeCell ref="AY45:AZ45"/>
    <mergeCell ref="BA45:BB45"/>
    <mergeCell ref="BC45:BD45"/>
    <mergeCell ref="B46:C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F46:AG46"/>
    <mergeCell ref="AK46:AL46"/>
    <mergeCell ref="AJ45:AJ74"/>
    <mergeCell ref="AK45:AL45"/>
    <mergeCell ref="AQ46:AR46"/>
    <mergeCell ref="AS46:AT46"/>
    <mergeCell ref="AU46:AV46"/>
    <mergeCell ref="AW46:AX46"/>
    <mergeCell ref="AY46:AZ46"/>
    <mergeCell ref="BA46:BB46"/>
    <mergeCell ref="BC46:BD46"/>
    <mergeCell ref="B47:C47"/>
    <mergeCell ref="B45:C45"/>
    <mergeCell ref="F45:F74"/>
    <mergeCell ref="G45:H45"/>
    <mergeCell ref="I45:J45"/>
    <mergeCell ref="K45:L45"/>
    <mergeCell ref="M45:N45"/>
    <mergeCell ref="O45:P45"/>
    <mergeCell ref="Q45:R45"/>
    <mergeCell ref="S45:T45"/>
    <mergeCell ref="AM48:AN48"/>
    <mergeCell ref="AO48:AP48"/>
    <mergeCell ref="U45:V45"/>
    <mergeCell ref="W45:X45"/>
    <mergeCell ref="Y45:Z45"/>
    <mergeCell ref="AA45:AB45"/>
    <mergeCell ref="AC45:AD45"/>
    <mergeCell ref="AF45:AG45"/>
    <mergeCell ref="AM45:AN45"/>
    <mergeCell ref="AO45:AP45"/>
    <mergeCell ref="AM46:AN46"/>
    <mergeCell ref="AO46:AP46"/>
    <mergeCell ref="AM47:AN47"/>
    <mergeCell ref="AO47:AP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Y43:Z43"/>
    <mergeCell ref="AA43:AB43"/>
    <mergeCell ref="AC43:AD43"/>
    <mergeCell ref="AK43:AL43"/>
    <mergeCell ref="AM43:AN43"/>
    <mergeCell ref="AO43:AP43"/>
    <mergeCell ref="AQ43:AR43"/>
    <mergeCell ref="AS43:AT43"/>
    <mergeCell ref="AU43:AV43"/>
    <mergeCell ref="AW43:AX43"/>
    <mergeCell ref="AY43:AZ43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K44:AL44"/>
    <mergeCell ref="AM44:AN44"/>
    <mergeCell ref="AO44:AP44"/>
    <mergeCell ref="AQ44:AR44"/>
    <mergeCell ref="AS44:AT44"/>
    <mergeCell ref="AU44:AV44"/>
    <mergeCell ref="AW44:AX44"/>
    <mergeCell ref="AY44:AZ44"/>
    <mergeCell ref="AY41:AZ41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K42:AL42"/>
    <mergeCell ref="AM42:AN42"/>
    <mergeCell ref="AO42:AP42"/>
    <mergeCell ref="AF40:AG44"/>
    <mergeCell ref="AH40:AH44"/>
    <mergeCell ref="AQ42:AR42"/>
    <mergeCell ref="AS42:AT42"/>
    <mergeCell ref="AU42:AV42"/>
    <mergeCell ref="AW42:AX42"/>
    <mergeCell ref="AY42:AZ42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A39:AD39"/>
    <mergeCell ref="AE39:BE39"/>
    <mergeCell ref="A40:A44"/>
    <mergeCell ref="B40:C44"/>
    <mergeCell ref="D40:D44"/>
    <mergeCell ref="E40:E44"/>
    <mergeCell ref="F40:AD40"/>
    <mergeCell ref="AE40:AE44"/>
    <mergeCell ref="BA40:BB44"/>
    <mergeCell ref="BC40:BD44"/>
    <mergeCell ref="BE40:BE44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K41:AL41"/>
    <mergeCell ref="AM41:AN41"/>
    <mergeCell ref="AO41:AP41"/>
    <mergeCell ref="AQ41:AR41"/>
    <mergeCell ref="AS41:AT41"/>
    <mergeCell ref="AI40:AI44"/>
    <mergeCell ref="AJ40:AZ40"/>
    <mergeCell ref="AU41:AV41"/>
    <mergeCell ref="AW41:AX41"/>
    <mergeCell ref="AM5:AN5"/>
    <mergeCell ref="AA5:AB5"/>
    <mergeCell ref="AC5:AD5"/>
    <mergeCell ref="AK14:AL14"/>
    <mergeCell ref="AM14:AN14"/>
    <mergeCell ref="AK13:AL13"/>
    <mergeCell ref="AM13:AN13"/>
    <mergeCell ref="AK6:AL6"/>
    <mergeCell ref="AK8:AL8"/>
    <mergeCell ref="AM8:AN8"/>
    <mergeCell ref="AK7:AL7"/>
    <mergeCell ref="AK11:AL11"/>
    <mergeCell ref="AM11:AN11"/>
    <mergeCell ref="AK12:AL12"/>
    <mergeCell ref="AM12:AN12"/>
    <mergeCell ref="AJ2:AZ2"/>
    <mergeCell ref="F7:F36"/>
    <mergeCell ref="AJ7:AJ36"/>
    <mergeCell ref="AK9:AL9"/>
    <mergeCell ref="AM9:AN9"/>
    <mergeCell ref="AK10:AL10"/>
    <mergeCell ref="AM10:AN10"/>
    <mergeCell ref="AK15:AL15"/>
    <mergeCell ref="AM15:AN15"/>
    <mergeCell ref="AM7:AN7"/>
    <mergeCell ref="G8:H8"/>
    <mergeCell ref="G7:H7"/>
    <mergeCell ref="I7:J7"/>
    <mergeCell ref="S10:T10"/>
    <mergeCell ref="U10:V10"/>
    <mergeCell ref="W12:X12"/>
    <mergeCell ref="Y12:Z12"/>
    <mergeCell ref="B30:C30"/>
    <mergeCell ref="B31:C31"/>
    <mergeCell ref="B32:C32"/>
    <mergeCell ref="B22:C22"/>
    <mergeCell ref="B23:C23"/>
    <mergeCell ref="B29:C29"/>
    <mergeCell ref="B28:C28"/>
    <mergeCell ref="B36:C36"/>
    <mergeCell ref="Y9:Z9"/>
    <mergeCell ref="M9:N9"/>
    <mergeCell ref="O9:P9"/>
    <mergeCell ref="Q9:R9"/>
    <mergeCell ref="S9:T9"/>
    <mergeCell ref="U9:V9"/>
    <mergeCell ref="B19:C19"/>
    <mergeCell ref="B20:C20"/>
    <mergeCell ref="B21:C21"/>
    <mergeCell ref="K18:L18"/>
    <mergeCell ref="I18:J18"/>
    <mergeCell ref="G18:H18"/>
    <mergeCell ref="S17:T17"/>
    <mergeCell ref="W13:X13"/>
    <mergeCell ref="B33:C33"/>
    <mergeCell ref="B34:C34"/>
    <mergeCell ref="B35:C35"/>
    <mergeCell ref="B24:C24"/>
    <mergeCell ref="B25:C25"/>
    <mergeCell ref="B26:C26"/>
    <mergeCell ref="B27:C27"/>
    <mergeCell ref="I9:J9"/>
    <mergeCell ref="G12:H12"/>
    <mergeCell ref="B18:C18"/>
    <mergeCell ref="B7:C7"/>
    <mergeCell ref="B8:C8"/>
    <mergeCell ref="B9:C9"/>
    <mergeCell ref="B10:C10"/>
    <mergeCell ref="B11:C11"/>
    <mergeCell ref="K7:L7"/>
    <mergeCell ref="K9:L9"/>
    <mergeCell ref="M12:N12"/>
    <mergeCell ref="W10:X10"/>
    <mergeCell ref="Y10:Z10"/>
    <mergeCell ref="U17:V17"/>
    <mergeCell ref="B15:C15"/>
    <mergeCell ref="B16:C16"/>
    <mergeCell ref="B17:C17"/>
    <mergeCell ref="Y13:Z13"/>
    <mergeCell ref="Q13:R13"/>
    <mergeCell ref="S13:T13"/>
    <mergeCell ref="U13:V13"/>
    <mergeCell ref="O12:P12"/>
    <mergeCell ref="I8:J8"/>
    <mergeCell ref="M7:N7"/>
    <mergeCell ref="O7:P7"/>
    <mergeCell ref="M13:N13"/>
    <mergeCell ref="O13:P13"/>
    <mergeCell ref="K11:L11"/>
    <mergeCell ref="M11:N11"/>
    <mergeCell ref="O11:P11"/>
    <mergeCell ref="I12:J12"/>
    <mergeCell ref="G9:H9"/>
    <mergeCell ref="I14:J14"/>
    <mergeCell ref="G13:H13"/>
    <mergeCell ref="I13:J13"/>
    <mergeCell ref="B12:C12"/>
    <mergeCell ref="B13:C13"/>
    <mergeCell ref="B14:C14"/>
    <mergeCell ref="K13:L13"/>
    <mergeCell ref="I11:J11"/>
    <mergeCell ref="S15:T15"/>
    <mergeCell ref="U15:V15"/>
    <mergeCell ref="G16:H16"/>
    <mergeCell ref="I16:J16"/>
    <mergeCell ref="K16:L16"/>
    <mergeCell ref="M16:N16"/>
    <mergeCell ref="O16:P16"/>
    <mergeCell ref="W17:X17"/>
    <mergeCell ref="Y17:Z17"/>
    <mergeCell ref="S14:T14"/>
    <mergeCell ref="U14:V14"/>
    <mergeCell ref="W14:X14"/>
    <mergeCell ref="Y14:Z14"/>
    <mergeCell ref="W16:X16"/>
    <mergeCell ref="Y16:Z16"/>
    <mergeCell ref="Q11:R11"/>
    <mergeCell ref="S11:T11"/>
    <mergeCell ref="U11:V11"/>
    <mergeCell ref="S16:T16"/>
    <mergeCell ref="U16:V16"/>
    <mergeCell ref="Q16:R16"/>
    <mergeCell ref="K12:L12"/>
    <mergeCell ref="Q12:R12"/>
    <mergeCell ref="W11:X11"/>
    <mergeCell ref="Y11:Z11"/>
    <mergeCell ref="S12:T12"/>
    <mergeCell ref="U12:V12"/>
    <mergeCell ref="G19:H19"/>
    <mergeCell ref="I19:J19"/>
    <mergeCell ref="K19:L19"/>
    <mergeCell ref="M19:N19"/>
    <mergeCell ref="O19:P19"/>
    <mergeCell ref="Q19:R19"/>
    <mergeCell ref="M18:N18"/>
    <mergeCell ref="O18:P18"/>
    <mergeCell ref="Q18:R18"/>
    <mergeCell ref="W19:X19"/>
    <mergeCell ref="Y19:Z19"/>
    <mergeCell ref="S19:T19"/>
    <mergeCell ref="U19:V19"/>
    <mergeCell ref="O14:P14"/>
    <mergeCell ref="Q14:R14"/>
    <mergeCell ref="G15:H15"/>
    <mergeCell ref="I15:J15"/>
    <mergeCell ref="K15:L15"/>
    <mergeCell ref="M15:N15"/>
    <mergeCell ref="O15:P15"/>
    <mergeCell ref="Q15:R15"/>
    <mergeCell ref="G14:H14"/>
    <mergeCell ref="K14:L14"/>
    <mergeCell ref="G17:H17"/>
    <mergeCell ref="I17:J17"/>
    <mergeCell ref="K17:L17"/>
    <mergeCell ref="M17:N17"/>
    <mergeCell ref="O17:P17"/>
    <mergeCell ref="Q17:R17"/>
    <mergeCell ref="M14:N14"/>
    <mergeCell ref="W15:X15"/>
    <mergeCell ref="Y15:Z15"/>
    <mergeCell ref="O23:P23"/>
    <mergeCell ref="Q23:R23"/>
    <mergeCell ref="G22:H22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W21:X21"/>
    <mergeCell ref="Y21:Z21"/>
    <mergeCell ref="S18:T18"/>
    <mergeCell ref="U18:V18"/>
    <mergeCell ref="W18:X18"/>
    <mergeCell ref="Y18:Z18"/>
    <mergeCell ref="W20:X20"/>
    <mergeCell ref="Y20:Z20"/>
    <mergeCell ref="S21:T21"/>
    <mergeCell ref="U21:V21"/>
    <mergeCell ref="S20:T20"/>
    <mergeCell ref="U20:V20"/>
    <mergeCell ref="G20:H20"/>
    <mergeCell ref="I20:J20"/>
    <mergeCell ref="K20:L20"/>
    <mergeCell ref="M20:N20"/>
    <mergeCell ref="O20:P20"/>
    <mergeCell ref="Q20:R20"/>
    <mergeCell ref="G25:H25"/>
    <mergeCell ref="I25:J25"/>
    <mergeCell ref="K25:L25"/>
    <mergeCell ref="M25:N25"/>
    <mergeCell ref="O25:P25"/>
    <mergeCell ref="Q25:R25"/>
    <mergeCell ref="G24:H24"/>
    <mergeCell ref="I24:J24"/>
    <mergeCell ref="K24:L24"/>
    <mergeCell ref="M24:N24"/>
    <mergeCell ref="O24:P24"/>
    <mergeCell ref="Q24:R24"/>
    <mergeCell ref="S22:T22"/>
    <mergeCell ref="U22:V22"/>
    <mergeCell ref="W22:X22"/>
    <mergeCell ref="Y22:Z22"/>
    <mergeCell ref="W24:X24"/>
    <mergeCell ref="Y24:Z24"/>
    <mergeCell ref="W23:X23"/>
    <mergeCell ref="Y23:Z23"/>
    <mergeCell ref="S23:T23"/>
    <mergeCell ref="U23:V23"/>
    <mergeCell ref="S25:T25"/>
    <mergeCell ref="U25:V25"/>
    <mergeCell ref="S24:T24"/>
    <mergeCell ref="U24:V24"/>
    <mergeCell ref="W25:X25"/>
    <mergeCell ref="Y25:Z25"/>
    <mergeCell ref="G23:H23"/>
    <mergeCell ref="I23:J23"/>
    <mergeCell ref="K23:L23"/>
    <mergeCell ref="M23:N23"/>
    <mergeCell ref="S26:T26"/>
    <mergeCell ref="U26:V26"/>
    <mergeCell ref="W26:X26"/>
    <mergeCell ref="Y26:Z26"/>
    <mergeCell ref="W28:X28"/>
    <mergeCell ref="Y28:Z28"/>
    <mergeCell ref="W27:X27"/>
    <mergeCell ref="Y27:Z27"/>
    <mergeCell ref="S27:T27"/>
    <mergeCell ref="U27:V27"/>
    <mergeCell ref="S29:T29"/>
    <mergeCell ref="U29:V29"/>
    <mergeCell ref="S28:T28"/>
    <mergeCell ref="U28:V28"/>
    <mergeCell ref="W29:X29"/>
    <mergeCell ref="Y29:Z29"/>
    <mergeCell ref="G27:H27"/>
    <mergeCell ref="I27:J27"/>
    <mergeCell ref="K27:L27"/>
    <mergeCell ref="M27:N27"/>
    <mergeCell ref="O27:P27"/>
    <mergeCell ref="Q27:R27"/>
    <mergeCell ref="G26:H26"/>
    <mergeCell ref="I26:J26"/>
    <mergeCell ref="K26:L26"/>
    <mergeCell ref="M26:N26"/>
    <mergeCell ref="O26:P26"/>
    <mergeCell ref="Q26:R26"/>
    <mergeCell ref="O31:P31"/>
    <mergeCell ref="Q31:R31"/>
    <mergeCell ref="G30:H30"/>
    <mergeCell ref="I30:J30"/>
    <mergeCell ref="K30:L30"/>
    <mergeCell ref="M30:N30"/>
    <mergeCell ref="O30:P30"/>
    <mergeCell ref="Q30:R30"/>
    <mergeCell ref="G29:H29"/>
    <mergeCell ref="I29:J29"/>
    <mergeCell ref="K29:L29"/>
    <mergeCell ref="M29:N29"/>
    <mergeCell ref="O29:P29"/>
    <mergeCell ref="Q29:R29"/>
    <mergeCell ref="G28:H28"/>
    <mergeCell ref="I28:J28"/>
    <mergeCell ref="K28:L28"/>
    <mergeCell ref="M28:N28"/>
    <mergeCell ref="O28:P28"/>
    <mergeCell ref="Q28:R28"/>
    <mergeCell ref="G33:H33"/>
    <mergeCell ref="I33:J33"/>
    <mergeCell ref="K33:L33"/>
    <mergeCell ref="M33:N33"/>
    <mergeCell ref="O33:P33"/>
    <mergeCell ref="Q33:R33"/>
    <mergeCell ref="G32:H32"/>
    <mergeCell ref="I32:J32"/>
    <mergeCell ref="K32:L32"/>
    <mergeCell ref="M32:N32"/>
    <mergeCell ref="O32:P32"/>
    <mergeCell ref="Q32:R32"/>
    <mergeCell ref="S30:T30"/>
    <mergeCell ref="U30:V30"/>
    <mergeCell ref="W30:X30"/>
    <mergeCell ref="Y30:Z30"/>
    <mergeCell ref="W32:X32"/>
    <mergeCell ref="Y32:Z32"/>
    <mergeCell ref="W31:X31"/>
    <mergeCell ref="Y31:Z31"/>
    <mergeCell ref="S31:T31"/>
    <mergeCell ref="U31:V31"/>
    <mergeCell ref="S33:T33"/>
    <mergeCell ref="U33:V33"/>
    <mergeCell ref="S32:T32"/>
    <mergeCell ref="U32:V32"/>
    <mergeCell ref="W33:X33"/>
    <mergeCell ref="Y33:Z33"/>
    <mergeCell ref="G31:H31"/>
    <mergeCell ref="I31:J31"/>
    <mergeCell ref="K31:L31"/>
    <mergeCell ref="M31:N31"/>
    <mergeCell ref="Q36:R36"/>
    <mergeCell ref="M35:N35"/>
    <mergeCell ref="O35:P35"/>
    <mergeCell ref="Q35:R35"/>
    <mergeCell ref="S35:T35"/>
    <mergeCell ref="U35:V35"/>
    <mergeCell ref="S36:T36"/>
    <mergeCell ref="U36:V36"/>
    <mergeCell ref="S34:T34"/>
    <mergeCell ref="U34:V34"/>
    <mergeCell ref="W34:X34"/>
    <mergeCell ref="Y34:Z34"/>
    <mergeCell ref="G34:H34"/>
    <mergeCell ref="I34:J34"/>
    <mergeCell ref="K34:L34"/>
    <mergeCell ref="M34:N34"/>
    <mergeCell ref="O34:P34"/>
    <mergeCell ref="Q34:R34"/>
    <mergeCell ref="G35:H35"/>
    <mergeCell ref="I35:J35"/>
    <mergeCell ref="K35:L35"/>
    <mergeCell ref="A1:AD1"/>
    <mergeCell ref="AA3:AB3"/>
    <mergeCell ref="AC3:AD3"/>
    <mergeCell ref="E2:E6"/>
    <mergeCell ref="F2:AD2"/>
    <mergeCell ref="A2:A6"/>
    <mergeCell ref="M5:N5"/>
    <mergeCell ref="O5:P5"/>
    <mergeCell ref="AC4:AD4"/>
    <mergeCell ref="U4:V4"/>
    <mergeCell ref="B2:C6"/>
    <mergeCell ref="M3:N3"/>
    <mergeCell ref="S6:T6"/>
    <mergeCell ref="D2:D6"/>
    <mergeCell ref="K4:L4"/>
    <mergeCell ref="U3:V3"/>
    <mergeCell ref="M6:N6"/>
    <mergeCell ref="O6:P6"/>
    <mergeCell ref="S4:T4"/>
    <mergeCell ref="I5:J5"/>
    <mergeCell ref="I6:J6"/>
    <mergeCell ref="G3:H3"/>
    <mergeCell ref="I3:J3"/>
    <mergeCell ref="K3:L3"/>
    <mergeCell ref="K5:L5"/>
    <mergeCell ref="G4:H4"/>
    <mergeCell ref="I4:J4"/>
    <mergeCell ref="G5:H5"/>
    <mergeCell ref="G6:H6"/>
    <mergeCell ref="U5:V5"/>
    <mergeCell ref="W5:X5"/>
    <mergeCell ref="Y5:Z5"/>
    <mergeCell ref="K6:L6"/>
    <mergeCell ref="Y8:Z8"/>
    <mergeCell ref="AA8:AB8"/>
    <mergeCell ref="AC8:AD8"/>
    <mergeCell ref="AC9:AD9"/>
    <mergeCell ref="AA9:AB9"/>
    <mergeCell ref="O10:P10"/>
    <mergeCell ref="Q10:R10"/>
    <mergeCell ref="S8:T8"/>
    <mergeCell ref="AA6:AB6"/>
    <mergeCell ref="AC6:AD6"/>
    <mergeCell ref="O3:P3"/>
    <mergeCell ref="Q3:R3"/>
    <mergeCell ref="S3:T3"/>
    <mergeCell ref="W3:X3"/>
    <mergeCell ref="Y3:Z3"/>
    <mergeCell ref="W4:X4"/>
    <mergeCell ref="S7:T7"/>
    <mergeCell ref="O8:P8"/>
    <mergeCell ref="Q8:R8"/>
    <mergeCell ref="W9:X9"/>
    <mergeCell ref="O4:P4"/>
    <mergeCell ref="Q4:R4"/>
    <mergeCell ref="Q6:R6"/>
    <mergeCell ref="Y4:Z4"/>
    <mergeCell ref="M4:N4"/>
    <mergeCell ref="U6:V6"/>
    <mergeCell ref="W6:X6"/>
    <mergeCell ref="Y6:Z6"/>
    <mergeCell ref="Q5:R5"/>
    <mergeCell ref="S5:T5"/>
    <mergeCell ref="AA4:AB4"/>
    <mergeCell ref="G10:H10"/>
    <mergeCell ref="I10:J10"/>
    <mergeCell ref="K10:L10"/>
    <mergeCell ref="M10:N10"/>
    <mergeCell ref="AA11:AB11"/>
    <mergeCell ref="AC11:AD11"/>
    <mergeCell ref="AA10:AB10"/>
    <mergeCell ref="AA7:AB7"/>
    <mergeCell ref="AC7:AD7"/>
    <mergeCell ref="K8:L8"/>
    <mergeCell ref="M8:N8"/>
    <mergeCell ref="U8:V8"/>
    <mergeCell ref="W8:X8"/>
    <mergeCell ref="U7:V7"/>
    <mergeCell ref="Q7:R7"/>
    <mergeCell ref="W7:X7"/>
    <mergeCell ref="Y7:Z7"/>
    <mergeCell ref="AC10:AD10"/>
    <mergeCell ref="G11:H11"/>
    <mergeCell ref="AA24:AB24"/>
    <mergeCell ref="AC24:AD24"/>
    <mergeCell ref="AA19:AB19"/>
    <mergeCell ref="AC19:AD19"/>
    <mergeCell ref="AC21:AD21"/>
    <mergeCell ref="AA21:AB21"/>
    <mergeCell ref="AA20:AB20"/>
    <mergeCell ref="AC20:AD20"/>
    <mergeCell ref="AA12:AB12"/>
    <mergeCell ref="AC17:AD17"/>
    <mergeCell ref="AA17:AB17"/>
    <mergeCell ref="AA16:AB16"/>
    <mergeCell ref="AC16:AD16"/>
    <mergeCell ref="AA18:AB18"/>
    <mergeCell ref="AC18:AD18"/>
    <mergeCell ref="AA14:AB14"/>
    <mergeCell ref="AC14:AD14"/>
    <mergeCell ref="AA15:AB15"/>
    <mergeCell ref="AC15:AD15"/>
    <mergeCell ref="AC13:AD13"/>
    <mergeCell ref="AA13:AB13"/>
    <mergeCell ref="AC12:AD12"/>
    <mergeCell ref="AA34:AB34"/>
    <mergeCell ref="AC34:AD34"/>
    <mergeCell ref="AA35:AB35"/>
    <mergeCell ref="AC35:AD35"/>
    <mergeCell ref="AE1:BE1"/>
    <mergeCell ref="AE2:AE6"/>
    <mergeCell ref="AF2:AG6"/>
    <mergeCell ref="AO3:AP3"/>
    <mergeCell ref="AQ3:AR3"/>
    <mergeCell ref="AS3:AT3"/>
    <mergeCell ref="AA30:AB30"/>
    <mergeCell ref="AC30:AD30"/>
    <mergeCell ref="AA31:AB31"/>
    <mergeCell ref="AC31:AD31"/>
    <mergeCell ref="AC33:AD33"/>
    <mergeCell ref="AA33:AB33"/>
    <mergeCell ref="AA32:AB32"/>
    <mergeCell ref="AC32:AD32"/>
    <mergeCell ref="AA26:AB26"/>
    <mergeCell ref="AC26:AD26"/>
    <mergeCell ref="AA27:AB27"/>
    <mergeCell ref="AC27:AD27"/>
    <mergeCell ref="AC29:AD29"/>
    <mergeCell ref="AA29:AB29"/>
    <mergeCell ref="AA28:AB28"/>
    <mergeCell ref="AC28:AD28"/>
    <mergeCell ref="AA22:AB22"/>
    <mergeCell ref="AC22:AD22"/>
    <mergeCell ref="AA23:AB23"/>
    <mergeCell ref="AC23:AD23"/>
    <mergeCell ref="AC25:AD25"/>
    <mergeCell ref="AA25:AB25"/>
    <mergeCell ref="AQ5:AR5"/>
    <mergeCell ref="AS5:AT5"/>
    <mergeCell ref="AU5:AV5"/>
    <mergeCell ref="AW5:AX5"/>
    <mergeCell ref="AY5:AZ5"/>
    <mergeCell ref="AO5:AP5"/>
    <mergeCell ref="BE2:BE6"/>
    <mergeCell ref="BA7:BB7"/>
    <mergeCell ref="BA2:BB6"/>
    <mergeCell ref="BC2:BD6"/>
    <mergeCell ref="AF7:AG7"/>
    <mergeCell ref="AO7:AP7"/>
    <mergeCell ref="AQ7:AR7"/>
    <mergeCell ref="AS7:AT7"/>
    <mergeCell ref="AU7:AV7"/>
    <mergeCell ref="AU3:AV3"/>
    <mergeCell ref="AW3:AX3"/>
    <mergeCell ref="AY3:AZ3"/>
    <mergeCell ref="AO4:AP4"/>
    <mergeCell ref="AQ4:AR4"/>
    <mergeCell ref="AS4:AT4"/>
    <mergeCell ref="AU4:AV4"/>
    <mergeCell ref="AW4:AX4"/>
    <mergeCell ref="AY4:AZ4"/>
    <mergeCell ref="AM6:AN6"/>
    <mergeCell ref="AH2:AH6"/>
    <mergeCell ref="AI2:AI6"/>
    <mergeCell ref="AK3:AL3"/>
    <mergeCell ref="AM3:AN3"/>
    <mergeCell ref="AK4:AL4"/>
    <mergeCell ref="AM4:AN4"/>
    <mergeCell ref="AK5:AL5"/>
    <mergeCell ref="AY8:AZ8"/>
    <mergeCell ref="BC8:BD8"/>
    <mergeCell ref="AF9:AG9"/>
    <mergeCell ref="AO9:AP9"/>
    <mergeCell ref="AQ9:AR9"/>
    <mergeCell ref="AS9:AT9"/>
    <mergeCell ref="AU9:AV9"/>
    <mergeCell ref="AW9:AX9"/>
    <mergeCell ref="AO6:AP6"/>
    <mergeCell ref="AQ6:AR6"/>
    <mergeCell ref="AS6:AT6"/>
    <mergeCell ref="AU6:AV6"/>
    <mergeCell ref="AW6:AX6"/>
    <mergeCell ref="AY6:AZ6"/>
    <mergeCell ref="AW7:AX7"/>
    <mergeCell ref="AY7:AZ7"/>
    <mergeCell ref="BC7:BD7"/>
    <mergeCell ref="AQ13:AR13"/>
    <mergeCell ref="AS13:AT13"/>
    <mergeCell ref="AU13:AV13"/>
    <mergeCell ref="AW13:AX13"/>
    <mergeCell ref="BC11:BD11"/>
    <mergeCell ref="AF10:AG10"/>
    <mergeCell ref="AO10:AP10"/>
    <mergeCell ref="AQ10:AR10"/>
    <mergeCell ref="AS10:AT10"/>
    <mergeCell ref="AU10:AV10"/>
    <mergeCell ref="AW10:AX10"/>
    <mergeCell ref="AY10:AZ10"/>
    <mergeCell ref="BC10:BD10"/>
    <mergeCell ref="BA10:BB10"/>
    <mergeCell ref="BA8:BB8"/>
    <mergeCell ref="BA9:BB9"/>
    <mergeCell ref="AF11:AG11"/>
    <mergeCell ref="AO11:AP11"/>
    <mergeCell ref="AQ11:AR11"/>
    <mergeCell ref="AS11:AT11"/>
    <mergeCell ref="AU11:AV11"/>
    <mergeCell ref="AW11:AX11"/>
    <mergeCell ref="AY11:AZ11"/>
    <mergeCell ref="BA11:BB11"/>
    <mergeCell ref="AY9:AZ9"/>
    <mergeCell ref="BC9:BD9"/>
    <mergeCell ref="AF8:AG8"/>
    <mergeCell ref="AO8:AP8"/>
    <mergeCell ref="AQ8:AR8"/>
    <mergeCell ref="AS8:AT8"/>
    <mergeCell ref="AU8:AV8"/>
    <mergeCell ref="AW8:AX8"/>
    <mergeCell ref="BC15:BD15"/>
    <mergeCell ref="AF14:AG14"/>
    <mergeCell ref="AO14:AP14"/>
    <mergeCell ref="AQ14:AR14"/>
    <mergeCell ref="AS14:AT14"/>
    <mergeCell ref="AU14:AV14"/>
    <mergeCell ref="AW14:AX14"/>
    <mergeCell ref="AY14:AZ14"/>
    <mergeCell ref="BC14:BD14"/>
    <mergeCell ref="BA14:BB14"/>
    <mergeCell ref="BA13:BB13"/>
    <mergeCell ref="BA12:BB12"/>
    <mergeCell ref="AF15:AG15"/>
    <mergeCell ref="AO15:AP15"/>
    <mergeCell ref="AQ15:AR15"/>
    <mergeCell ref="AS15:AT15"/>
    <mergeCell ref="AU15:AV15"/>
    <mergeCell ref="AW15:AX15"/>
    <mergeCell ref="AY15:AZ15"/>
    <mergeCell ref="BA15:BB15"/>
    <mergeCell ref="AY13:AZ13"/>
    <mergeCell ref="BC13:BD13"/>
    <mergeCell ref="AF12:AG12"/>
    <mergeCell ref="AO12:AP12"/>
    <mergeCell ref="AQ12:AR12"/>
    <mergeCell ref="AS12:AT12"/>
    <mergeCell ref="AU12:AV12"/>
    <mergeCell ref="AW12:AX12"/>
    <mergeCell ref="AY12:AZ12"/>
    <mergeCell ref="BC12:BD12"/>
    <mergeCell ref="AF13:AG13"/>
    <mergeCell ref="AO13:AP13"/>
    <mergeCell ref="AW16:AX16"/>
    <mergeCell ref="AY16:AZ16"/>
    <mergeCell ref="BC16:BD16"/>
    <mergeCell ref="BA16:BB16"/>
    <mergeCell ref="AK16:AL16"/>
    <mergeCell ref="AM16:AN16"/>
    <mergeCell ref="AY17:AZ17"/>
    <mergeCell ref="BC17:BD17"/>
    <mergeCell ref="BA17:BB17"/>
    <mergeCell ref="AK17:AL17"/>
    <mergeCell ref="AM17:AN17"/>
    <mergeCell ref="AF16:AG16"/>
    <mergeCell ref="AO16:AP16"/>
    <mergeCell ref="AQ16:AR16"/>
    <mergeCell ref="AS16:AT16"/>
    <mergeCell ref="AU16:AV16"/>
    <mergeCell ref="AF17:AG17"/>
    <mergeCell ref="AO17:AP17"/>
    <mergeCell ref="AQ17:AR17"/>
    <mergeCell ref="AS17:AT17"/>
    <mergeCell ref="AU17:AV17"/>
    <mergeCell ref="AW17:AX17"/>
    <mergeCell ref="AW19:AX19"/>
    <mergeCell ref="AY19:AZ19"/>
    <mergeCell ref="BC19:BD19"/>
    <mergeCell ref="BA19:BB19"/>
    <mergeCell ref="AK19:AL19"/>
    <mergeCell ref="AM19:AN19"/>
    <mergeCell ref="AY18:AZ18"/>
    <mergeCell ref="BC18:BD18"/>
    <mergeCell ref="BA18:BB18"/>
    <mergeCell ref="AK18:AL18"/>
    <mergeCell ref="AM18:AN18"/>
    <mergeCell ref="AF19:AG19"/>
    <mergeCell ref="AO19:AP19"/>
    <mergeCell ref="AQ19:AR19"/>
    <mergeCell ref="AS19:AT19"/>
    <mergeCell ref="AU19:AV19"/>
    <mergeCell ref="AF18:AG18"/>
    <mergeCell ref="AO18:AP18"/>
    <mergeCell ref="AQ18:AR18"/>
    <mergeCell ref="AS18:AT18"/>
    <mergeCell ref="AU18:AV18"/>
    <mergeCell ref="AW18:AX18"/>
    <mergeCell ref="AW21:AX21"/>
    <mergeCell ref="AY21:AZ21"/>
    <mergeCell ref="BC21:BD21"/>
    <mergeCell ref="BA21:BB21"/>
    <mergeCell ref="AK21:AL21"/>
    <mergeCell ref="AM21:AN21"/>
    <mergeCell ref="AY20:AZ20"/>
    <mergeCell ref="BC20:BD20"/>
    <mergeCell ref="BA20:BB20"/>
    <mergeCell ref="AK20:AL20"/>
    <mergeCell ref="AM20:AN20"/>
    <mergeCell ref="AF21:AG21"/>
    <mergeCell ref="AO21:AP21"/>
    <mergeCell ref="AQ21:AR21"/>
    <mergeCell ref="AS21:AT21"/>
    <mergeCell ref="AU21:AV21"/>
    <mergeCell ref="AF20:AG20"/>
    <mergeCell ref="AO20:AP20"/>
    <mergeCell ref="AQ20:AR20"/>
    <mergeCell ref="AS20:AT20"/>
    <mergeCell ref="AU20:AV20"/>
    <mergeCell ref="AW20:AX20"/>
    <mergeCell ref="AW23:AX23"/>
    <mergeCell ref="AY23:AZ23"/>
    <mergeCell ref="BC23:BD23"/>
    <mergeCell ref="BA23:BB23"/>
    <mergeCell ref="AK23:AL23"/>
    <mergeCell ref="AM23:AN23"/>
    <mergeCell ref="AY22:AZ22"/>
    <mergeCell ref="BC22:BD22"/>
    <mergeCell ref="BA22:BB22"/>
    <mergeCell ref="AK22:AL22"/>
    <mergeCell ref="AM22:AN22"/>
    <mergeCell ref="AF23:AG23"/>
    <mergeCell ref="AO23:AP23"/>
    <mergeCell ref="AQ23:AR23"/>
    <mergeCell ref="AS23:AT23"/>
    <mergeCell ref="AU23:AV23"/>
    <mergeCell ref="AF22:AG22"/>
    <mergeCell ref="AO22:AP22"/>
    <mergeCell ref="AQ22:AR22"/>
    <mergeCell ref="AS22:AT22"/>
    <mergeCell ref="AU22:AV22"/>
    <mergeCell ref="AW22:AX22"/>
    <mergeCell ref="AW25:AX25"/>
    <mergeCell ref="AS26:AT26"/>
    <mergeCell ref="AY25:AZ25"/>
    <mergeCell ref="BC25:BD25"/>
    <mergeCell ref="BA25:BB25"/>
    <mergeCell ref="BC26:BD26"/>
    <mergeCell ref="AK25:AL25"/>
    <mergeCell ref="AM25:AN25"/>
    <mergeCell ref="AO26:AP26"/>
    <mergeCell ref="AQ26:AR26"/>
    <mergeCell ref="AY24:AZ24"/>
    <mergeCell ref="BC24:BD24"/>
    <mergeCell ref="BA24:BB24"/>
    <mergeCell ref="AK24:AL24"/>
    <mergeCell ref="AM24:AN24"/>
    <mergeCell ref="AW24:AX24"/>
    <mergeCell ref="AF25:AG25"/>
    <mergeCell ref="AO25:AP25"/>
    <mergeCell ref="AQ25:AR25"/>
    <mergeCell ref="AS25:AT25"/>
    <mergeCell ref="AU25:AV25"/>
    <mergeCell ref="AF24:AG24"/>
    <mergeCell ref="AO24:AP24"/>
    <mergeCell ref="AQ24:AR24"/>
    <mergeCell ref="AS24:AT24"/>
    <mergeCell ref="AU24:AV24"/>
    <mergeCell ref="AU28:AV28"/>
    <mergeCell ref="AW28:AX28"/>
    <mergeCell ref="AY28:AZ28"/>
    <mergeCell ref="BC28:BD28"/>
    <mergeCell ref="BA28:BB28"/>
    <mergeCell ref="AK28:AL28"/>
    <mergeCell ref="AM28:AN28"/>
    <mergeCell ref="AF28:AG28"/>
    <mergeCell ref="AO28:AP28"/>
    <mergeCell ref="AQ28:AR28"/>
    <mergeCell ref="AS28:AT28"/>
    <mergeCell ref="AF27:AG27"/>
    <mergeCell ref="AO27:AP27"/>
    <mergeCell ref="AQ27:AR27"/>
    <mergeCell ref="AY27:AZ27"/>
    <mergeCell ref="BC27:BD27"/>
    <mergeCell ref="AF26:AG26"/>
    <mergeCell ref="BA27:BB27"/>
    <mergeCell ref="BA26:BB26"/>
    <mergeCell ref="AK26:AL26"/>
    <mergeCell ref="AM26:AN26"/>
    <mergeCell ref="AK27:AL27"/>
    <mergeCell ref="AM27:AN27"/>
    <mergeCell ref="AY26:AZ26"/>
    <mergeCell ref="AS27:AT27"/>
    <mergeCell ref="AU27:AV27"/>
    <mergeCell ref="AW27:AX27"/>
    <mergeCell ref="AU26:AV26"/>
    <mergeCell ref="AW26:AX26"/>
    <mergeCell ref="AW30:AX30"/>
    <mergeCell ref="AY30:AZ30"/>
    <mergeCell ref="BC30:BD30"/>
    <mergeCell ref="BA30:BB30"/>
    <mergeCell ref="AK30:AL30"/>
    <mergeCell ref="AM30:AN30"/>
    <mergeCell ref="AY29:AZ29"/>
    <mergeCell ref="BC29:BD29"/>
    <mergeCell ref="BA29:BB29"/>
    <mergeCell ref="AK29:AL29"/>
    <mergeCell ref="AM29:AN29"/>
    <mergeCell ref="AF30:AG30"/>
    <mergeCell ref="AO30:AP30"/>
    <mergeCell ref="AQ30:AR30"/>
    <mergeCell ref="AS30:AT30"/>
    <mergeCell ref="AU30:AV30"/>
    <mergeCell ref="AF29:AG29"/>
    <mergeCell ref="AO29:AP29"/>
    <mergeCell ref="AQ29:AR29"/>
    <mergeCell ref="AS29:AT29"/>
    <mergeCell ref="AU29:AV29"/>
    <mergeCell ref="AW29:AX29"/>
    <mergeCell ref="AW32:AX32"/>
    <mergeCell ref="AY32:AZ32"/>
    <mergeCell ref="BC32:BD32"/>
    <mergeCell ref="BA32:BB32"/>
    <mergeCell ref="AK32:AL32"/>
    <mergeCell ref="AM32:AN32"/>
    <mergeCell ref="AY31:AZ31"/>
    <mergeCell ref="BC31:BD31"/>
    <mergeCell ref="BA31:BB31"/>
    <mergeCell ref="AK31:AL31"/>
    <mergeCell ref="AM31:AN31"/>
    <mergeCell ref="AF32:AG32"/>
    <mergeCell ref="AO32:AP32"/>
    <mergeCell ref="AQ32:AR32"/>
    <mergeCell ref="AS32:AT32"/>
    <mergeCell ref="AU32:AV32"/>
    <mergeCell ref="AF31:AG31"/>
    <mergeCell ref="AO31:AP31"/>
    <mergeCell ref="AQ31:AR31"/>
    <mergeCell ref="AS31:AT31"/>
    <mergeCell ref="AU31:AV31"/>
    <mergeCell ref="AW31:AX31"/>
    <mergeCell ref="AF34:AG34"/>
    <mergeCell ref="AO34:AP34"/>
    <mergeCell ref="AQ34:AR34"/>
    <mergeCell ref="AS34:AT34"/>
    <mergeCell ref="AU34:AV34"/>
    <mergeCell ref="AW34:AX34"/>
    <mergeCell ref="AK34:AL34"/>
    <mergeCell ref="AM34:AN34"/>
    <mergeCell ref="AY33:AZ33"/>
    <mergeCell ref="BC33:BD33"/>
    <mergeCell ref="BA33:BB33"/>
    <mergeCell ref="AK33:AL33"/>
    <mergeCell ref="AM33:AN33"/>
    <mergeCell ref="BC35:BD35"/>
    <mergeCell ref="AY34:AZ34"/>
    <mergeCell ref="BC34:BD34"/>
    <mergeCell ref="BA34:BB34"/>
    <mergeCell ref="AF33:AG33"/>
    <mergeCell ref="AO33:AP33"/>
    <mergeCell ref="AQ33:AR33"/>
    <mergeCell ref="AS33:AT33"/>
    <mergeCell ref="AU33:AV33"/>
    <mergeCell ref="AW33:AX33"/>
    <mergeCell ref="AK35:AL35"/>
    <mergeCell ref="AM35:AN35"/>
    <mergeCell ref="BC36:BD36"/>
    <mergeCell ref="AF35:AG35"/>
    <mergeCell ref="AO35:AP35"/>
    <mergeCell ref="AQ35:AR35"/>
    <mergeCell ref="W35:X35"/>
    <mergeCell ref="Y35:Z35"/>
    <mergeCell ref="AK36:AL36"/>
    <mergeCell ref="AM36:AN36"/>
    <mergeCell ref="A38:AD38"/>
    <mergeCell ref="AE38:BE38"/>
    <mergeCell ref="AF36:AG36"/>
    <mergeCell ref="AO36:AP36"/>
    <mergeCell ref="AQ36:AR36"/>
    <mergeCell ref="AS36:AT36"/>
    <mergeCell ref="AU36:AV36"/>
    <mergeCell ref="AW36:AX36"/>
    <mergeCell ref="BA36:BB36"/>
    <mergeCell ref="BA35:BB35"/>
    <mergeCell ref="AS35:AT35"/>
    <mergeCell ref="AU35:AV35"/>
    <mergeCell ref="AW35:AX35"/>
    <mergeCell ref="AY35:AZ35"/>
    <mergeCell ref="AY36:AZ36"/>
    <mergeCell ref="W36:X36"/>
    <mergeCell ref="Y36:Z36"/>
    <mergeCell ref="AA36:AB36"/>
    <mergeCell ref="AC36:AD36"/>
    <mergeCell ref="G36:H36"/>
    <mergeCell ref="I36:J36"/>
    <mergeCell ref="K36:L36"/>
    <mergeCell ref="M36:N36"/>
    <mergeCell ref="O36:P36"/>
  </mergeCells>
  <dataValidations count="18">
    <dataValidation type="decimal" allowBlank="1" showInputMessage="1" showErrorMessage="1" sqref="G37:H37 G75:H75">
      <formula1>0</formula1>
      <formula2>$G$5</formula2>
    </dataValidation>
    <dataValidation type="decimal" allowBlank="1" showInputMessage="1" showErrorMessage="1" sqref="I37:J37 I75:J75">
      <formula1>0</formula1>
      <formula2>$I$5</formula2>
    </dataValidation>
    <dataValidation type="decimal" allowBlank="1" showInputMessage="1" showErrorMessage="1" sqref="K37:L37 K75:L75">
      <formula1>0</formula1>
      <formula2>$K$5</formula2>
    </dataValidation>
    <dataValidation type="decimal" allowBlank="1" showInputMessage="1" showErrorMessage="1" sqref="M37:N37 M75:N75">
      <formula1>0</formula1>
      <formula2>$M$5</formula2>
    </dataValidation>
    <dataValidation type="decimal" allowBlank="1" showInputMessage="1" showErrorMessage="1" sqref="O37:P37 O75:P75">
      <formula1>0</formula1>
      <formula2>$O$5</formula2>
    </dataValidation>
    <dataValidation type="decimal" allowBlank="1" showInputMessage="1" showErrorMessage="1" sqref="Q37:R37 Q75:R75">
      <formula1>0</formula1>
      <formula2>$Q$5</formula2>
    </dataValidation>
    <dataValidation type="decimal" allowBlank="1" showInputMessage="1" showErrorMessage="1" sqref="S37:T37 S75:T75">
      <formula1>0</formula1>
      <formula2>$S$5</formula2>
    </dataValidation>
    <dataValidation type="decimal" allowBlank="1" showInputMessage="1" showErrorMessage="1" sqref="U37:V37 U75:V75">
      <formula1>0</formula1>
      <formula2>$U$5</formula2>
    </dataValidation>
    <dataValidation type="decimal" allowBlank="1" showInputMessage="1" showErrorMessage="1" sqref="W37:X37 W75:X75">
      <formula1>0</formula1>
      <formula2>$W$5</formula2>
    </dataValidation>
    <dataValidation type="decimal" allowBlank="1" showInputMessage="1" showErrorMessage="1" sqref="Y37:Z37 Y75:Z75">
      <formula1>0</formula1>
      <formula2>$Y$5</formula2>
    </dataValidation>
    <dataValidation type="decimal" allowBlank="1" showInputMessage="1" showErrorMessage="1" sqref="AA37:AB37 AA75:AB75">
      <formula1>0</formula1>
      <formula2>$AA$5</formula2>
    </dataValidation>
    <dataValidation type="decimal" allowBlank="1" showInputMessage="1" showErrorMessage="1" sqref="AC37:AD37 AC75:AD75">
      <formula1>0</formula1>
      <formula2>$AC$5</formula2>
    </dataValidation>
    <dataValidation type="decimal" allowBlank="1" showInputMessage="1" showErrorMessage="1" sqref="AO37:AP37 AO75:AP75">
      <formula1>0</formula1>
      <formula2>$AO$5</formula2>
    </dataValidation>
    <dataValidation type="decimal" allowBlank="1" showInputMessage="1" showErrorMessage="1" sqref="AQ37:AR37 AQ75:AR75">
      <formula1>0</formula1>
      <formula2>$AQ$5</formula2>
    </dataValidation>
    <dataValidation type="decimal" allowBlank="1" showInputMessage="1" showErrorMessage="1" sqref="AS37:AT37 AS75:AT75">
      <formula1>0</formula1>
      <formula2>$AS$5</formula2>
    </dataValidation>
    <dataValidation type="decimal" allowBlank="1" showInputMessage="1" showErrorMessage="1" sqref="AU37:AV37 AU75:AV75">
      <formula1>0</formula1>
      <formula2>$AU$5</formula2>
    </dataValidation>
    <dataValidation type="decimal" allowBlank="1" showInputMessage="1" showErrorMessage="1" sqref="AW37:AX37 AW75:AX75">
      <formula1>0</formula1>
      <formula2>$AW$5</formula2>
    </dataValidation>
    <dataValidation type="decimal" allowBlank="1" showInputMessage="1" showErrorMessage="1" sqref="AY37:AZ37 BA7:BB37 AY75:AZ75 BA45:BB75">
      <formula1>0</formula1>
      <formula2>$AY$5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E76"/>
  <sheetViews>
    <sheetView zoomScaleNormal="100" workbookViewId="0">
      <selection activeCell="AJ40" sqref="AJ40:AZ40"/>
    </sheetView>
  </sheetViews>
  <sheetFormatPr defaultRowHeight="21" x14ac:dyDescent="0.45"/>
  <cols>
    <col min="1" max="1" width="3" style="16" customWidth="1"/>
    <col min="2" max="2" width="9" style="1" customWidth="1"/>
    <col min="3" max="3" width="10" style="16" customWidth="1"/>
    <col min="4" max="5" width="4.625" style="16" customWidth="1"/>
    <col min="6" max="6" width="3.625" style="16" customWidth="1"/>
    <col min="7" max="30" width="1.875" style="1" customWidth="1"/>
    <col min="31" max="31" width="3" style="1" customWidth="1"/>
    <col min="32" max="32" width="9" style="1"/>
    <col min="33" max="33" width="10" style="1" customWidth="1"/>
    <col min="34" max="35" width="4.625" style="1" customWidth="1"/>
    <col min="36" max="36" width="3.625" style="1" customWidth="1"/>
    <col min="37" max="52" width="1.875" style="1" customWidth="1"/>
    <col min="53" max="56" width="2.125" style="1" customWidth="1"/>
    <col min="57" max="57" width="5.625" style="1" customWidth="1"/>
    <col min="58" max="16384" width="9" style="1"/>
  </cols>
  <sheetData>
    <row r="1" spans="1:57" x14ac:dyDescent="0.45">
      <c r="A1" s="123" t="str">
        <f>"บันทึกผลการประเมินการเข้าร่วมกิจกรรม " &amp; ตั้งค่ากิจกรรมพัฒนาผู้เรียน!C18 &amp; " ชั้นประถมศึกษาปีที่ " &amp; ตั้งค่ากิจกรรมพัฒนาผู้เรียน!C16 &amp; " ปีการศึกษา " &amp; ตั้งค่ากิจกรรมพัฒนาผู้เรียน!C10</f>
        <v>บันทึกผลการประเมินการเข้าร่วมกิจกรรม ชุมนุมคอมพิวเตอร์ ชั้นประถมศึกษาปีที่ 3 ถึง  6 ปีการศึกษา 2560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 t="str">
        <f>A1</f>
        <v>บันทึกผลการประเมินการเข้าร่วมกิจกรรม ชุมนุมคอมพิวเตอร์ ชั้นประถมศึกษาปีที่ 3 ถึง  6 ปีการศึกษา 2560</v>
      </c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</row>
    <row r="2" spans="1:57" ht="22.5" customHeight="1" x14ac:dyDescent="0.45">
      <c r="A2" s="67" t="s">
        <v>15</v>
      </c>
      <c r="B2" s="65" t="s">
        <v>26</v>
      </c>
      <c r="C2" s="66"/>
      <c r="D2" s="67" t="s">
        <v>10</v>
      </c>
      <c r="E2" s="67" t="s">
        <v>83</v>
      </c>
      <c r="F2" s="124" t="s">
        <v>85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6"/>
      <c r="AE2" s="67" t="s">
        <v>15</v>
      </c>
      <c r="AF2" s="65" t="s">
        <v>26</v>
      </c>
      <c r="AG2" s="66"/>
      <c r="AH2" s="67" t="str">
        <f>D2</f>
        <v>ชั้น</v>
      </c>
      <c r="AI2" s="67" t="str">
        <f>E2</f>
        <v>เลขที่</v>
      </c>
      <c r="AJ2" s="124" t="str">
        <f>F2</f>
        <v>วันเดือนปีที่จัดกิจกรรม</v>
      </c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6"/>
      <c r="BA2" s="91" t="s">
        <v>42</v>
      </c>
      <c r="BB2" s="92"/>
      <c r="BC2" s="93" t="s">
        <v>87</v>
      </c>
      <c r="BD2" s="94"/>
      <c r="BE2" s="95" t="s">
        <v>46</v>
      </c>
    </row>
    <row r="3" spans="1:57" ht="18.95" customHeight="1" x14ac:dyDescent="0.45">
      <c r="A3" s="67"/>
      <c r="B3" s="96"/>
      <c r="C3" s="59"/>
      <c r="D3" s="67"/>
      <c r="E3" s="67"/>
      <c r="F3" s="97" t="s">
        <v>70</v>
      </c>
      <c r="G3" s="88">
        <v>1</v>
      </c>
      <c r="H3" s="90"/>
      <c r="I3" s="88">
        <f>G3+1</f>
        <v>2</v>
      </c>
      <c r="J3" s="90"/>
      <c r="K3" s="88">
        <f>I3+1</f>
        <v>3</v>
      </c>
      <c r="L3" s="90"/>
      <c r="M3" s="88">
        <f>K3+1</f>
        <v>4</v>
      </c>
      <c r="N3" s="90"/>
      <c r="O3" s="88">
        <f>M3+1</f>
        <v>5</v>
      </c>
      <c r="P3" s="90"/>
      <c r="Q3" s="88">
        <f>O3+1</f>
        <v>6</v>
      </c>
      <c r="R3" s="90"/>
      <c r="S3" s="88">
        <f>Q3+1</f>
        <v>7</v>
      </c>
      <c r="T3" s="90"/>
      <c r="U3" s="88">
        <f>S3+1</f>
        <v>8</v>
      </c>
      <c r="V3" s="90"/>
      <c r="W3" s="88">
        <f>U3+1</f>
        <v>9</v>
      </c>
      <c r="X3" s="90"/>
      <c r="Y3" s="88">
        <f>W3+1</f>
        <v>10</v>
      </c>
      <c r="Z3" s="90"/>
      <c r="AA3" s="88">
        <f>Y3+1</f>
        <v>11</v>
      </c>
      <c r="AB3" s="90"/>
      <c r="AC3" s="88">
        <f>AA3+1</f>
        <v>12</v>
      </c>
      <c r="AD3" s="90"/>
      <c r="AE3" s="67"/>
      <c r="AF3" s="96"/>
      <c r="AG3" s="59"/>
      <c r="AH3" s="67"/>
      <c r="AI3" s="67"/>
      <c r="AJ3" s="98" t="s">
        <v>70</v>
      </c>
      <c r="AK3" s="88">
        <v>13</v>
      </c>
      <c r="AL3" s="90"/>
      <c r="AM3" s="88">
        <v>14</v>
      </c>
      <c r="AN3" s="90"/>
      <c r="AO3" s="88">
        <v>15</v>
      </c>
      <c r="AP3" s="90"/>
      <c r="AQ3" s="88">
        <f>AO3+1</f>
        <v>16</v>
      </c>
      <c r="AR3" s="90"/>
      <c r="AS3" s="88">
        <f>AQ3+1</f>
        <v>17</v>
      </c>
      <c r="AT3" s="90"/>
      <c r="AU3" s="88">
        <f>AS3+1</f>
        <v>18</v>
      </c>
      <c r="AV3" s="90"/>
      <c r="AW3" s="88">
        <f>AU3+1</f>
        <v>19</v>
      </c>
      <c r="AX3" s="90"/>
      <c r="AY3" s="88">
        <f>AW3+1</f>
        <v>20</v>
      </c>
      <c r="AZ3" s="90"/>
      <c r="BA3" s="99"/>
      <c r="BB3" s="100"/>
      <c r="BC3" s="101"/>
      <c r="BD3" s="102"/>
      <c r="BE3" s="103"/>
    </row>
    <row r="4" spans="1:57" ht="18.95" customHeight="1" x14ac:dyDescent="0.45">
      <c r="A4" s="67"/>
      <c r="B4" s="96"/>
      <c r="C4" s="59"/>
      <c r="D4" s="67"/>
      <c r="E4" s="67"/>
      <c r="F4" s="104" t="s">
        <v>24</v>
      </c>
      <c r="G4" s="105">
        <f>IF(กำหนดการ!C12="","",กำหนดการ!C12)</f>
        <v>22</v>
      </c>
      <c r="H4" s="106"/>
      <c r="I4" s="105">
        <f>IF(กำหนดการ!C13="","",กำหนดการ!C13)</f>
        <v>29</v>
      </c>
      <c r="J4" s="106"/>
      <c r="K4" s="105">
        <f>IF(กำหนดการ!C14="","",กำหนดการ!C14)</f>
        <v>5</v>
      </c>
      <c r="L4" s="106"/>
      <c r="M4" s="105">
        <f>IF(กำหนดการ!C15="","",กำหนดการ!C15)</f>
        <v>12</v>
      </c>
      <c r="N4" s="106"/>
      <c r="O4" s="105">
        <f>IF(กำหนดการ!C16="","",กำหนดการ!C16)</f>
        <v>19</v>
      </c>
      <c r="P4" s="106"/>
      <c r="Q4" s="105">
        <f>IF(กำหนดการ!C17="","",กำหนดการ!C17)</f>
        <v>26</v>
      </c>
      <c r="R4" s="106"/>
      <c r="S4" s="105">
        <f>IF(กำหนดการ!C18="","",กำหนดการ!C18)</f>
        <v>3</v>
      </c>
      <c r="T4" s="106"/>
      <c r="U4" s="105">
        <f>IF(กำหนดการ!C19="","",กำหนดการ!C19)</f>
        <v>10</v>
      </c>
      <c r="V4" s="106"/>
      <c r="W4" s="105">
        <f>IF(กำหนดการ!C20="","",กำหนดการ!C20)</f>
        <v>17</v>
      </c>
      <c r="X4" s="106"/>
      <c r="Y4" s="105">
        <f>IF(กำหนดการ!C21="","",กำหนดการ!C21)</f>
        <v>24</v>
      </c>
      <c r="Z4" s="106"/>
      <c r="AA4" s="105">
        <f>IF(กำหนดการ!C22="","",กำหนดการ!C22)</f>
        <v>31</v>
      </c>
      <c r="AB4" s="106"/>
      <c r="AC4" s="105">
        <f>IF(กำหนดการ!C23="","",กำหนดการ!C23)</f>
        <v>7</v>
      </c>
      <c r="AD4" s="106"/>
      <c r="AE4" s="67"/>
      <c r="AF4" s="96"/>
      <c r="AG4" s="59"/>
      <c r="AH4" s="67"/>
      <c r="AI4" s="67"/>
      <c r="AJ4" s="98" t="s">
        <v>24</v>
      </c>
      <c r="AK4" s="105">
        <f>IF(กำหนดการ!C24="","",กำหนดการ!C24)</f>
        <v>14</v>
      </c>
      <c r="AL4" s="106"/>
      <c r="AM4" s="105">
        <f>IF(กำหนดการ!C25="","",กำหนดการ!C25)</f>
        <v>21</v>
      </c>
      <c r="AN4" s="106"/>
      <c r="AO4" s="105">
        <f>IF(กำหนดการ!C26="","",กำหนดการ!C26)</f>
        <v>28</v>
      </c>
      <c r="AP4" s="106"/>
      <c r="AQ4" s="105">
        <f>IF(กำหนดการ!C27="","",กำหนดการ!C27)</f>
        <v>4</v>
      </c>
      <c r="AR4" s="106"/>
      <c r="AS4" s="105">
        <f>IF(กำหนดการ!C28="","",กำหนดการ!C28)</f>
        <v>11</v>
      </c>
      <c r="AT4" s="106"/>
      <c r="AU4" s="105">
        <f>IF(กำหนดการ!C29="","",กำหนดการ!C29)</f>
        <v>18</v>
      </c>
      <c r="AV4" s="106"/>
      <c r="AW4" s="105">
        <f>IF(กำหนดการ!C30="","",กำหนดการ!C30)</f>
        <v>25</v>
      </c>
      <c r="AX4" s="106"/>
      <c r="AY4" s="105">
        <f>IF(กำหนดการ!C31="","",กำหนดการ!C31)</f>
        <v>9</v>
      </c>
      <c r="AZ4" s="106"/>
      <c r="BA4" s="99"/>
      <c r="BB4" s="100"/>
      <c r="BC4" s="101"/>
      <c r="BD4" s="102"/>
      <c r="BE4" s="103"/>
    </row>
    <row r="5" spans="1:57" ht="18.95" customHeight="1" x14ac:dyDescent="0.45">
      <c r="A5" s="67"/>
      <c r="B5" s="96"/>
      <c r="C5" s="59"/>
      <c r="D5" s="67"/>
      <c r="E5" s="67"/>
      <c r="F5" s="104" t="s">
        <v>23</v>
      </c>
      <c r="G5" s="105" t="str">
        <f>IF(กำหนดการ!D12="","",กำหนดการ!D12)</f>
        <v>พ.ค.</v>
      </c>
      <c r="H5" s="106"/>
      <c r="I5" s="105" t="str">
        <f>IF(กำหนดการ!D13="","",กำหนดการ!D13)</f>
        <v>พ.ค.</v>
      </c>
      <c r="J5" s="106"/>
      <c r="K5" s="105" t="str">
        <f>IF(กำหนดการ!D14="","",กำหนดการ!D14)</f>
        <v>มิ.ย.</v>
      </c>
      <c r="L5" s="106"/>
      <c r="M5" s="105" t="str">
        <f>IF(กำหนดการ!D15="","",กำหนดการ!D15)</f>
        <v>มิ.ย.</v>
      </c>
      <c r="N5" s="106"/>
      <c r="O5" s="105" t="str">
        <f>IF(กำหนดการ!D16="","",กำหนดการ!D16)</f>
        <v>มิ.ย.</v>
      </c>
      <c r="P5" s="106"/>
      <c r="Q5" s="105" t="str">
        <f>IF(กำหนดการ!D17="","",กำหนดการ!D17)</f>
        <v>มิ.ย.</v>
      </c>
      <c r="R5" s="106"/>
      <c r="S5" s="105" t="str">
        <f>IF(กำหนดการ!D18="","",กำหนดการ!D18)</f>
        <v>ก.ค.</v>
      </c>
      <c r="T5" s="106"/>
      <c r="U5" s="105" t="str">
        <f>IF(กำหนดการ!D19="","",กำหนดการ!D19)</f>
        <v>ก.ค.</v>
      </c>
      <c r="V5" s="106"/>
      <c r="W5" s="105" t="str">
        <f>IF(กำหนดการ!D20="","",กำหนดการ!D20)</f>
        <v>ก.ค.</v>
      </c>
      <c r="X5" s="106"/>
      <c r="Y5" s="105" t="str">
        <f>IF(กำหนดการ!D21="","",กำหนดการ!D21)</f>
        <v>ก.ค.</v>
      </c>
      <c r="Z5" s="106"/>
      <c r="AA5" s="105" t="str">
        <f>IF(กำหนดการ!D22="","",กำหนดการ!D22)</f>
        <v>ก.ค.</v>
      </c>
      <c r="AB5" s="106"/>
      <c r="AC5" s="105" t="str">
        <f>IF(กำหนดการ!D23="","",กำหนดการ!D23)</f>
        <v>ส.ค.</v>
      </c>
      <c r="AD5" s="106"/>
      <c r="AE5" s="67"/>
      <c r="AF5" s="96"/>
      <c r="AG5" s="59"/>
      <c r="AH5" s="67"/>
      <c r="AI5" s="67"/>
      <c r="AJ5" s="98" t="s">
        <v>23</v>
      </c>
      <c r="AK5" s="105" t="str">
        <f>IF(กำหนดการ!D24="","",กำหนดการ!D24)</f>
        <v>ส.ค.</v>
      </c>
      <c r="AL5" s="106"/>
      <c r="AM5" s="105" t="str">
        <f>IF(กำหนดการ!D25="","",กำหนดการ!D25)</f>
        <v>ส.ค.</v>
      </c>
      <c r="AN5" s="106"/>
      <c r="AO5" s="105" t="str">
        <f>IF(กำหนดการ!D26="","",กำหนดการ!D26)</f>
        <v>ส.ค.</v>
      </c>
      <c r="AP5" s="106"/>
      <c r="AQ5" s="105" t="str">
        <f>IF(กำหนดการ!D27="","",กำหนดการ!D27)</f>
        <v>ก.ย.</v>
      </c>
      <c r="AR5" s="106"/>
      <c r="AS5" s="105" t="str">
        <f>IF(กำหนดการ!D28="","",กำหนดการ!D28)</f>
        <v>ก.ย.</v>
      </c>
      <c r="AT5" s="106"/>
      <c r="AU5" s="105" t="str">
        <f>IF(กำหนดการ!D29="","",กำหนดการ!D29)</f>
        <v>ก.ย.</v>
      </c>
      <c r="AV5" s="106"/>
      <c r="AW5" s="105" t="str">
        <f>IF(กำหนดการ!D30="","",กำหนดการ!D30)</f>
        <v>ก.ย.</v>
      </c>
      <c r="AX5" s="106"/>
      <c r="AY5" s="105" t="str">
        <f>IF(กำหนดการ!D31="","",กำหนดการ!D31)</f>
        <v>ต.ค.</v>
      </c>
      <c r="AZ5" s="106"/>
      <c r="BA5" s="99"/>
      <c r="BB5" s="100"/>
      <c r="BC5" s="101"/>
      <c r="BD5" s="102"/>
      <c r="BE5" s="103"/>
    </row>
    <row r="6" spans="1:57" ht="18.95" customHeight="1" x14ac:dyDescent="0.45">
      <c r="A6" s="67"/>
      <c r="B6" s="69"/>
      <c r="C6" s="70"/>
      <c r="D6" s="67"/>
      <c r="E6" s="67"/>
      <c r="F6" s="104" t="s">
        <v>72</v>
      </c>
      <c r="G6" s="121">
        <f>IF(กำหนดการ!E12="","",กำหนดการ!E12)</f>
        <v>2560</v>
      </c>
      <c r="H6" s="122"/>
      <c r="I6" s="121">
        <f>IF(กำหนดการ!E13="","",กำหนดการ!E13)</f>
        <v>2560</v>
      </c>
      <c r="J6" s="122"/>
      <c r="K6" s="121">
        <f>IF(กำหนดการ!E14="","",กำหนดการ!E14)</f>
        <v>2560</v>
      </c>
      <c r="L6" s="122"/>
      <c r="M6" s="121">
        <f>IF(กำหนดการ!E15="","",กำหนดการ!E15)</f>
        <v>2560</v>
      </c>
      <c r="N6" s="122"/>
      <c r="O6" s="121">
        <f>IF(กำหนดการ!E16="","",กำหนดการ!E16)</f>
        <v>2560</v>
      </c>
      <c r="P6" s="122"/>
      <c r="Q6" s="121">
        <f>IF(กำหนดการ!E17="","",กำหนดการ!E17)</f>
        <v>2560</v>
      </c>
      <c r="R6" s="122"/>
      <c r="S6" s="121">
        <f>IF(กำหนดการ!E18="","",กำหนดการ!E18)</f>
        <v>2560</v>
      </c>
      <c r="T6" s="122"/>
      <c r="U6" s="121">
        <f>IF(กำหนดการ!E19="","",กำหนดการ!E19)</f>
        <v>2560</v>
      </c>
      <c r="V6" s="122"/>
      <c r="W6" s="121">
        <f>IF(กำหนดการ!E20="","",กำหนดการ!E20)</f>
        <v>2560</v>
      </c>
      <c r="X6" s="122"/>
      <c r="Y6" s="121">
        <f>IF(กำหนดการ!E21="","",กำหนดการ!E21)</f>
        <v>2560</v>
      </c>
      <c r="Z6" s="122"/>
      <c r="AA6" s="121">
        <f>IF(กำหนดการ!E22="","",กำหนดการ!E22)</f>
        <v>2560</v>
      </c>
      <c r="AB6" s="122"/>
      <c r="AC6" s="121">
        <f>IF(กำหนดการ!E23="","",กำหนดการ!E23)</f>
        <v>2560</v>
      </c>
      <c r="AD6" s="122"/>
      <c r="AE6" s="67"/>
      <c r="AF6" s="69"/>
      <c r="AG6" s="70"/>
      <c r="AH6" s="67"/>
      <c r="AI6" s="67"/>
      <c r="AJ6" s="98" t="s">
        <v>72</v>
      </c>
      <c r="AK6" s="121">
        <f>IF(กำหนดการ!E24="","",กำหนดการ!E24)</f>
        <v>2560</v>
      </c>
      <c r="AL6" s="122"/>
      <c r="AM6" s="121">
        <f>IF(กำหนดการ!E25="","",กำหนดการ!E25)</f>
        <v>2560</v>
      </c>
      <c r="AN6" s="122"/>
      <c r="AO6" s="121">
        <f>IF(กำหนดการ!E26="","",กำหนดการ!E26)</f>
        <v>2560</v>
      </c>
      <c r="AP6" s="122"/>
      <c r="AQ6" s="121">
        <f>IF(กำหนดการ!E27="","",กำหนดการ!E27)</f>
        <v>2560</v>
      </c>
      <c r="AR6" s="122"/>
      <c r="AS6" s="121">
        <f>IF(กำหนดการ!E28="","",กำหนดการ!E28)</f>
        <v>2560</v>
      </c>
      <c r="AT6" s="122"/>
      <c r="AU6" s="121">
        <f>IF(กำหนดการ!E29="","",กำหนดการ!E29)</f>
        <v>2560</v>
      </c>
      <c r="AV6" s="122"/>
      <c r="AW6" s="121">
        <f>IF(กำหนดการ!E30="","",กำหนดการ!E30)</f>
        <v>2560</v>
      </c>
      <c r="AX6" s="122"/>
      <c r="AY6" s="121">
        <f>IF(กำหนดการ!E31="","",กำหนดการ!E31)</f>
        <v>2560</v>
      </c>
      <c r="AZ6" s="122"/>
      <c r="BA6" s="107"/>
      <c r="BB6" s="108"/>
      <c r="BC6" s="109"/>
      <c r="BD6" s="110"/>
      <c r="BE6" s="111"/>
    </row>
    <row r="7" spans="1:57" ht="18.95" customHeight="1" x14ac:dyDescent="0.45">
      <c r="A7" s="44">
        <f>รายชื่อนักเรียน!A6</f>
        <v>1</v>
      </c>
      <c r="B7" s="71" t="str">
        <f>IF(รายชื่อนักเรียน!E6="","",รายชื่อนักเรียน!D6 &amp; รายชื่อนักเรียน!E6 &amp; "  " &amp; รายชื่อนักเรียน!F6)</f>
        <v>เด็กชายมินทดา  จิตรสำราญ</v>
      </c>
      <c r="C7" s="71"/>
      <c r="D7" s="72" t="str">
        <f>IF(รายชื่อนักเรียน!E6="","",รายชื่อนักเรียน!G6)</f>
        <v>ป.3</v>
      </c>
      <c r="E7" s="72">
        <f>IF(รายชื่อนักเรียน!E6="","",รายชื่อนักเรียน!H6)</f>
        <v>1</v>
      </c>
      <c r="F7" s="112"/>
      <c r="G7" s="113" t="s">
        <v>38</v>
      </c>
      <c r="H7" s="114"/>
      <c r="I7" s="113" t="s">
        <v>38</v>
      </c>
      <c r="J7" s="114"/>
      <c r="K7" s="113" t="s">
        <v>38</v>
      </c>
      <c r="L7" s="114"/>
      <c r="M7" s="113" t="s">
        <v>38</v>
      </c>
      <c r="N7" s="114"/>
      <c r="O7" s="113" t="s">
        <v>38</v>
      </c>
      <c r="P7" s="114"/>
      <c r="Q7" s="105" t="s">
        <v>38</v>
      </c>
      <c r="R7" s="106"/>
      <c r="S7" s="113" t="s">
        <v>38</v>
      </c>
      <c r="T7" s="114"/>
      <c r="U7" s="113" t="s">
        <v>38</v>
      </c>
      <c r="V7" s="114"/>
      <c r="W7" s="113" t="s">
        <v>38</v>
      </c>
      <c r="X7" s="114"/>
      <c r="Y7" s="105" t="s">
        <v>30</v>
      </c>
      <c r="Z7" s="106"/>
      <c r="AA7" s="105" t="s">
        <v>30</v>
      </c>
      <c r="AB7" s="106"/>
      <c r="AC7" s="105" t="s">
        <v>30</v>
      </c>
      <c r="AD7" s="106"/>
      <c r="AE7" s="44">
        <f t="shared" ref="AE7:AF36" si="0">A7</f>
        <v>1</v>
      </c>
      <c r="AF7" s="71" t="str">
        <f t="shared" si="0"/>
        <v>เด็กชายมินทดา  จิตรสำราญ</v>
      </c>
      <c r="AG7" s="71"/>
      <c r="AH7" s="72" t="str">
        <f>IF(รายชื่อนักเรียน!E6="","",รายชื่อนักเรียน!G6)</f>
        <v>ป.3</v>
      </c>
      <c r="AI7" s="72">
        <f>IF(รายชื่อนักเรียน!E6="","",รายชื่อนักเรียน!H6)</f>
        <v>1</v>
      </c>
      <c r="AJ7" s="112"/>
      <c r="AK7" s="115" t="s">
        <v>30</v>
      </c>
      <c r="AL7" s="116"/>
      <c r="AM7" s="115" t="s">
        <v>30</v>
      </c>
      <c r="AN7" s="116"/>
      <c r="AO7" s="115" t="s">
        <v>30</v>
      </c>
      <c r="AP7" s="116"/>
      <c r="AQ7" s="115" t="s">
        <v>30</v>
      </c>
      <c r="AR7" s="116"/>
      <c r="AS7" s="115" t="s">
        <v>30</v>
      </c>
      <c r="AT7" s="116"/>
      <c r="AU7" s="115" t="s">
        <v>30</v>
      </c>
      <c r="AV7" s="116"/>
      <c r="AW7" s="115" t="s">
        <v>30</v>
      </c>
      <c r="AX7" s="116"/>
      <c r="AY7" s="115" t="s">
        <v>30</v>
      </c>
      <c r="AZ7" s="116"/>
      <c r="BA7" s="105">
        <f t="shared" ref="BA7" si="1">IF(B7="","",COUNTIF(G7:AD7,"/")+COUNTIF(AK7:AZ7,"/"))</f>
        <v>11</v>
      </c>
      <c r="BB7" s="106"/>
      <c r="BC7" s="117"/>
      <c r="BD7" s="118"/>
      <c r="BE7" s="44"/>
    </row>
    <row r="8" spans="1:57" ht="18.95" customHeight="1" x14ac:dyDescent="0.45">
      <c r="A8" s="44">
        <f>A7+1</f>
        <v>2</v>
      </c>
      <c r="B8" s="71" t="str">
        <f>IF(รายชื่อนักเรียน!E7="","",รายชื่อนักเรียน!D7 &amp; รายชื่อนักเรียน!E7 &amp; "  " &amp; รายชื่อนักเรียน!F7)</f>
        <v>เด็กชายวรดร  รุ่งเรือง</v>
      </c>
      <c r="C8" s="71"/>
      <c r="D8" s="72" t="str">
        <f>IF(รายชื่อนักเรียน!E7="","",รายชื่อนักเรียน!G7)</f>
        <v>ป.3</v>
      </c>
      <c r="E8" s="72">
        <f>IF(รายชื่อนักเรียน!E7="","",รายชื่อนักเรียน!H7)</f>
        <v>2</v>
      </c>
      <c r="F8" s="119"/>
      <c r="G8" s="105" t="s">
        <v>30</v>
      </c>
      <c r="H8" s="106"/>
      <c r="I8" s="105" t="s">
        <v>30</v>
      </c>
      <c r="J8" s="106"/>
      <c r="K8" s="105" t="s">
        <v>30</v>
      </c>
      <c r="L8" s="106"/>
      <c r="M8" s="105" t="s">
        <v>30</v>
      </c>
      <c r="N8" s="106"/>
      <c r="O8" s="105" t="s">
        <v>30</v>
      </c>
      <c r="P8" s="106"/>
      <c r="Q8" s="105" t="s">
        <v>30</v>
      </c>
      <c r="R8" s="106"/>
      <c r="S8" s="105" t="s">
        <v>30</v>
      </c>
      <c r="T8" s="106"/>
      <c r="U8" s="105" t="s">
        <v>30</v>
      </c>
      <c r="V8" s="106"/>
      <c r="W8" s="105" t="s">
        <v>30</v>
      </c>
      <c r="X8" s="106"/>
      <c r="Y8" s="105" t="s">
        <v>30</v>
      </c>
      <c r="Z8" s="106"/>
      <c r="AA8" s="105" t="s">
        <v>30</v>
      </c>
      <c r="AB8" s="106"/>
      <c r="AC8" s="105" t="s">
        <v>30</v>
      </c>
      <c r="AD8" s="106"/>
      <c r="AE8" s="44">
        <f t="shared" si="0"/>
        <v>2</v>
      </c>
      <c r="AF8" s="71" t="str">
        <f t="shared" si="0"/>
        <v>เด็กชายวรดร  รุ่งเรือง</v>
      </c>
      <c r="AG8" s="71"/>
      <c r="AH8" s="72" t="str">
        <f>IF(รายชื่อนักเรียน!E7="","",รายชื่อนักเรียน!G7)</f>
        <v>ป.3</v>
      </c>
      <c r="AI8" s="72">
        <f>IF(รายชื่อนักเรียน!E7="","",รายชื่อนักเรียน!H7)</f>
        <v>2</v>
      </c>
      <c r="AJ8" s="119"/>
      <c r="AK8" s="115" t="s">
        <v>30</v>
      </c>
      <c r="AL8" s="116"/>
      <c r="AM8" s="115" t="s">
        <v>30</v>
      </c>
      <c r="AN8" s="116"/>
      <c r="AO8" s="115" t="s">
        <v>30</v>
      </c>
      <c r="AP8" s="116"/>
      <c r="AQ8" s="115" t="s">
        <v>30</v>
      </c>
      <c r="AR8" s="116"/>
      <c r="AS8" s="115" t="s">
        <v>30</v>
      </c>
      <c r="AT8" s="116"/>
      <c r="AU8" s="115" t="s">
        <v>30</v>
      </c>
      <c r="AV8" s="116"/>
      <c r="AW8" s="115" t="s">
        <v>30</v>
      </c>
      <c r="AX8" s="116"/>
      <c r="AY8" s="115" t="s">
        <v>30</v>
      </c>
      <c r="AZ8" s="116"/>
      <c r="BA8" s="105">
        <f t="shared" ref="BA8:BA36" si="2">IF(B8="","",COUNTIF(G8:AD8,"/")+COUNTIF(AK8:AZ8,"/"))</f>
        <v>20</v>
      </c>
      <c r="BB8" s="106"/>
      <c r="BC8" s="117"/>
      <c r="BD8" s="118"/>
      <c r="BE8" s="44"/>
    </row>
    <row r="9" spans="1:57" ht="18.95" customHeight="1" x14ac:dyDescent="0.45">
      <c r="A9" s="44">
        <f t="shared" ref="A9:A36" si="3">A8+1</f>
        <v>3</v>
      </c>
      <c r="B9" s="71" t="str">
        <f>IF(รายชื่อนักเรียน!E8="","",รายชื่อนักเรียน!D8 &amp; รายชื่อนักเรียน!E8 &amp; "  " &amp; รายชื่อนักเรียน!F8)</f>
        <v>เด็กชายธีระพงษ์  พิลาตัน</v>
      </c>
      <c r="C9" s="71"/>
      <c r="D9" s="72" t="str">
        <f>IF(รายชื่อนักเรียน!E8="","",รายชื่อนักเรียน!G8)</f>
        <v>ป.4</v>
      </c>
      <c r="E9" s="72">
        <f>IF(รายชื่อนักเรียน!E8="","",รายชื่อนักเรียน!H8)</f>
        <v>3</v>
      </c>
      <c r="F9" s="119"/>
      <c r="G9" s="105" t="s">
        <v>30</v>
      </c>
      <c r="H9" s="106"/>
      <c r="I9" s="105" t="s">
        <v>30</v>
      </c>
      <c r="J9" s="106"/>
      <c r="K9" s="105" t="s">
        <v>30</v>
      </c>
      <c r="L9" s="106"/>
      <c r="M9" s="113" t="s">
        <v>30</v>
      </c>
      <c r="N9" s="114"/>
      <c r="O9" s="105" t="s">
        <v>30</v>
      </c>
      <c r="P9" s="106"/>
      <c r="Q9" s="105" t="s">
        <v>30</v>
      </c>
      <c r="R9" s="106"/>
      <c r="S9" s="105" t="s">
        <v>30</v>
      </c>
      <c r="T9" s="106"/>
      <c r="U9" s="105" t="s">
        <v>30</v>
      </c>
      <c r="V9" s="106"/>
      <c r="W9" s="105" t="s">
        <v>30</v>
      </c>
      <c r="X9" s="106"/>
      <c r="Y9" s="105" t="s">
        <v>30</v>
      </c>
      <c r="Z9" s="106"/>
      <c r="AA9" s="105" t="s">
        <v>30</v>
      </c>
      <c r="AB9" s="106"/>
      <c r="AC9" s="105" t="s">
        <v>30</v>
      </c>
      <c r="AD9" s="106"/>
      <c r="AE9" s="44">
        <f t="shared" si="0"/>
        <v>3</v>
      </c>
      <c r="AF9" s="71" t="str">
        <f t="shared" si="0"/>
        <v>เด็กชายธีระพงษ์  พิลาตัน</v>
      </c>
      <c r="AG9" s="71"/>
      <c r="AH9" s="72" t="str">
        <f>IF(รายชื่อนักเรียน!E8="","",รายชื่อนักเรียน!G8)</f>
        <v>ป.4</v>
      </c>
      <c r="AI9" s="72">
        <f>IF(รายชื่อนักเรียน!E8="","",รายชื่อนักเรียน!H8)</f>
        <v>3</v>
      </c>
      <c r="AJ9" s="119"/>
      <c r="AK9" s="115" t="s">
        <v>30</v>
      </c>
      <c r="AL9" s="116"/>
      <c r="AM9" s="115" t="s">
        <v>30</v>
      </c>
      <c r="AN9" s="116"/>
      <c r="AO9" s="115" t="s">
        <v>30</v>
      </c>
      <c r="AP9" s="116"/>
      <c r="AQ9" s="115" t="s">
        <v>30</v>
      </c>
      <c r="AR9" s="116"/>
      <c r="AS9" s="115" t="s">
        <v>30</v>
      </c>
      <c r="AT9" s="116"/>
      <c r="AU9" s="115" t="s">
        <v>30</v>
      </c>
      <c r="AV9" s="116"/>
      <c r="AW9" s="115" t="s">
        <v>30</v>
      </c>
      <c r="AX9" s="116"/>
      <c r="AY9" s="115" t="s">
        <v>30</v>
      </c>
      <c r="AZ9" s="116"/>
      <c r="BA9" s="105">
        <f t="shared" si="2"/>
        <v>20</v>
      </c>
      <c r="BB9" s="106"/>
      <c r="BC9" s="117"/>
      <c r="BD9" s="118"/>
      <c r="BE9" s="44"/>
    </row>
    <row r="10" spans="1:57" ht="18.95" customHeight="1" x14ac:dyDescent="0.45">
      <c r="A10" s="44">
        <f t="shared" si="3"/>
        <v>4</v>
      </c>
      <c r="B10" s="71" t="str">
        <f>IF(รายชื่อนักเรียน!E9="","",รายชื่อนักเรียน!D9 &amp; รายชื่อนักเรียน!E9 &amp; "  " &amp; รายชื่อนักเรียน!F9)</f>
        <v>เด็กหญิงเมธาพร  ทวีชาติ</v>
      </c>
      <c r="C10" s="71"/>
      <c r="D10" s="72" t="str">
        <f>IF(รายชื่อนักเรียน!E9="","",รายชื่อนักเรียน!G9)</f>
        <v>ป.4</v>
      </c>
      <c r="E10" s="72">
        <f>IF(รายชื่อนักเรียน!E9="","",รายชื่อนักเรียน!H9)</f>
        <v>4</v>
      </c>
      <c r="F10" s="119"/>
      <c r="G10" s="105" t="s">
        <v>30</v>
      </c>
      <c r="H10" s="106"/>
      <c r="I10" s="105" t="s">
        <v>30</v>
      </c>
      <c r="J10" s="106"/>
      <c r="K10" s="113" t="s">
        <v>30</v>
      </c>
      <c r="L10" s="114"/>
      <c r="M10" s="113" t="s">
        <v>30</v>
      </c>
      <c r="N10" s="114"/>
      <c r="O10" s="105" t="s">
        <v>30</v>
      </c>
      <c r="P10" s="106"/>
      <c r="Q10" s="105" t="s">
        <v>30</v>
      </c>
      <c r="R10" s="106"/>
      <c r="S10" s="105" t="s">
        <v>30</v>
      </c>
      <c r="T10" s="106"/>
      <c r="U10" s="105" t="s">
        <v>30</v>
      </c>
      <c r="V10" s="106"/>
      <c r="W10" s="105" t="s">
        <v>30</v>
      </c>
      <c r="X10" s="106"/>
      <c r="Y10" s="105" t="s">
        <v>30</v>
      </c>
      <c r="Z10" s="106"/>
      <c r="AA10" s="105" t="s">
        <v>30</v>
      </c>
      <c r="AB10" s="106"/>
      <c r="AC10" s="105" t="s">
        <v>30</v>
      </c>
      <c r="AD10" s="106"/>
      <c r="AE10" s="44">
        <f t="shared" si="0"/>
        <v>4</v>
      </c>
      <c r="AF10" s="71" t="str">
        <f t="shared" si="0"/>
        <v>เด็กหญิงเมธาพร  ทวีชาติ</v>
      </c>
      <c r="AG10" s="71"/>
      <c r="AH10" s="72" t="str">
        <f>IF(รายชื่อนักเรียน!E9="","",รายชื่อนักเรียน!G9)</f>
        <v>ป.4</v>
      </c>
      <c r="AI10" s="72">
        <f>IF(รายชื่อนักเรียน!E9="","",รายชื่อนักเรียน!H9)</f>
        <v>4</v>
      </c>
      <c r="AJ10" s="119"/>
      <c r="AK10" s="115" t="s">
        <v>30</v>
      </c>
      <c r="AL10" s="116"/>
      <c r="AM10" s="115" t="s">
        <v>30</v>
      </c>
      <c r="AN10" s="116"/>
      <c r="AO10" s="115" t="s">
        <v>30</v>
      </c>
      <c r="AP10" s="116"/>
      <c r="AQ10" s="115" t="s">
        <v>30</v>
      </c>
      <c r="AR10" s="116"/>
      <c r="AS10" s="115" t="s">
        <v>30</v>
      </c>
      <c r="AT10" s="116"/>
      <c r="AU10" s="115" t="s">
        <v>30</v>
      </c>
      <c r="AV10" s="116"/>
      <c r="AW10" s="115" t="s">
        <v>30</v>
      </c>
      <c r="AX10" s="116"/>
      <c r="AY10" s="115" t="s">
        <v>30</v>
      </c>
      <c r="AZ10" s="116"/>
      <c r="BA10" s="105">
        <f t="shared" si="2"/>
        <v>20</v>
      </c>
      <c r="BB10" s="106"/>
      <c r="BC10" s="117"/>
      <c r="BD10" s="118"/>
      <c r="BE10" s="44"/>
    </row>
    <row r="11" spans="1:57" ht="18.95" customHeight="1" x14ac:dyDescent="0.45">
      <c r="A11" s="44">
        <f t="shared" si="3"/>
        <v>5</v>
      </c>
      <c r="B11" s="71" t="str">
        <f>IF(รายชื่อนักเรียน!E10="","",รายชื่อนักเรียน!D10 &amp; รายชื่อนักเรียน!E10 &amp; "  " &amp; รายชื่อนักเรียน!F10)</f>
        <v>เด็กหญิงลิลดา  ศรีโยธา</v>
      </c>
      <c r="C11" s="71"/>
      <c r="D11" s="72" t="str">
        <f>IF(รายชื่อนักเรียน!E10="","",รายชื่อนักเรียน!G10)</f>
        <v>ป.4</v>
      </c>
      <c r="E11" s="72">
        <f>IF(รายชื่อนักเรียน!E10="","",รายชื่อนักเรียน!H10)</f>
        <v>5</v>
      </c>
      <c r="F11" s="119"/>
      <c r="G11" s="105" t="s">
        <v>30</v>
      </c>
      <c r="H11" s="106"/>
      <c r="I11" s="105" t="s">
        <v>30</v>
      </c>
      <c r="J11" s="106"/>
      <c r="K11" s="113" t="s">
        <v>30</v>
      </c>
      <c r="L11" s="114"/>
      <c r="M11" s="113" t="s">
        <v>30</v>
      </c>
      <c r="N11" s="114"/>
      <c r="O11" s="105" t="s">
        <v>30</v>
      </c>
      <c r="P11" s="106"/>
      <c r="Q11" s="105" t="s">
        <v>30</v>
      </c>
      <c r="R11" s="106"/>
      <c r="S11" s="105" t="s">
        <v>30</v>
      </c>
      <c r="T11" s="106"/>
      <c r="U11" s="105" t="s">
        <v>30</v>
      </c>
      <c r="V11" s="106"/>
      <c r="W11" s="105" t="s">
        <v>30</v>
      </c>
      <c r="X11" s="106"/>
      <c r="Y11" s="105" t="s">
        <v>30</v>
      </c>
      <c r="Z11" s="106"/>
      <c r="AA11" s="105" t="s">
        <v>30</v>
      </c>
      <c r="AB11" s="106"/>
      <c r="AC11" s="105" t="s">
        <v>30</v>
      </c>
      <c r="AD11" s="106"/>
      <c r="AE11" s="44"/>
      <c r="AF11" s="71" t="str">
        <f t="shared" ref="AF11" si="4">B11</f>
        <v>เด็กหญิงลิลดา  ศรีโยธา</v>
      </c>
      <c r="AG11" s="71"/>
      <c r="AH11" s="72" t="str">
        <f>IF(รายชื่อนักเรียน!E10="","",รายชื่อนักเรียน!G10)</f>
        <v>ป.4</v>
      </c>
      <c r="AI11" s="72">
        <f>IF(รายชื่อนักเรียน!E10="","",รายชื่อนักเรียน!H10)</f>
        <v>5</v>
      </c>
      <c r="AJ11" s="119"/>
      <c r="AK11" s="115" t="s">
        <v>30</v>
      </c>
      <c r="AL11" s="116"/>
      <c r="AM11" s="115" t="s">
        <v>30</v>
      </c>
      <c r="AN11" s="116"/>
      <c r="AO11" s="115" t="s">
        <v>30</v>
      </c>
      <c r="AP11" s="116"/>
      <c r="AQ11" s="115" t="s">
        <v>30</v>
      </c>
      <c r="AR11" s="116"/>
      <c r="AS11" s="115" t="s">
        <v>30</v>
      </c>
      <c r="AT11" s="116"/>
      <c r="AU11" s="115" t="s">
        <v>30</v>
      </c>
      <c r="AV11" s="116"/>
      <c r="AW11" s="115" t="s">
        <v>30</v>
      </c>
      <c r="AX11" s="116"/>
      <c r="AY11" s="115" t="s">
        <v>30</v>
      </c>
      <c r="AZ11" s="116"/>
      <c r="BA11" s="105">
        <f t="shared" ref="BA11" si="5">IF(B11="","",COUNTIF(G11:AD11,"/")+COUNTIF(AK11:AZ11,"/"))</f>
        <v>20</v>
      </c>
      <c r="BB11" s="106"/>
      <c r="BC11" s="117"/>
      <c r="BD11" s="118"/>
      <c r="BE11" s="44"/>
    </row>
    <row r="12" spans="1:57" ht="18.95" customHeight="1" x14ac:dyDescent="0.45">
      <c r="A12" s="44">
        <f t="shared" si="3"/>
        <v>6</v>
      </c>
      <c r="B12" s="71" t="str">
        <f>IF(รายชื่อนักเรียน!E11="","",รายชื่อนักเรียน!D11 &amp; รายชื่อนักเรียน!E11 &amp; "  " &amp; รายชื่อนักเรียน!F11)</f>
        <v>เด็กหญิงชนากานต์  นุ่มทอง</v>
      </c>
      <c r="C12" s="71"/>
      <c r="D12" s="72" t="str">
        <f>IF(รายชื่อนักเรียน!E11="","",รายชื่อนักเรียน!G11)</f>
        <v>ป.4</v>
      </c>
      <c r="E12" s="72">
        <f>IF(รายชื่อนักเรียน!E11="","",รายชื่อนักเรียน!H11)</f>
        <v>6</v>
      </c>
      <c r="F12" s="119"/>
      <c r="G12" s="105" t="s">
        <v>30</v>
      </c>
      <c r="H12" s="106"/>
      <c r="I12" s="105" t="s">
        <v>30</v>
      </c>
      <c r="J12" s="106"/>
      <c r="K12" s="113" t="s">
        <v>30</v>
      </c>
      <c r="L12" s="114"/>
      <c r="M12" s="113" t="s">
        <v>30</v>
      </c>
      <c r="N12" s="114"/>
      <c r="O12" s="105" t="s">
        <v>30</v>
      </c>
      <c r="P12" s="106"/>
      <c r="Q12" s="105" t="s">
        <v>30</v>
      </c>
      <c r="R12" s="106"/>
      <c r="S12" s="105" t="s">
        <v>30</v>
      </c>
      <c r="T12" s="106"/>
      <c r="U12" s="105" t="s">
        <v>30</v>
      </c>
      <c r="V12" s="106"/>
      <c r="W12" s="105" t="s">
        <v>30</v>
      </c>
      <c r="X12" s="106"/>
      <c r="Y12" s="105" t="s">
        <v>30</v>
      </c>
      <c r="Z12" s="106"/>
      <c r="AA12" s="105" t="s">
        <v>30</v>
      </c>
      <c r="AB12" s="106"/>
      <c r="AC12" s="105" t="s">
        <v>30</v>
      </c>
      <c r="AD12" s="106"/>
      <c r="AE12" s="44">
        <f t="shared" si="0"/>
        <v>6</v>
      </c>
      <c r="AF12" s="71" t="str">
        <f t="shared" si="0"/>
        <v>เด็กหญิงชนากานต์  นุ่มทอง</v>
      </c>
      <c r="AG12" s="71"/>
      <c r="AH12" s="72" t="str">
        <f>IF(รายชื่อนักเรียน!E11="","",รายชื่อนักเรียน!G11)</f>
        <v>ป.4</v>
      </c>
      <c r="AI12" s="72">
        <f>IF(รายชื่อนักเรียน!E11="","",รายชื่อนักเรียน!H11)</f>
        <v>6</v>
      </c>
      <c r="AJ12" s="119"/>
      <c r="AK12" s="115" t="s">
        <v>30</v>
      </c>
      <c r="AL12" s="116"/>
      <c r="AM12" s="115" t="s">
        <v>30</v>
      </c>
      <c r="AN12" s="116"/>
      <c r="AO12" s="115" t="s">
        <v>30</v>
      </c>
      <c r="AP12" s="116"/>
      <c r="AQ12" s="115" t="s">
        <v>30</v>
      </c>
      <c r="AR12" s="116"/>
      <c r="AS12" s="115" t="s">
        <v>30</v>
      </c>
      <c r="AT12" s="116"/>
      <c r="AU12" s="115" t="s">
        <v>30</v>
      </c>
      <c r="AV12" s="116"/>
      <c r="AW12" s="115" t="s">
        <v>30</v>
      </c>
      <c r="AX12" s="116"/>
      <c r="AY12" s="115" t="s">
        <v>30</v>
      </c>
      <c r="AZ12" s="116"/>
      <c r="BA12" s="105">
        <f t="shared" si="2"/>
        <v>20</v>
      </c>
      <c r="BB12" s="106"/>
      <c r="BC12" s="117"/>
      <c r="BD12" s="118"/>
      <c r="BE12" s="44"/>
    </row>
    <row r="13" spans="1:57" ht="18.95" customHeight="1" x14ac:dyDescent="0.45">
      <c r="A13" s="44">
        <f t="shared" si="3"/>
        <v>7</v>
      </c>
      <c r="B13" s="71" t="str">
        <f>IF(รายชื่อนักเรียน!E12="","",รายชื่อนักเรียน!D12 &amp; รายชื่อนักเรียน!E12 &amp; "  " &amp; รายชื่อนักเรียน!F12)</f>
        <v>เด็กหญิงณัฐธิดา  พุ่มแจ้ง</v>
      </c>
      <c r="C13" s="71"/>
      <c r="D13" s="72" t="str">
        <f>IF(รายชื่อนักเรียน!E12="","",รายชื่อนักเรียน!G12)</f>
        <v>ป.5</v>
      </c>
      <c r="E13" s="72">
        <f>IF(รายชื่อนักเรียน!E12="","",รายชื่อนักเรียน!H12)</f>
        <v>7</v>
      </c>
      <c r="F13" s="119"/>
      <c r="G13" s="105" t="s">
        <v>30</v>
      </c>
      <c r="H13" s="106"/>
      <c r="I13" s="105" t="s">
        <v>30</v>
      </c>
      <c r="J13" s="106"/>
      <c r="K13" s="113" t="s">
        <v>30</v>
      </c>
      <c r="L13" s="114"/>
      <c r="M13" s="113" t="s">
        <v>30</v>
      </c>
      <c r="N13" s="114"/>
      <c r="O13" s="105" t="s">
        <v>30</v>
      </c>
      <c r="P13" s="106"/>
      <c r="Q13" s="113" t="s">
        <v>30</v>
      </c>
      <c r="R13" s="114"/>
      <c r="S13" s="105" t="s">
        <v>30</v>
      </c>
      <c r="T13" s="106"/>
      <c r="U13" s="105" t="s">
        <v>30</v>
      </c>
      <c r="V13" s="106"/>
      <c r="W13" s="105" t="s">
        <v>30</v>
      </c>
      <c r="X13" s="106"/>
      <c r="Y13" s="105" t="s">
        <v>30</v>
      </c>
      <c r="Z13" s="106"/>
      <c r="AA13" s="105" t="s">
        <v>30</v>
      </c>
      <c r="AB13" s="106"/>
      <c r="AC13" s="105" t="s">
        <v>30</v>
      </c>
      <c r="AD13" s="106"/>
      <c r="AE13" s="44">
        <f t="shared" si="0"/>
        <v>7</v>
      </c>
      <c r="AF13" s="71" t="str">
        <f t="shared" si="0"/>
        <v>เด็กหญิงณัฐธิดา  พุ่มแจ้ง</v>
      </c>
      <c r="AG13" s="71"/>
      <c r="AH13" s="72" t="str">
        <f>IF(รายชื่อนักเรียน!E12="","",รายชื่อนักเรียน!G12)</f>
        <v>ป.5</v>
      </c>
      <c r="AI13" s="72">
        <f>IF(รายชื่อนักเรียน!E12="","",รายชื่อนักเรียน!H12)</f>
        <v>7</v>
      </c>
      <c r="AJ13" s="119"/>
      <c r="AK13" s="115" t="s">
        <v>30</v>
      </c>
      <c r="AL13" s="116"/>
      <c r="AM13" s="115" t="s">
        <v>30</v>
      </c>
      <c r="AN13" s="116"/>
      <c r="AO13" s="115" t="s">
        <v>30</v>
      </c>
      <c r="AP13" s="116"/>
      <c r="AQ13" s="115" t="s">
        <v>30</v>
      </c>
      <c r="AR13" s="116"/>
      <c r="AS13" s="115" t="s">
        <v>30</v>
      </c>
      <c r="AT13" s="116"/>
      <c r="AU13" s="115" t="s">
        <v>30</v>
      </c>
      <c r="AV13" s="116"/>
      <c r="AW13" s="115" t="s">
        <v>30</v>
      </c>
      <c r="AX13" s="116"/>
      <c r="AY13" s="115" t="s">
        <v>30</v>
      </c>
      <c r="AZ13" s="116"/>
      <c r="BA13" s="105">
        <f t="shared" si="2"/>
        <v>20</v>
      </c>
      <c r="BB13" s="106"/>
      <c r="BC13" s="117"/>
      <c r="BD13" s="118"/>
      <c r="BE13" s="44"/>
    </row>
    <row r="14" spans="1:57" ht="18.95" customHeight="1" x14ac:dyDescent="0.45">
      <c r="A14" s="44">
        <f t="shared" si="3"/>
        <v>8</v>
      </c>
      <c r="B14" s="71" t="str">
        <f>IF(รายชื่อนักเรียน!E13="","",รายชื่อนักเรียน!D13 &amp; รายชื่อนักเรียน!E13 &amp; "  " &amp; รายชื่อนักเรียน!F13)</f>
        <v>เด็กหญิงศิริรัตน์  ช่วงกลาง</v>
      </c>
      <c r="C14" s="71"/>
      <c r="D14" s="72" t="str">
        <f>IF(รายชื่อนักเรียน!E13="","",รายชื่อนักเรียน!G13)</f>
        <v>ป.6</v>
      </c>
      <c r="E14" s="72">
        <f>IF(รายชื่อนักเรียน!E13="","",รายชื่อนักเรียน!H13)</f>
        <v>8</v>
      </c>
      <c r="F14" s="119"/>
      <c r="G14" s="105" t="s">
        <v>30</v>
      </c>
      <c r="H14" s="106"/>
      <c r="I14" s="105" t="s">
        <v>30</v>
      </c>
      <c r="J14" s="106"/>
      <c r="K14" s="113" t="s">
        <v>30</v>
      </c>
      <c r="L14" s="114"/>
      <c r="M14" s="113" t="s">
        <v>30</v>
      </c>
      <c r="N14" s="114"/>
      <c r="O14" s="105" t="s">
        <v>30</v>
      </c>
      <c r="P14" s="106"/>
      <c r="Q14" s="105" t="s">
        <v>30</v>
      </c>
      <c r="R14" s="106"/>
      <c r="S14" s="105" t="s">
        <v>30</v>
      </c>
      <c r="T14" s="106"/>
      <c r="U14" s="105" t="s">
        <v>30</v>
      </c>
      <c r="V14" s="106"/>
      <c r="W14" s="105" t="s">
        <v>30</v>
      </c>
      <c r="X14" s="106"/>
      <c r="Y14" s="105" t="s">
        <v>30</v>
      </c>
      <c r="Z14" s="106"/>
      <c r="AA14" s="105" t="s">
        <v>30</v>
      </c>
      <c r="AB14" s="106"/>
      <c r="AC14" s="105" t="s">
        <v>30</v>
      </c>
      <c r="AD14" s="106"/>
      <c r="AE14" s="44">
        <f t="shared" si="0"/>
        <v>8</v>
      </c>
      <c r="AF14" s="71" t="str">
        <f t="shared" si="0"/>
        <v>เด็กหญิงศิริรัตน์  ช่วงกลาง</v>
      </c>
      <c r="AG14" s="71"/>
      <c r="AH14" s="72" t="str">
        <f>IF(รายชื่อนักเรียน!E13="","",รายชื่อนักเรียน!G13)</f>
        <v>ป.6</v>
      </c>
      <c r="AI14" s="72">
        <f>IF(รายชื่อนักเรียน!E13="","",รายชื่อนักเรียน!H13)</f>
        <v>8</v>
      </c>
      <c r="AJ14" s="119"/>
      <c r="AK14" s="115" t="s">
        <v>30</v>
      </c>
      <c r="AL14" s="116"/>
      <c r="AM14" s="115" t="s">
        <v>30</v>
      </c>
      <c r="AN14" s="116"/>
      <c r="AO14" s="115" t="s">
        <v>30</v>
      </c>
      <c r="AP14" s="116"/>
      <c r="AQ14" s="115" t="s">
        <v>30</v>
      </c>
      <c r="AR14" s="116"/>
      <c r="AS14" s="115" t="s">
        <v>30</v>
      </c>
      <c r="AT14" s="116"/>
      <c r="AU14" s="115" t="s">
        <v>30</v>
      </c>
      <c r="AV14" s="116"/>
      <c r="AW14" s="115" t="s">
        <v>30</v>
      </c>
      <c r="AX14" s="116"/>
      <c r="AY14" s="115" t="s">
        <v>30</v>
      </c>
      <c r="AZ14" s="116"/>
      <c r="BA14" s="105">
        <f t="shared" si="2"/>
        <v>20</v>
      </c>
      <c r="BB14" s="106"/>
      <c r="BC14" s="117"/>
      <c r="BD14" s="118"/>
      <c r="BE14" s="44"/>
    </row>
    <row r="15" spans="1:57" ht="18.95" customHeight="1" x14ac:dyDescent="0.45">
      <c r="A15" s="44">
        <f t="shared" si="3"/>
        <v>9</v>
      </c>
      <c r="B15" s="71" t="str">
        <f>IF(รายชื่อนักเรียน!E14="","",รายชื่อนักเรียน!D14 &amp; รายชื่อนักเรียน!E14 &amp; "  " &amp; รายชื่อนักเรียน!F14)</f>
        <v>เด็กหญิงอโรชา  จันทร์มณี</v>
      </c>
      <c r="C15" s="71"/>
      <c r="D15" s="72" t="str">
        <f>IF(รายชื่อนักเรียน!E14="","",รายชื่อนักเรียน!G14)</f>
        <v>ป.6</v>
      </c>
      <c r="E15" s="72">
        <f>IF(รายชื่อนักเรียน!E14="","",รายชื่อนักเรียน!H14)</f>
        <v>9</v>
      </c>
      <c r="F15" s="119"/>
      <c r="G15" s="105" t="s">
        <v>30</v>
      </c>
      <c r="H15" s="106"/>
      <c r="I15" s="105" t="s">
        <v>30</v>
      </c>
      <c r="J15" s="106"/>
      <c r="K15" s="113" t="s">
        <v>30</v>
      </c>
      <c r="L15" s="114"/>
      <c r="M15" s="113" t="s">
        <v>30</v>
      </c>
      <c r="N15" s="114"/>
      <c r="O15" s="105" t="s">
        <v>30</v>
      </c>
      <c r="P15" s="106"/>
      <c r="Q15" s="105" t="s">
        <v>30</v>
      </c>
      <c r="R15" s="106"/>
      <c r="S15" s="105" t="s">
        <v>30</v>
      </c>
      <c r="T15" s="106"/>
      <c r="U15" s="105" t="s">
        <v>30</v>
      </c>
      <c r="V15" s="106"/>
      <c r="W15" s="105" t="s">
        <v>30</v>
      </c>
      <c r="X15" s="106"/>
      <c r="Y15" s="105" t="s">
        <v>30</v>
      </c>
      <c r="Z15" s="106"/>
      <c r="AA15" s="105" t="s">
        <v>30</v>
      </c>
      <c r="AB15" s="106"/>
      <c r="AC15" s="105" t="s">
        <v>30</v>
      </c>
      <c r="AD15" s="106"/>
      <c r="AE15" s="44">
        <f t="shared" si="0"/>
        <v>9</v>
      </c>
      <c r="AF15" s="71" t="str">
        <f t="shared" si="0"/>
        <v>เด็กหญิงอโรชา  จันทร์มณี</v>
      </c>
      <c r="AG15" s="71"/>
      <c r="AH15" s="72" t="str">
        <f>IF(รายชื่อนักเรียน!E14="","",รายชื่อนักเรียน!G14)</f>
        <v>ป.6</v>
      </c>
      <c r="AI15" s="72">
        <f>IF(รายชื่อนักเรียน!E14="","",รายชื่อนักเรียน!H14)</f>
        <v>9</v>
      </c>
      <c r="AJ15" s="119"/>
      <c r="AK15" s="115" t="s">
        <v>30</v>
      </c>
      <c r="AL15" s="116"/>
      <c r="AM15" s="115" t="s">
        <v>30</v>
      </c>
      <c r="AN15" s="116"/>
      <c r="AO15" s="115" t="s">
        <v>30</v>
      </c>
      <c r="AP15" s="116"/>
      <c r="AQ15" s="115" t="s">
        <v>30</v>
      </c>
      <c r="AR15" s="116"/>
      <c r="AS15" s="115" t="s">
        <v>30</v>
      </c>
      <c r="AT15" s="116"/>
      <c r="AU15" s="115" t="s">
        <v>30</v>
      </c>
      <c r="AV15" s="116"/>
      <c r="AW15" s="115" t="s">
        <v>30</v>
      </c>
      <c r="AX15" s="116"/>
      <c r="AY15" s="115" t="s">
        <v>30</v>
      </c>
      <c r="AZ15" s="116"/>
      <c r="BA15" s="105">
        <f t="shared" si="2"/>
        <v>20</v>
      </c>
      <c r="BB15" s="106"/>
      <c r="BC15" s="117"/>
      <c r="BD15" s="118"/>
      <c r="BE15" s="44"/>
    </row>
    <row r="16" spans="1:57" ht="18.95" customHeight="1" x14ac:dyDescent="0.45">
      <c r="A16" s="44">
        <f t="shared" si="3"/>
        <v>10</v>
      </c>
      <c r="B16" s="71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16" s="71"/>
      <c r="D16" s="72" t="str">
        <f>IF(รายชื่อนักเรียน!E15="","",รายชื่อนักเรียน!G15)</f>
        <v/>
      </c>
      <c r="E16" s="72" t="str">
        <f>IF(รายชื่อนักเรียน!E15="","",รายชื่อนักเรียน!H15)</f>
        <v/>
      </c>
      <c r="F16" s="119"/>
      <c r="G16" s="105"/>
      <c r="H16" s="106"/>
      <c r="I16" s="105"/>
      <c r="J16" s="106"/>
      <c r="K16" s="105"/>
      <c r="L16" s="106"/>
      <c r="M16" s="105"/>
      <c r="N16" s="106"/>
      <c r="O16" s="105"/>
      <c r="P16" s="106"/>
      <c r="Q16" s="105"/>
      <c r="R16" s="106"/>
      <c r="S16" s="105"/>
      <c r="T16" s="106"/>
      <c r="U16" s="105"/>
      <c r="V16" s="106"/>
      <c r="W16" s="105"/>
      <c r="X16" s="106"/>
      <c r="Y16" s="105"/>
      <c r="Z16" s="106"/>
      <c r="AA16" s="105"/>
      <c r="AB16" s="106"/>
      <c r="AC16" s="105"/>
      <c r="AD16" s="106"/>
      <c r="AE16" s="44">
        <f t="shared" si="0"/>
        <v>10</v>
      </c>
      <c r="AF16" s="71" t="str">
        <f t="shared" si="0"/>
        <v/>
      </c>
      <c r="AG16" s="71"/>
      <c r="AH16" s="72" t="str">
        <f>IF(รายชื่อนักเรียน!E15="","",รายชื่อนักเรียน!G15)</f>
        <v/>
      </c>
      <c r="AI16" s="72" t="str">
        <f>IF(รายชื่อนักเรียน!E15="","",รายชื่อนักเรียน!H15)</f>
        <v/>
      </c>
      <c r="AJ16" s="119"/>
      <c r="AK16" s="115"/>
      <c r="AL16" s="116"/>
      <c r="AM16" s="115"/>
      <c r="AN16" s="116"/>
      <c r="AO16" s="115"/>
      <c r="AP16" s="116"/>
      <c r="AQ16" s="115"/>
      <c r="AR16" s="116"/>
      <c r="AS16" s="115"/>
      <c r="AT16" s="116"/>
      <c r="AU16" s="115"/>
      <c r="AV16" s="116"/>
      <c r="AW16" s="115"/>
      <c r="AX16" s="116"/>
      <c r="AY16" s="115"/>
      <c r="AZ16" s="116"/>
      <c r="BA16" s="105" t="str">
        <f t="shared" si="2"/>
        <v/>
      </c>
      <c r="BB16" s="106"/>
      <c r="BC16" s="117"/>
      <c r="BD16" s="118"/>
      <c r="BE16" s="44"/>
    </row>
    <row r="17" spans="1:57" ht="18.95" customHeight="1" x14ac:dyDescent="0.45">
      <c r="A17" s="44">
        <f t="shared" si="3"/>
        <v>11</v>
      </c>
      <c r="B17" s="71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17" s="71"/>
      <c r="D17" s="72" t="str">
        <f>IF(รายชื่อนักเรียน!E16="","",รายชื่อนักเรียน!G16)</f>
        <v/>
      </c>
      <c r="E17" s="72" t="str">
        <f>IF(รายชื่อนักเรียน!E16="","",รายชื่อนักเรียน!H16)</f>
        <v/>
      </c>
      <c r="F17" s="119"/>
      <c r="G17" s="105"/>
      <c r="H17" s="106"/>
      <c r="I17" s="105"/>
      <c r="J17" s="106"/>
      <c r="K17" s="105"/>
      <c r="L17" s="106"/>
      <c r="M17" s="105"/>
      <c r="N17" s="106"/>
      <c r="O17" s="105"/>
      <c r="P17" s="106"/>
      <c r="Q17" s="105"/>
      <c r="R17" s="106"/>
      <c r="S17" s="105"/>
      <c r="T17" s="106"/>
      <c r="U17" s="105"/>
      <c r="V17" s="106"/>
      <c r="W17" s="105"/>
      <c r="X17" s="106"/>
      <c r="Y17" s="105"/>
      <c r="Z17" s="106"/>
      <c r="AA17" s="105"/>
      <c r="AB17" s="106"/>
      <c r="AC17" s="105"/>
      <c r="AD17" s="106"/>
      <c r="AE17" s="44">
        <f t="shared" si="0"/>
        <v>11</v>
      </c>
      <c r="AF17" s="71" t="str">
        <f t="shared" si="0"/>
        <v/>
      </c>
      <c r="AG17" s="71"/>
      <c r="AH17" s="72" t="str">
        <f>IF(รายชื่อนักเรียน!E16="","",รายชื่อนักเรียน!G16)</f>
        <v/>
      </c>
      <c r="AI17" s="72" t="str">
        <f>IF(รายชื่อนักเรียน!E16="","",รายชื่อนักเรียน!H16)</f>
        <v/>
      </c>
      <c r="AJ17" s="119"/>
      <c r="AK17" s="115"/>
      <c r="AL17" s="116"/>
      <c r="AM17" s="115"/>
      <c r="AN17" s="116"/>
      <c r="AO17" s="115"/>
      <c r="AP17" s="116"/>
      <c r="AQ17" s="115"/>
      <c r="AR17" s="116"/>
      <c r="AS17" s="115"/>
      <c r="AT17" s="116"/>
      <c r="AU17" s="115"/>
      <c r="AV17" s="116"/>
      <c r="AW17" s="115"/>
      <c r="AX17" s="116"/>
      <c r="AY17" s="115"/>
      <c r="AZ17" s="116"/>
      <c r="BA17" s="105" t="str">
        <f t="shared" si="2"/>
        <v/>
      </c>
      <c r="BB17" s="106"/>
      <c r="BC17" s="117"/>
      <c r="BD17" s="118"/>
      <c r="BE17" s="44"/>
    </row>
    <row r="18" spans="1:57" ht="18.95" customHeight="1" x14ac:dyDescent="0.45">
      <c r="A18" s="44">
        <f t="shared" si="3"/>
        <v>12</v>
      </c>
      <c r="B18" s="71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18" s="71"/>
      <c r="D18" s="72" t="str">
        <f>IF(รายชื่อนักเรียน!E17="","",รายชื่อนักเรียน!G17)</f>
        <v/>
      </c>
      <c r="E18" s="72" t="str">
        <f>IF(รายชื่อนักเรียน!E17="","",รายชื่อนักเรียน!H17)</f>
        <v/>
      </c>
      <c r="F18" s="119"/>
      <c r="G18" s="105"/>
      <c r="H18" s="106"/>
      <c r="I18" s="105"/>
      <c r="J18" s="106"/>
      <c r="K18" s="105"/>
      <c r="L18" s="106"/>
      <c r="M18" s="105"/>
      <c r="N18" s="106"/>
      <c r="O18" s="105"/>
      <c r="P18" s="106"/>
      <c r="Q18" s="105"/>
      <c r="R18" s="106"/>
      <c r="S18" s="105"/>
      <c r="T18" s="106"/>
      <c r="U18" s="105"/>
      <c r="V18" s="106"/>
      <c r="W18" s="105"/>
      <c r="X18" s="106"/>
      <c r="Y18" s="105"/>
      <c r="Z18" s="106"/>
      <c r="AA18" s="105"/>
      <c r="AB18" s="106"/>
      <c r="AC18" s="105"/>
      <c r="AD18" s="106"/>
      <c r="AE18" s="44">
        <f t="shared" si="0"/>
        <v>12</v>
      </c>
      <c r="AF18" s="71" t="str">
        <f t="shared" si="0"/>
        <v/>
      </c>
      <c r="AG18" s="71"/>
      <c r="AH18" s="72" t="str">
        <f>IF(รายชื่อนักเรียน!E17="","",รายชื่อนักเรียน!G17)</f>
        <v/>
      </c>
      <c r="AI18" s="72" t="str">
        <f>IF(รายชื่อนักเรียน!E17="","",รายชื่อนักเรียน!H17)</f>
        <v/>
      </c>
      <c r="AJ18" s="119"/>
      <c r="AK18" s="115"/>
      <c r="AL18" s="116"/>
      <c r="AM18" s="115"/>
      <c r="AN18" s="116"/>
      <c r="AO18" s="115"/>
      <c r="AP18" s="116"/>
      <c r="AQ18" s="115"/>
      <c r="AR18" s="116"/>
      <c r="AS18" s="115"/>
      <c r="AT18" s="116"/>
      <c r="AU18" s="115"/>
      <c r="AV18" s="116"/>
      <c r="AW18" s="115"/>
      <c r="AX18" s="116"/>
      <c r="AY18" s="115"/>
      <c r="AZ18" s="116"/>
      <c r="BA18" s="105" t="str">
        <f t="shared" si="2"/>
        <v/>
      </c>
      <c r="BB18" s="106"/>
      <c r="BC18" s="117"/>
      <c r="BD18" s="118"/>
      <c r="BE18" s="44"/>
    </row>
    <row r="19" spans="1:57" ht="18.95" customHeight="1" x14ac:dyDescent="0.45">
      <c r="A19" s="44">
        <f t="shared" si="3"/>
        <v>13</v>
      </c>
      <c r="B19" s="71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19" s="71"/>
      <c r="D19" s="72" t="str">
        <f>IF(รายชื่อนักเรียน!E18="","",รายชื่อนักเรียน!G18)</f>
        <v/>
      </c>
      <c r="E19" s="72" t="str">
        <f>IF(รายชื่อนักเรียน!E18="","",รายชื่อนักเรียน!H18)</f>
        <v/>
      </c>
      <c r="F19" s="119"/>
      <c r="G19" s="105"/>
      <c r="H19" s="106"/>
      <c r="I19" s="105"/>
      <c r="J19" s="106"/>
      <c r="K19" s="105"/>
      <c r="L19" s="106"/>
      <c r="M19" s="105"/>
      <c r="N19" s="106"/>
      <c r="O19" s="105"/>
      <c r="P19" s="106"/>
      <c r="Q19" s="105"/>
      <c r="R19" s="106"/>
      <c r="S19" s="105"/>
      <c r="T19" s="106"/>
      <c r="U19" s="105"/>
      <c r="V19" s="106"/>
      <c r="W19" s="105"/>
      <c r="X19" s="106"/>
      <c r="Y19" s="105"/>
      <c r="Z19" s="106"/>
      <c r="AA19" s="105"/>
      <c r="AB19" s="106"/>
      <c r="AC19" s="105"/>
      <c r="AD19" s="106"/>
      <c r="AE19" s="44">
        <f t="shared" si="0"/>
        <v>13</v>
      </c>
      <c r="AF19" s="71" t="str">
        <f t="shared" si="0"/>
        <v/>
      </c>
      <c r="AG19" s="71"/>
      <c r="AH19" s="72" t="str">
        <f>IF(รายชื่อนักเรียน!E18="","",รายชื่อนักเรียน!G18)</f>
        <v/>
      </c>
      <c r="AI19" s="72" t="str">
        <f>IF(รายชื่อนักเรียน!E18="","",รายชื่อนักเรียน!H18)</f>
        <v/>
      </c>
      <c r="AJ19" s="119"/>
      <c r="AK19" s="115"/>
      <c r="AL19" s="116"/>
      <c r="AM19" s="115"/>
      <c r="AN19" s="116"/>
      <c r="AO19" s="115"/>
      <c r="AP19" s="116"/>
      <c r="AQ19" s="115"/>
      <c r="AR19" s="116"/>
      <c r="AS19" s="115"/>
      <c r="AT19" s="116"/>
      <c r="AU19" s="115"/>
      <c r="AV19" s="116"/>
      <c r="AW19" s="115"/>
      <c r="AX19" s="116"/>
      <c r="AY19" s="115"/>
      <c r="AZ19" s="116"/>
      <c r="BA19" s="105" t="str">
        <f t="shared" si="2"/>
        <v/>
      </c>
      <c r="BB19" s="106"/>
      <c r="BC19" s="117"/>
      <c r="BD19" s="118"/>
      <c r="BE19" s="44"/>
    </row>
    <row r="20" spans="1:57" ht="18.95" customHeight="1" x14ac:dyDescent="0.45">
      <c r="A20" s="44">
        <f t="shared" si="3"/>
        <v>14</v>
      </c>
      <c r="B20" s="71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20" s="71"/>
      <c r="D20" s="72" t="str">
        <f>IF(รายชื่อนักเรียน!E19="","",รายชื่อนักเรียน!G19)</f>
        <v/>
      </c>
      <c r="E20" s="72" t="str">
        <f>IF(รายชื่อนักเรียน!E19="","",รายชื่อนักเรียน!H19)</f>
        <v/>
      </c>
      <c r="F20" s="119"/>
      <c r="G20" s="105"/>
      <c r="H20" s="106"/>
      <c r="I20" s="105"/>
      <c r="J20" s="106"/>
      <c r="K20" s="105"/>
      <c r="L20" s="106"/>
      <c r="M20" s="105"/>
      <c r="N20" s="106"/>
      <c r="O20" s="105"/>
      <c r="P20" s="106"/>
      <c r="Q20" s="105"/>
      <c r="R20" s="106"/>
      <c r="S20" s="105"/>
      <c r="T20" s="106"/>
      <c r="U20" s="105"/>
      <c r="V20" s="106"/>
      <c r="W20" s="105"/>
      <c r="X20" s="106"/>
      <c r="Y20" s="105"/>
      <c r="Z20" s="106"/>
      <c r="AA20" s="105"/>
      <c r="AB20" s="106"/>
      <c r="AC20" s="105"/>
      <c r="AD20" s="106"/>
      <c r="AE20" s="44">
        <f t="shared" si="0"/>
        <v>14</v>
      </c>
      <c r="AF20" s="71" t="str">
        <f t="shared" si="0"/>
        <v/>
      </c>
      <c r="AG20" s="71"/>
      <c r="AH20" s="72" t="str">
        <f>IF(รายชื่อนักเรียน!E19="","",รายชื่อนักเรียน!G19)</f>
        <v/>
      </c>
      <c r="AI20" s="72" t="str">
        <f>IF(รายชื่อนักเรียน!E19="","",รายชื่อนักเรียน!H19)</f>
        <v/>
      </c>
      <c r="AJ20" s="119"/>
      <c r="AK20" s="115"/>
      <c r="AL20" s="116"/>
      <c r="AM20" s="115"/>
      <c r="AN20" s="116"/>
      <c r="AO20" s="115"/>
      <c r="AP20" s="116"/>
      <c r="AQ20" s="115"/>
      <c r="AR20" s="116"/>
      <c r="AS20" s="115"/>
      <c r="AT20" s="116"/>
      <c r="AU20" s="115"/>
      <c r="AV20" s="116"/>
      <c r="AW20" s="115"/>
      <c r="AX20" s="116"/>
      <c r="AY20" s="115"/>
      <c r="AZ20" s="116"/>
      <c r="BA20" s="105" t="str">
        <f t="shared" si="2"/>
        <v/>
      </c>
      <c r="BB20" s="106"/>
      <c r="BC20" s="117"/>
      <c r="BD20" s="118"/>
      <c r="BE20" s="44"/>
    </row>
    <row r="21" spans="1:57" ht="18.95" customHeight="1" x14ac:dyDescent="0.45">
      <c r="A21" s="44">
        <f t="shared" si="3"/>
        <v>15</v>
      </c>
      <c r="B21" s="71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21" s="71"/>
      <c r="D21" s="72" t="str">
        <f>IF(รายชื่อนักเรียน!E20="","",รายชื่อนักเรียน!G20)</f>
        <v/>
      </c>
      <c r="E21" s="72" t="str">
        <f>IF(รายชื่อนักเรียน!E20="","",รายชื่อนักเรียน!H20)</f>
        <v/>
      </c>
      <c r="F21" s="119"/>
      <c r="G21" s="105"/>
      <c r="H21" s="106"/>
      <c r="I21" s="105"/>
      <c r="J21" s="106"/>
      <c r="K21" s="105"/>
      <c r="L21" s="106"/>
      <c r="M21" s="105"/>
      <c r="N21" s="106"/>
      <c r="O21" s="105"/>
      <c r="P21" s="106"/>
      <c r="Q21" s="105"/>
      <c r="R21" s="106"/>
      <c r="S21" s="105"/>
      <c r="T21" s="106"/>
      <c r="U21" s="105"/>
      <c r="V21" s="106"/>
      <c r="W21" s="105"/>
      <c r="X21" s="106"/>
      <c r="Y21" s="105"/>
      <c r="Z21" s="106"/>
      <c r="AA21" s="105"/>
      <c r="AB21" s="106"/>
      <c r="AC21" s="105"/>
      <c r="AD21" s="106"/>
      <c r="AE21" s="44">
        <f t="shared" si="0"/>
        <v>15</v>
      </c>
      <c r="AF21" s="71" t="str">
        <f t="shared" si="0"/>
        <v/>
      </c>
      <c r="AG21" s="71"/>
      <c r="AH21" s="72" t="str">
        <f>IF(รายชื่อนักเรียน!E20="","",รายชื่อนักเรียน!G20)</f>
        <v/>
      </c>
      <c r="AI21" s="72" t="str">
        <f>IF(รายชื่อนักเรียน!E20="","",รายชื่อนักเรียน!H20)</f>
        <v/>
      </c>
      <c r="AJ21" s="119"/>
      <c r="AK21" s="115"/>
      <c r="AL21" s="116"/>
      <c r="AM21" s="115"/>
      <c r="AN21" s="116"/>
      <c r="AO21" s="105"/>
      <c r="AP21" s="106"/>
      <c r="AQ21" s="105"/>
      <c r="AR21" s="106"/>
      <c r="AS21" s="105"/>
      <c r="AT21" s="106"/>
      <c r="AU21" s="105"/>
      <c r="AV21" s="106"/>
      <c r="AW21" s="105"/>
      <c r="AX21" s="106"/>
      <c r="AY21" s="105"/>
      <c r="AZ21" s="106"/>
      <c r="BA21" s="105" t="str">
        <f t="shared" si="2"/>
        <v/>
      </c>
      <c r="BB21" s="106"/>
      <c r="BC21" s="117"/>
      <c r="BD21" s="118"/>
      <c r="BE21" s="44"/>
    </row>
    <row r="22" spans="1:57" ht="18.95" customHeight="1" x14ac:dyDescent="0.45">
      <c r="A22" s="44">
        <f t="shared" si="3"/>
        <v>16</v>
      </c>
      <c r="B22" s="71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22" s="71"/>
      <c r="D22" s="72" t="str">
        <f>IF(รายชื่อนักเรียน!E21="","",รายชื่อนักเรียน!G21)</f>
        <v/>
      </c>
      <c r="E22" s="72" t="str">
        <f>IF(รายชื่อนักเรียน!E21="","",รายชื่อนักเรียน!H21)</f>
        <v/>
      </c>
      <c r="F22" s="119"/>
      <c r="G22" s="105"/>
      <c r="H22" s="106"/>
      <c r="I22" s="105"/>
      <c r="J22" s="106"/>
      <c r="K22" s="105"/>
      <c r="L22" s="106"/>
      <c r="M22" s="105"/>
      <c r="N22" s="106"/>
      <c r="O22" s="105"/>
      <c r="P22" s="106"/>
      <c r="Q22" s="105"/>
      <c r="R22" s="106"/>
      <c r="S22" s="105"/>
      <c r="T22" s="106"/>
      <c r="U22" s="105"/>
      <c r="V22" s="106"/>
      <c r="W22" s="105"/>
      <c r="X22" s="106"/>
      <c r="Y22" s="105"/>
      <c r="Z22" s="106"/>
      <c r="AA22" s="105"/>
      <c r="AB22" s="106"/>
      <c r="AC22" s="105"/>
      <c r="AD22" s="106"/>
      <c r="AE22" s="44">
        <f t="shared" si="0"/>
        <v>16</v>
      </c>
      <c r="AF22" s="71" t="str">
        <f t="shared" si="0"/>
        <v/>
      </c>
      <c r="AG22" s="71"/>
      <c r="AH22" s="72" t="str">
        <f>IF(รายชื่อนักเรียน!E21="","",รายชื่อนักเรียน!G21)</f>
        <v/>
      </c>
      <c r="AI22" s="72" t="str">
        <f>IF(รายชื่อนักเรียน!E21="","",รายชื่อนักเรียน!H21)</f>
        <v/>
      </c>
      <c r="AJ22" s="119"/>
      <c r="AK22" s="115"/>
      <c r="AL22" s="116"/>
      <c r="AM22" s="115"/>
      <c r="AN22" s="116"/>
      <c r="AO22" s="105"/>
      <c r="AP22" s="106"/>
      <c r="AQ22" s="105"/>
      <c r="AR22" s="106"/>
      <c r="AS22" s="105"/>
      <c r="AT22" s="106"/>
      <c r="AU22" s="105"/>
      <c r="AV22" s="106"/>
      <c r="AW22" s="105"/>
      <c r="AX22" s="106"/>
      <c r="AY22" s="105"/>
      <c r="AZ22" s="106"/>
      <c r="BA22" s="105" t="str">
        <f t="shared" si="2"/>
        <v/>
      </c>
      <c r="BB22" s="106"/>
      <c r="BC22" s="117"/>
      <c r="BD22" s="118"/>
      <c r="BE22" s="44"/>
    </row>
    <row r="23" spans="1:57" ht="18.95" customHeight="1" x14ac:dyDescent="0.45">
      <c r="A23" s="44">
        <f t="shared" si="3"/>
        <v>17</v>
      </c>
      <c r="B23" s="71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23" s="71"/>
      <c r="D23" s="72" t="str">
        <f>IF(รายชื่อนักเรียน!E22="","",รายชื่อนักเรียน!G22)</f>
        <v/>
      </c>
      <c r="E23" s="72" t="str">
        <f>IF(รายชื่อนักเรียน!E22="","",รายชื่อนักเรียน!H22)</f>
        <v/>
      </c>
      <c r="F23" s="119"/>
      <c r="G23" s="105"/>
      <c r="H23" s="106"/>
      <c r="I23" s="105"/>
      <c r="J23" s="106"/>
      <c r="K23" s="105"/>
      <c r="L23" s="106"/>
      <c r="M23" s="105"/>
      <c r="N23" s="106"/>
      <c r="O23" s="105"/>
      <c r="P23" s="106"/>
      <c r="Q23" s="105"/>
      <c r="R23" s="106"/>
      <c r="S23" s="105"/>
      <c r="T23" s="106"/>
      <c r="U23" s="105"/>
      <c r="V23" s="106"/>
      <c r="W23" s="105"/>
      <c r="X23" s="106"/>
      <c r="Y23" s="105"/>
      <c r="Z23" s="106"/>
      <c r="AA23" s="105"/>
      <c r="AB23" s="106"/>
      <c r="AC23" s="105"/>
      <c r="AD23" s="106"/>
      <c r="AE23" s="44">
        <f t="shared" si="0"/>
        <v>17</v>
      </c>
      <c r="AF23" s="71" t="str">
        <f t="shared" si="0"/>
        <v/>
      </c>
      <c r="AG23" s="71"/>
      <c r="AH23" s="72" t="str">
        <f>IF(รายชื่อนักเรียน!E22="","",รายชื่อนักเรียน!G22)</f>
        <v/>
      </c>
      <c r="AI23" s="72" t="str">
        <f>IF(รายชื่อนักเรียน!E22="","",รายชื่อนักเรียน!H22)</f>
        <v/>
      </c>
      <c r="AJ23" s="119"/>
      <c r="AK23" s="115"/>
      <c r="AL23" s="116"/>
      <c r="AM23" s="115"/>
      <c r="AN23" s="116"/>
      <c r="AO23" s="105"/>
      <c r="AP23" s="106"/>
      <c r="AQ23" s="105"/>
      <c r="AR23" s="106"/>
      <c r="AS23" s="105"/>
      <c r="AT23" s="106"/>
      <c r="AU23" s="105"/>
      <c r="AV23" s="106"/>
      <c r="AW23" s="105"/>
      <c r="AX23" s="106"/>
      <c r="AY23" s="105"/>
      <c r="AZ23" s="106"/>
      <c r="BA23" s="105" t="str">
        <f t="shared" si="2"/>
        <v/>
      </c>
      <c r="BB23" s="106"/>
      <c r="BC23" s="117"/>
      <c r="BD23" s="118"/>
      <c r="BE23" s="44"/>
    </row>
    <row r="24" spans="1:57" ht="18.95" customHeight="1" x14ac:dyDescent="0.45">
      <c r="A24" s="44">
        <f t="shared" si="3"/>
        <v>18</v>
      </c>
      <c r="B24" s="71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24" s="71"/>
      <c r="D24" s="72" t="str">
        <f>IF(รายชื่อนักเรียน!E23="","",รายชื่อนักเรียน!G23)</f>
        <v/>
      </c>
      <c r="E24" s="72" t="str">
        <f>IF(รายชื่อนักเรียน!E23="","",รายชื่อนักเรียน!H23)</f>
        <v/>
      </c>
      <c r="F24" s="119"/>
      <c r="G24" s="105"/>
      <c r="H24" s="106"/>
      <c r="I24" s="105"/>
      <c r="J24" s="106"/>
      <c r="K24" s="105"/>
      <c r="L24" s="106"/>
      <c r="M24" s="105"/>
      <c r="N24" s="106"/>
      <c r="O24" s="105"/>
      <c r="P24" s="106"/>
      <c r="Q24" s="105"/>
      <c r="R24" s="106"/>
      <c r="S24" s="105"/>
      <c r="T24" s="106"/>
      <c r="U24" s="105"/>
      <c r="V24" s="106"/>
      <c r="W24" s="105"/>
      <c r="X24" s="106"/>
      <c r="Y24" s="105"/>
      <c r="Z24" s="106"/>
      <c r="AA24" s="105"/>
      <c r="AB24" s="106"/>
      <c r="AC24" s="105"/>
      <c r="AD24" s="106"/>
      <c r="AE24" s="44">
        <f t="shared" si="0"/>
        <v>18</v>
      </c>
      <c r="AF24" s="71" t="str">
        <f t="shared" si="0"/>
        <v/>
      </c>
      <c r="AG24" s="71"/>
      <c r="AH24" s="72" t="str">
        <f>IF(รายชื่อนักเรียน!E23="","",รายชื่อนักเรียน!G23)</f>
        <v/>
      </c>
      <c r="AI24" s="72" t="str">
        <f>IF(รายชื่อนักเรียน!E23="","",รายชื่อนักเรียน!H23)</f>
        <v/>
      </c>
      <c r="AJ24" s="119"/>
      <c r="AK24" s="115"/>
      <c r="AL24" s="116"/>
      <c r="AM24" s="115"/>
      <c r="AN24" s="116"/>
      <c r="AO24" s="105"/>
      <c r="AP24" s="106"/>
      <c r="AQ24" s="105"/>
      <c r="AR24" s="106"/>
      <c r="AS24" s="105"/>
      <c r="AT24" s="106"/>
      <c r="AU24" s="105"/>
      <c r="AV24" s="106"/>
      <c r="AW24" s="105"/>
      <c r="AX24" s="106"/>
      <c r="AY24" s="105"/>
      <c r="AZ24" s="106"/>
      <c r="BA24" s="105" t="str">
        <f t="shared" si="2"/>
        <v/>
      </c>
      <c r="BB24" s="106"/>
      <c r="BC24" s="117"/>
      <c r="BD24" s="118"/>
      <c r="BE24" s="44"/>
    </row>
    <row r="25" spans="1:57" ht="18.95" customHeight="1" x14ac:dyDescent="0.45">
      <c r="A25" s="44">
        <f t="shared" si="3"/>
        <v>19</v>
      </c>
      <c r="B25" s="71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25" s="71"/>
      <c r="D25" s="72" t="str">
        <f>IF(รายชื่อนักเรียน!E24="","",รายชื่อนักเรียน!G24)</f>
        <v/>
      </c>
      <c r="E25" s="72" t="str">
        <f>IF(รายชื่อนักเรียน!E24="","",รายชื่อนักเรียน!H24)</f>
        <v/>
      </c>
      <c r="F25" s="119"/>
      <c r="G25" s="105"/>
      <c r="H25" s="106"/>
      <c r="I25" s="105"/>
      <c r="J25" s="106"/>
      <c r="K25" s="105"/>
      <c r="L25" s="106"/>
      <c r="M25" s="105"/>
      <c r="N25" s="106"/>
      <c r="O25" s="105"/>
      <c r="P25" s="106"/>
      <c r="Q25" s="105"/>
      <c r="R25" s="106"/>
      <c r="S25" s="105"/>
      <c r="T25" s="106"/>
      <c r="U25" s="105"/>
      <c r="V25" s="106"/>
      <c r="W25" s="105"/>
      <c r="X25" s="106"/>
      <c r="Y25" s="105"/>
      <c r="Z25" s="106"/>
      <c r="AA25" s="105"/>
      <c r="AB25" s="106"/>
      <c r="AC25" s="105"/>
      <c r="AD25" s="106"/>
      <c r="AE25" s="44">
        <f t="shared" si="0"/>
        <v>19</v>
      </c>
      <c r="AF25" s="71" t="str">
        <f t="shared" si="0"/>
        <v/>
      </c>
      <c r="AG25" s="71"/>
      <c r="AH25" s="72" t="str">
        <f>IF(รายชื่อนักเรียน!E24="","",รายชื่อนักเรียน!G24)</f>
        <v/>
      </c>
      <c r="AI25" s="72" t="str">
        <f>IF(รายชื่อนักเรียน!E24="","",รายชื่อนักเรียน!H24)</f>
        <v/>
      </c>
      <c r="AJ25" s="119"/>
      <c r="AK25" s="115"/>
      <c r="AL25" s="116"/>
      <c r="AM25" s="115"/>
      <c r="AN25" s="116"/>
      <c r="AO25" s="105"/>
      <c r="AP25" s="106"/>
      <c r="AQ25" s="105"/>
      <c r="AR25" s="106"/>
      <c r="AS25" s="105"/>
      <c r="AT25" s="106"/>
      <c r="AU25" s="105"/>
      <c r="AV25" s="106"/>
      <c r="AW25" s="105"/>
      <c r="AX25" s="106"/>
      <c r="AY25" s="105"/>
      <c r="AZ25" s="106"/>
      <c r="BA25" s="105" t="str">
        <f t="shared" si="2"/>
        <v/>
      </c>
      <c r="BB25" s="106"/>
      <c r="BC25" s="117"/>
      <c r="BD25" s="118"/>
      <c r="BE25" s="44"/>
    </row>
    <row r="26" spans="1:57" ht="18.95" customHeight="1" x14ac:dyDescent="0.45">
      <c r="A26" s="44">
        <f t="shared" si="3"/>
        <v>20</v>
      </c>
      <c r="B26" s="71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26" s="71"/>
      <c r="D26" s="72" t="str">
        <f>IF(รายชื่อนักเรียน!E25="","",รายชื่อนักเรียน!G25)</f>
        <v/>
      </c>
      <c r="E26" s="72" t="str">
        <f>IF(รายชื่อนักเรียน!E25="","",รายชื่อนักเรียน!H25)</f>
        <v/>
      </c>
      <c r="F26" s="119"/>
      <c r="G26" s="105"/>
      <c r="H26" s="106"/>
      <c r="I26" s="105"/>
      <c r="J26" s="106"/>
      <c r="K26" s="105"/>
      <c r="L26" s="106"/>
      <c r="M26" s="105"/>
      <c r="N26" s="106"/>
      <c r="O26" s="105"/>
      <c r="P26" s="106"/>
      <c r="Q26" s="105"/>
      <c r="R26" s="106"/>
      <c r="S26" s="105"/>
      <c r="T26" s="106"/>
      <c r="U26" s="105"/>
      <c r="V26" s="106"/>
      <c r="W26" s="105"/>
      <c r="X26" s="106"/>
      <c r="Y26" s="105"/>
      <c r="Z26" s="106"/>
      <c r="AA26" s="105"/>
      <c r="AB26" s="106"/>
      <c r="AC26" s="105"/>
      <c r="AD26" s="106"/>
      <c r="AE26" s="44">
        <f t="shared" si="0"/>
        <v>20</v>
      </c>
      <c r="AF26" s="71" t="str">
        <f t="shared" si="0"/>
        <v/>
      </c>
      <c r="AG26" s="71"/>
      <c r="AH26" s="72" t="str">
        <f>IF(รายชื่อนักเรียน!E25="","",รายชื่อนักเรียน!G25)</f>
        <v/>
      </c>
      <c r="AI26" s="72" t="str">
        <f>IF(รายชื่อนักเรียน!E25="","",รายชื่อนักเรียน!H25)</f>
        <v/>
      </c>
      <c r="AJ26" s="119"/>
      <c r="AK26" s="115"/>
      <c r="AL26" s="116"/>
      <c r="AM26" s="115"/>
      <c r="AN26" s="116"/>
      <c r="AO26" s="105"/>
      <c r="AP26" s="106"/>
      <c r="AQ26" s="105"/>
      <c r="AR26" s="106"/>
      <c r="AS26" s="105"/>
      <c r="AT26" s="106"/>
      <c r="AU26" s="105"/>
      <c r="AV26" s="106"/>
      <c r="AW26" s="105"/>
      <c r="AX26" s="106"/>
      <c r="AY26" s="105"/>
      <c r="AZ26" s="106"/>
      <c r="BA26" s="105" t="str">
        <f t="shared" si="2"/>
        <v/>
      </c>
      <c r="BB26" s="106"/>
      <c r="BC26" s="117" t="str">
        <f t="shared" ref="BC26:BC36" si="6">IF(B26="","",(BA26/COUNTA($G$4:$AD$4,$AK$4:$AZ$4))*100)</f>
        <v/>
      </c>
      <c r="BD26" s="118"/>
      <c r="BE26" s="44" t="str">
        <f>IF(B26="","",IF(BC26&gt;=ตั้งค่ากิจกรรมพัฒนาผู้เรียน!$C$19,"ผ","มผ"))</f>
        <v/>
      </c>
    </row>
    <row r="27" spans="1:57" ht="18.95" customHeight="1" x14ac:dyDescent="0.45">
      <c r="A27" s="44">
        <f t="shared" si="3"/>
        <v>21</v>
      </c>
      <c r="B27" s="71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27" s="71"/>
      <c r="D27" s="72" t="str">
        <f>IF(รายชื่อนักเรียน!E26="","",รายชื่อนักเรียน!G26)</f>
        <v/>
      </c>
      <c r="E27" s="72" t="str">
        <f>IF(รายชื่อนักเรียน!E26="","",รายชื่อนักเรียน!H26)</f>
        <v/>
      </c>
      <c r="F27" s="119"/>
      <c r="G27" s="105"/>
      <c r="H27" s="106"/>
      <c r="I27" s="105"/>
      <c r="J27" s="106"/>
      <c r="K27" s="105"/>
      <c r="L27" s="106"/>
      <c r="M27" s="105"/>
      <c r="N27" s="106"/>
      <c r="O27" s="105"/>
      <c r="P27" s="106"/>
      <c r="Q27" s="105"/>
      <c r="R27" s="106"/>
      <c r="S27" s="105"/>
      <c r="T27" s="106"/>
      <c r="U27" s="105"/>
      <c r="V27" s="106"/>
      <c r="W27" s="105"/>
      <c r="X27" s="106"/>
      <c r="Y27" s="105"/>
      <c r="Z27" s="106"/>
      <c r="AA27" s="105"/>
      <c r="AB27" s="106"/>
      <c r="AC27" s="105"/>
      <c r="AD27" s="106"/>
      <c r="AE27" s="44">
        <f t="shared" si="0"/>
        <v>21</v>
      </c>
      <c r="AF27" s="71" t="str">
        <f t="shared" si="0"/>
        <v/>
      </c>
      <c r="AG27" s="71"/>
      <c r="AH27" s="72" t="str">
        <f>IF(รายชื่อนักเรียน!E26="","",รายชื่อนักเรียน!G26)</f>
        <v/>
      </c>
      <c r="AI27" s="72" t="str">
        <f>IF(รายชื่อนักเรียน!E26="","",รายชื่อนักเรียน!H26)</f>
        <v/>
      </c>
      <c r="AJ27" s="119"/>
      <c r="AK27" s="115"/>
      <c r="AL27" s="116"/>
      <c r="AM27" s="115"/>
      <c r="AN27" s="116"/>
      <c r="AO27" s="105"/>
      <c r="AP27" s="106"/>
      <c r="AQ27" s="105"/>
      <c r="AR27" s="106"/>
      <c r="AS27" s="105"/>
      <c r="AT27" s="106"/>
      <c r="AU27" s="105"/>
      <c r="AV27" s="106"/>
      <c r="AW27" s="105"/>
      <c r="AX27" s="106"/>
      <c r="AY27" s="105"/>
      <c r="AZ27" s="106"/>
      <c r="BA27" s="105" t="str">
        <f t="shared" si="2"/>
        <v/>
      </c>
      <c r="BB27" s="106"/>
      <c r="BC27" s="117" t="str">
        <f t="shared" si="6"/>
        <v/>
      </c>
      <c r="BD27" s="118"/>
      <c r="BE27" s="44" t="str">
        <f>IF(B27="","",IF(BC27&gt;=ตั้งค่ากิจกรรมพัฒนาผู้เรียน!$C$19,"ผ","มผ"))</f>
        <v/>
      </c>
    </row>
    <row r="28" spans="1:57" ht="18.95" customHeight="1" x14ac:dyDescent="0.45">
      <c r="A28" s="44">
        <f t="shared" si="3"/>
        <v>22</v>
      </c>
      <c r="B28" s="71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28" s="71"/>
      <c r="D28" s="72" t="str">
        <f>IF(รายชื่อนักเรียน!E27="","",รายชื่อนักเรียน!G27)</f>
        <v/>
      </c>
      <c r="E28" s="72" t="str">
        <f>IF(รายชื่อนักเรียน!E27="","",รายชื่อนักเรียน!H27)</f>
        <v/>
      </c>
      <c r="F28" s="119"/>
      <c r="G28" s="105"/>
      <c r="H28" s="106"/>
      <c r="I28" s="105"/>
      <c r="J28" s="106"/>
      <c r="K28" s="105"/>
      <c r="L28" s="106"/>
      <c r="M28" s="105"/>
      <c r="N28" s="106"/>
      <c r="O28" s="105"/>
      <c r="P28" s="106"/>
      <c r="Q28" s="105"/>
      <c r="R28" s="106"/>
      <c r="S28" s="105"/>
      <c r="T28" s="106"/>
      <c r="U28" s="105"/>
      <c r="V28" s="106"/>
      <c r="W28" s="105"/>
      <c r="X28" s="106"/>
      <c r="Y28" s="105"/>
      <c r="Z28" s="106"/>
      <c r="AA28" s="105"/>
      <c r="AB28" s="106"/>
      <c r="AC28" s="105"/>
      <c r="AD28" s="106"/>
      <c r="AE28" s="44">
        <f t="shared" si="0"/>
        <v>22</v>
      </c>
      <c r="AF28" s="71" t="str">
        <f t="shared" si="0"/>
        <v/>
      </c>
      <c r="AG28" s="71"/>
      <c r="AH28" s="72" t="str">
        <f>IF(รายชื่อนักเรียน!E27="","",รายชื่อนักเรียน!G27)</f>
        <v/>
      </c>
      <c r="AI28" s="72" t="str">
        <f>IF(รายชื่อนักเรียน!E27="","",รายชื่อนักเรียน!H27)</f>
        <v/>
      </c>
      <c r="AJ28" s="119"/>
      <c r="AK28" s="115"/>
      <c r="AL28" s="116"/>
      <c r="AM28" s="115"/>
      <c r="AN28" s="116"/>
      <c r="AO28" s="105"/>
      <c r="AP28" s="106"/>
      <c r="AQ28" s="105"/>
      <c r="AR28" s="106"/>
      <c r="AS28" s="105"/>
      <c r="AT28" s="106"/>
      <c r="AU28" s="105"/>
      <c r="AV28" s="106"/>
      <c r="AW28" s="105"/>
      <c r="AX28" s="106"/>
      <c r="AY28" s="105"/>
      <c r="AZ28" s="106"/>
      <c r="BA28" s="105" t="str">
        <f t="shared" si="2"/>
        <v/>
      </c>
      <c r="BB28" s="106"/>
      <c r="BC28" s="117" t="str">
        <f t="shared" si="6"/>
        <v/>
      </c>
      <c r="BD28" s="118"/>
      <c r="BE28" s="44" t="str">
        <f>IF(B28="","",IF(BC28&gt;=ตั้งค่ากิจกรรมพัฒนาผู้เรียน!$C$19,"ผ","มผ"))</f>
        <v/>
      </c>
    </row>
    <row r="29" spans="1:57" ht="18.95" customHeight="1" x14ac:dyDescent="0.45">
      <c r="A29" s="44">
        <f t="shared" si="3"/>
        <v>23</v>
      </c>
      <c r="B29" s="71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29" s="71"/>
      <c r="D29" s="72" t="str">
        <f>IF(รายชื่อนักเรียน!E28="","",รายชื่อนักเรียน!G28)</f>
        <v/>
      </c>
      <c r="E29" s="72" t="str">
        <f>IF(รายชื่อนักเรียน!E28="","",รายชื่อนักเรียน!H28)</f>
        <v/>
      </c>
      <c r="F29" s="119"/>
      <c r="G29" s="105"/>
      <c r="H29" s="106"/>
      <c r="I29" s="105"/>
      <c r="J29" s="106"/>
      <c r="K29" s="105"/>
      <c r="L29" s="106"/>
      <c r="M29" s="105"/>
      <c r="N29" s="106"/>
      <c r="O29" s="105"/>
      <c r="P29" s="106"/>
      <c r="Q29" s="105"/>
      <c r="R29" s="106"/>
      <c r="S29" s="105"/>
      <c r="T29" s="106"/>
      <c r="U29" s="105"/>
      <c r="V29" s="106"/>
      <c r="W29" s="105"/>
      <c r="X29" s="106"/>
      <c r="Y29" s="105"/>
      <c r="Z29" s="106"/>
      <c r="AA29" s="105"/>
      <c r="AB29" s="106"/>
      <c r="AC29" s="105"/>
      <c r="AD29" s="106"/>
      <c r="AE29" s="44">
        <f t="shared" si="0"/>
        <v>23</v>
      </c>
      <c r="AF29" s="71" t="str">
        <f t="shared" si="0"/>
        <v/>
      </c>
      <c r="AG29" s="71"/>
      <c r="AH29" s="72" t="str">
        <f>IF(รายชื่อนักเรียน!E28="","",รายชื่อนักเรียน!G28)</f>
        <v/>
      </c>
      <c r="AI29" s="72" t="str">
        <f>IF(รายชื่อนักเรียน!E28="","",รายชื่อนักเรียน!H28)</f>
        <v/>
      </c>
      <c r="AJ29" s="119"/>
      <c r="AK29" s="115"/>
      <c r="AL29" s="116"/>
      <c r="AM29" s="115"/>
      <c r="AN29" s="116"/>
      <c r="AO29" s="105"/>
      <c r="AP29" s="106"/>
      <c r="AQ29" s="105"/>
      <c r="AR29" s="106"/>
      <c r="AS29" s="105"/>
      <c r="AT29" s="106"/>
      <c r="AU29" s="105"/>
      <c r="AV29" s="106"/>
      <c r="AW29" s="105"/>
      <c r="AX29" s="106"/>
      <c r="AY29" s="105"/>
      <c r="AZ29" s="106"/>
      <c r="BA29" s="105" t="str">
        <f t="shared" si="2"/>
        <v/>
      </c>
      <c r="BB29" s="106"/>
      <c r="BC29" s="117" t="str">
        <f t="shared" si="6"/>
        <v/>
      </c>
      <c r="BD29" s="118"/>
      <c r="BE29" s="44" t="str">
        <f>IF(B29="","",IF(BC29&gt;=ตั้งค่ากิจกรรมพัฒนาผู้เรียน!$C$19,"ผ","มผ"))</f>
        <v/>
      </c>
    </row>
    <row r="30" spans="1:57" ht="18.95" customHeight="1" x14ac:dyDescent="0.45">
      <c r="A30" s="44">
        <f t="shared" si="3"/>
        <v>24</v>
      </c>
      <c r="B30" s="71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30" s="71"/>
      <c r="D30" s="72" t="str">
        <f>IF(รายชื่อนักเรียน!E29="","",รายชื่อนักเรียน!G29)</f>
        <v/>
      </c>
      <c r="E30" s="72" t="str">
        <f>IF(รายชื่อนักเรียน!E29="","",รายชื่อนักเรียน!H29)</f>
        <v/>
      </c>
      <c r="F30" s="119"/>
      <c r="G30" s="105"/>
      <c r="H30" s="106"/>
      <c r="I30" s="105"/>
      <c r="J30" s="106"/>
      <c r="K30" s="105"/>
      <c r="L30" s="106"/>
      <c r="M30" s="105"/>
      <c r="N30" s="106"/>
      <c r="O30" s="105"/>
      <c r="P30" s="106"/>
      <c r="Q30" s="105"/>
      <c r="R30" s="106"/>
      <c r="S30" s="105"/>
      <c r="T30" s="106"/>
      <c r="U30" s="105"/>
      <c r="V30" s="106"/>
      <c r="W30" s="105"/>
      <c r="X30" s="106"/>
      <c r="Y30" s="105"/>
      <c r="Z30" s="106"/>
      <c r="AA30" s="105"/>
      <c r="AB30" s="106"/>
      <c r="AC30" s="105"/>
      <c r="AD30" s="106"/>
      <c r="AE30" s="44">
        <f t="shared" si="0"/>
        <v>24</v>
      </c>
      <c r="AF30" s="71" t="str">
        <f t="shared" si="0"/>
        <v/>
      </c>
      <c r="AG30" s="71"/>
      <c r="AH30" s="72" t="str">
        <f>IF(รายชื่อนักเรียน!E29="","",รายชื่อนักเรียน!G29)</f>
        <v/>
      </c>
      <c r="AI30" s="72" t="str">
        <f>IF(รายชื่อนักเรียน!E29="","",รายชื่อนักเรียน!H29)</f>
        <v/>
      </c>
      <c r="AJ30" s="119"/>
      <c r="AK30" s="115"/>
      <c r="AL30" s="116"/>
      <c r="AM30" s="115"/>
      <c r="AN30" s="116"/>
      <c r="AO30" s="105"/>
      <c r="AP30" s="106"/>
      <c r="AQ30" s="105"/>
      <c r="AR30" s="106"/>
      <c r="AS30" s="105"/>
      <c r="AT30" s="106"/>
      <c r="AU30" s="105"/>
      <c r="AV30" s="106"/>
      <c r="AW30" s="105"/>
      <c r="AX30" s="106"/>
      <c r="AY30" s="105"/>
      <c r="AZ30" s="106"/>
      <c r="BA30" s="105" t="str">
        <f t="shared" si="2"/>
        <v/>
      </c>
      <c r="BB30" s="106"/>
      <c r="BC30" s="117" t="str">
        <f t="shared" si="6"/>
        <v/>
      </c>
      <c r="BD30" s="118"/>
      <c r="BE30" s="44" t="str">
        <f>IF(B30="","",IF(BC30&gt;=ตั้งค่ากิจกรรมพัฒนาผู้เรียน!$C$19,"ผ","มผ"))</f>
        <v/>
      </c>
    </row>
    <row r="31" spans="1:57" ht="18.95" customHeight="1" x14ac:dyDescent="0.45">
      <c r="A31" s="44">
        <f t="shared" si="3"/>
        <v>25</v>
      </c>
      <c r="B31" s="71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31" s="71"/>
      <c r="D31" s="72" t="str">
        <f>IF(รายชื่อนักเรียน!E30="","",รายชื่อนักเรียน!G30)</f>
        <v/>
      </c>
      <c r="E31" s="72" t="str">
        <f>IF(รายชื่อนักเรียน!E30="","",รายชื่อนักเรียน!H30)</f>
        <v/>
      </c>
      <c r="F31" s="119"/>
      <c r="G31" s="105"/>
      <c r="H31" s="106"/>
      <c r="I31" s="105"/>
      <c r="J31" s="106"/>
      <c r="K31" s="105"/>
      <c r="L31" s="106"/>
      <c r="M31" s="105"/>
      <c r="N31" s="106"/>
      <c r="O31" s="105"/>
      <c r="P31" s="106"/>
      <c r="Q31" s="105"/>
      <c r="R31" s="106"/>
      <c r="S31" s="105"/>
      <c r="T31" s="106"/>
      <c r="U31" s="105"/>
      <c r="V31" s="106"/>
      <c r="W31" s="105"/>
      <c r="X31" s="106"/>
      <c r="Y31" s="105"/>
      <c r="Z31" s="106"/>
      <c r="AA31" s="105"/>
      <c r="AB31" s="106"/>
      <c r="AC31" s="105"/>
      <c r="AD31" s="106"/>
      <c r="AE31" s="44">
        <f t="shared" si="0"/>
        <v>25</v>
      </c>
      <c r="AF31" s="71" t="str">
        <f t="shared" si="0"/>
        <v/>
      </c>
      <c r="AG31" s="71"/>
      <c r="AH31" s="72" t="str">
        <f>IF(รายชื่อนักเรียน!E30="","",รายชื่อนักเรียน!G30)</f>
        <v/>
      </c>
      <c r="AI31" s="72" t="str">
        <f>IF(รายชื่อนักเรียน!E30="","",รายชื่อนักเรียน!H30)</f>
        <v/>
      </c>
      <c r="AJ31" s="119"/>
      <c r="AK31" s="115"/>
      <c r="AL31" s="116"/>
      <c r="AM31" s="115"/>
      <c r="AN31" s="116"/>
      <c r="AO31" s="105"/>
      <c r="AP31" s="106"/>
      <c r="AQ31" s="105"/>
      <c r="AR31" s="106"/>
      <c r="AS31" s="105"/>
      <c r="AT31" s="106"/>
      <c r="AU31" s="105"/>
      <c r="AV31" s="106"/>
      <c r="AW31" s="105"/>
      <c r="AX31" s="106"/>
      <c r="AY31" s="105"/>
      <c r="AZ31" s="106"/>
      <c r="BA31" s="105" t="str">
        <f t="shared" si="2"/>
        <v/>
      </c>
      <c r="BB31" s="106"/>
      <c r="BC31" s="117" t="str">
        <f t="shared" si="6"/>
        <v/>
      </c>
      <c r="BD31" s="118"/>
      <c r="BE31" s="44" t="str">
        <f>IF(B31="","",IF(BC31&gt;=ตั้งค่ากิจกรรมพัฒนาผู้เรียน!$C$19,"ผ","มผ"))</f>
        <v/>
      </c>
    </row>
    <row r="32" spans="1:57" ht="18.95" customHeight="1" x14ac:dyDescent="0.45">
      <c r="A32" s="44">
        <f t="shared" si="3"/>
        <v>26</v>
      </c>
      <c r="B32" s="71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32" s="71"/>
      <c r="D32" s="72" t="str">
        <f>IF(รายชื่อนักเรียน!E31="","",รายชื่อนักเรียน!G31)</f>
        <v/>
      </c>
      <c r="E32" s="72" t="str">
        <f>IF(รายชื่อนักเรียน!E31="","",รายชื่อนักเรียน!H31)</f>
        <v/>
      </c>
      <c r="F32" s="119"/>
      <c r="G32" s="105"/>
      <c r="H32" s="106"/>
      <c r="I32" s="105"/>
      <c r="J32" s="106"/>
      <c r="K32" s="105"/>
      <c r="L32" s="106"/>
      <c r="M32" s="105"/>
      <c r="N32" s="106"/>
      <c r="O32" s="105"/>
      <c r="P32" s="106"/>
      <c r="Q32" s="105"/>
      <c r="R32" s="106"/>
      <c r="S32" s="105"/>
      <c r="T32" s="106"/>
      <c r="U32" s="105"/>
      <c r="V32" s="106"/>
      <c r="W32" s="105"/>
      <c r="X32" s="106"/>
      <c r="Y32" s="105"/>
      <c r="Z32" s="106"/>
      <c r="AA32" s="105"/>
      <c r="AB32" s="106"/>
      <c r="AC32" s="105"/>
      <c r="AD32" s="106"/>
      <c r="AE32" s="44">
        <f t="shared" si="0"/>
        <v>26</v>
      </c>
      <c r="AF32" s="71" t="str">
        <f t="shared" si="0"/>
        <v/>
      </c>
      <c r="AG32" s="71"/>
      <c r="AH32" s="72" t="str">
        <f>IF(รายชื่อนักเรียน!E31="","",รายชื่อนักเรียน!G31)</f>
        <v/>
      </c>
      <c r="AI32" s="72" t="str">
        <f>IF(รายชื่อนักเรียน!E31="","",รายชื่อนักเรียน!H31)</f>
        <v/>
      </c>
      <c r="AJ32" s="119"/>
      <c r="AK32" s="115"/>
      <c r="AL32" s="116"/>
      <c r="AM32" s="115"/>
      <c r="AN32" s="116"/>
      <c r="AO32" s="105"/>
      <c r="AP32" s="106"/>
      <c r="AQ32" s="105"/>
      <c r="AR32" s="106"/>
      <c r="AS32" s="105"/>
      <c r="AT32" s="106"/>
      <c r="AU32" s="105"/>
      <c r="AV32" s="106"/>
      <c r="AW32" s="105"/>
      <c r="AX32" s="106"/>
      <c r="AY32" s="105"/>
      <c r="AZ32" s="106"/>
      <c r="BA32" s="105" t="str">
        <f t="shared" si="2"/>
        <v/>
      </c>
      <c r="BB32" s="106"/>
      <c r="BC32" s="117" t="str">
        <f t="shared" si="6"/>
        <v/>
      </c>
      <c r="BD32" s="118"/>
      <c r="BE32" s="44" t="str">
        <f>IF(B32="","",IF(BC32&gt;=ตั้งค่ากิจกรรมพัฒนาผู้เรียน!$C$19,"ผ","มผ"))</f>
        <v/>
      </c>
    </row>
    <row r="33" spans="1:57" ht="18.95" customHeight="1" x14ac:dyDescent="0.45">
      <c r="A33" s="44">
        <f t="shared" si="3"/>
        <v>27</v>
      </c>
      <c r="B33" s="71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33" s="71"/>
      <c r="D33" s="72" t="str">
        <f>IF(รายชื่อนักเรียน!E32="","",รายชื่อนักเรียน!G32)</f>
        <v/>
      </c>
      <c r="E33" s="72" t="str">
        <f>IF(รายชื่อนักเรียน!E32="","",รายชื่อนักเรียน!H32)</f>
        <v/>
      </c>
      <c r="F33" s="119"/>
      <c r="G33" s="105"/>
      <c r="H33" s="106"/>
      <c r="I33" s="105"/>
      <c r="J33" s="106"/>
      <c r="K33" s="105"/>
      <c r="L33" s="106"/>
      <c r="M33" s="105"/>
      <c r="N33" s="106"/>
      <c r="O33" s="105"/>
      <c r="P33" s="106"/>
      <c r="Q33" s="105"/>
      <c r="R33" s="106"/>
      <c r="S33" s="105"/>
      <c r="T33" s="106"/>
      <c r="U33" s="105"/>
      <c r="V33" s="106"/>
      <c r="W33" s="105"/>
      <c r="X33" s="106"/>
      <c r="Y33" s="105"/>
      <c r="Z33" s="106"/>
      <c r="AA33" s="105"/>
      <c r="AB33" s="106"/>
      <c r="AC33" s="105"/>
      <c r="AD33" s="106"/>
      <c r="AE33" s="44">
        <f t="shared" si="0"/>
        <v>27</v>
      </c>
      <c r="AF33" s="71" t="str">
        <f t="shared" si="0"/>
        <v/>
      </c>
      <c r="AG33" s="71"/>
      <c r="AH33" s="72" t="str">
        <f>IF(รายชื่อนักเรียน!E32="","",รายชื่อนักเรียน!G32)</f>
        <v/>
      </c>
      <c r="AI33" s="72" t="str">
        <f>IF(รายชื่อนักเรียน!E32="","",รายชื่อนักเรียน!H32)</f>
        <v/>
      </c>
      <c r="AJ33" s="119"/>
      <c r="AK33" s="115"/>
      <c r="AL33" s="116"/>
      <c r="AM33" s="115"/>
      <c r="AN33" s="116"/>
      <c r="AO33" s="105"/>
      <c r="AP33" s="106"/>
      <c r="AQ33" s="105"/>
      <c r="AR33" s="106"/>
      <c r="AS33" s="105"/>
      <c r="AT33" s="106"/>
      <c r="AU33" s="105"/>
      <c r="AV33" s="106"/>
      <c r="AW33" s="105"/>
      <c r="AX33" s="106"/>
      <c r="AY33" s="105"/>
      <c r="AZ33" s="106"/>
      <c r="BA33" s="105" t="str">
        <f t="shared" si="2"/>
        <v/>
      </c>
      <c r="BB33" s="106"/>
      <c r="BC33" s="117" t="str">
        <f t="shared" si="6"/>
        <v/>
      </c>
      <c r="BD33" s="118"/>
      <c r="BE33" s="44" t="str">
        <f>IF(B33="","",IF(BC33&gt;=ตั้งค่ากิจกรรมพัฒนาผู้เรียน!$C$19,"ผ","มผ"))</f>
        <v/>
      </c>
    </row>
    <row r="34" spans="1:57" ht="18.95" customHeight="1" x14ac:dyDescent="0.45">
      <c r="A34" s="44">
        <f t="shared" si="3"/>
        <v>28</v>
      </c>
      <c r="B34" s="71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34" s="71"/>
      <c r="D34" s="72" t="str">
        <f>IF(รายชื่อนักเรียน!E33="","",รายชื่อนักเรียน!G33)</f>
        <v/>
      </c>
      <c r="E34" s="72" t="str">
        <f>IF(รายชื่อนักเรียน!E33="","",รายชื่อนักเรียน!H33)</f>
        <v/>
      </c>
      <c r="F34" s="119"/>
      <c r="G34" s="105"/>
      <c r="H34" s="106"/>
      <c r="I34" s="105"/>
      <c r="J34" s="106"/>
      <c r="K34" s="105"/>
      <c r="L34" s="106"/>
      <c r="M34" s="105"/>
      <c r="N34" s="106"/>
      <c r="O34" s="105"/>
      <c r="P34" s="106"/>
      <c r="Q34" s="105"/>
      <c r="R34" s="106"/>
      <c r="S34" s="105"/>
      <c r="T34" s="106"/>
      <c r="U34" s="105"/>
      <c r="V34" s="106"/>
      <c r="W34" s="105"/>
      <c r="X34" s="106"/>
      <c r="Y34" s="105"/>
      <c r="Z34" s="106"/>
      <c r="AA34" s="105"/>
      <c r="AB34" s="106"/>
      <c r="AC34" s="105"/>
      <c r="AD34" s="106"/>
      <c r="AE34" s="44">
        <f t="shared" si="0"/>
        <v>28</v>
      </c>
      <c r="AF34" s="71" t="str">
        <f t="shared" si="0"/>
        <v/>
      </c>
      <c r="AG34" s="71"/>
      <c r="AH34" s="72" t="str">
        <f>IF(รายชื่อนักเรียน!E33="","",รายชื่อนักเรียน!G33)</f>
        <v/>
      </c>
      <c r="AI34" s="72" t="str">
        <f>IF(รายชื่อนักเรียน!E33="","",รายชื่อนักเรียน!H33)</f>
        <v/>
      </c>
      <c r="AJ34" s="119"/>
      <c r="AK34" s="115"/>
      <c r="AL34" s="116"/>
      <c r="AM34" s="115"/>
      <c r="AN34" s="116"/>
      <c r="AO34" s="105"/>
      <c r="AP34" s="106"/>
      <c r="AQ34" s="105"/>
      <c r="AR34" s="106"/>
      <c r="AS34" s="105"/>
      <c r="AT34" s="106"/>
      <c r="AU34" s="105"/>
      <c r="AV34" s="106"/>
      <c r="AW34" s="105"/>
      <c r="AX34" s="106"/>
      <c r="AY34" s="105"/>
      <c r="AZ34" s="106"/>
      <c r="BA34" s="105" t="str">
        <f t="shared" si="2"/>
        <v/>
      </c>
      <c r="BB34" s="106"/>
      <c r="BC34" s="117" t="str">
        <f t="shared" si="6"/>
        <v/>
      </c>
      <c r="BD34" s="118"/>
      <c r="BE34" s="44" t="str">
        <f>IF(B34="","",IF(BC34&gt;=ตั้งค่ากิจกรรมพัฒนาผู้เรียน!$C$19,"ผ","มผ"))</f>
        <v/>
      </c>
    </row>
    <row r="35" spans="1:57" ht="18.95" customHeight="1" x14ac:dyDescent="0.45">
      <c r="A35" s="44">
        <f t="shared" si="3"/>
        <v>29</v>
      </c>
      <c r="B35" s="71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35" s="71"/>
      <c r="D35" s="72" t="str">
        <f>IF(รายชื่อนักเรียน!E34="","",รายชื่อนักเรียน!G34)</f>
        <v/>
      </c>
      <c r="E35" s="72" t="str">
        <f>IF(รายชื่อนักเรียน!E34="","",รายชื่อนักเรียน!H34)</f>
        <v/>
      </c>
      <c r="F35" s="119"/>
      <c r="G35" s="105"/>
      <c r="H35" s="106"/>
      <c r="I35" s="105"/>
      <c r="J35" s="106"/>
      <c r="K35" s="105"/>
      <c r="L35" s="106"/>
      <c r="M35" s="105"/>
      <c r="N35" s="106"/>
      <c r="O35" s="105"/>
      <c r="P35" s="106"/>
      <c r="Q35" s="105"/>
      <c r="R35" s="106"/>
      <c r="S35" s="105"/>
      <c r="T35" s="106"/>
      <c r="U35" s="105"/>
      <c r="V35" s="106"/>
      <c r="W35" s="105"/>
      <c r="X35" s="106"/>
      <c r="Y35" s="105"/>
      <c r="Z35" s="106"/>
      <c r="AA35" s="105"/>
      <c r="AB35" s="106"/>
      <c r="AC35" s="105"/>
      <c r="AD35" s="106"/>
      <c r="AE35" s="44">
        <f t="shared" si="0"/>
        <v>29</v>
      </c>
      <c r="AF35" s="71" t="str">
        <f t="shared" si="0"/>
        <v/>
      </c>
      <c r="AG35" s="71"/>
      <c r="AH35" s="72" t="str">
        <f>IF(รายชื่อนักเรียน!E34="","",รายชื่อนักเรียน!G34)</f>
        <v/>
      </c>
      <c r="AI35" s="72" t="str">
        <f>IF(รายชื่อนักเรียน!E34="","",รายชื่อนักเรียน!H34)</f>
        <v/>
      </c>
      <c r="AJ35" s="119"/>
      <c r="AK35" s="115"/>
      <c r="AL35" s="116"/>
      <c r="AM35" s="115"/>
      <c r="AN35" s="116"/>
      <c r="AO35" s="105"/>
      <c r="AP35" s="106"/>
      <c r="AQ35" s="105"/>
      <c r="AR35" s="106"/>
      <c r="AS35" s="105"/>
      <c r="AT35" s="106"/>
      <c r="AU35" s="105"/>
      <c r="AV35" s="106"/>
      <c r="AW35" s="105"/>
      <c r="AX35" s="106"/>
      <c r="AY35" s="105"/>
      <c r="AZ35" s="106"/>
      <c r="BA35" s="105" t="str">
        <f t="shared" si="2"/>
        <v/>
      </c>
      <c r="BB35" s="106"/>
      <c r="BC35" s="117" t="str">
        <f t="shared" si="6"/>
        <v/>
      </c>
      <c r="BD35" s="118"/>
      <c r="BE35" s="44" t="str">
        <f>IF(B35="","",IF(BC35&gt;=ตั้งค่ากิจกรรมพัฒนาผู้เรียน!$C$19,"ผ","มผ"))</f>
        <v/>
      </c>
    </row>
    <row r="36" spans="1:57" ht="18.95" customHeight="1" x14ac:dyDescent="0.45">
      <c r="A36" s="44">
        <f t="shared" si="3"/>
        <v>30</v>
      </c>
      <c r="B36" s="71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36" s="71"/>
      <c r="D36" s="72" t="str">
        <f>IF(รายชื่อนักเรียน!E35="","",รายชื่อนักเรียน!G35)</f>
        <v/>
      </c>
      <c r="E36" s="72" t="str">
        <f>IF(รายชื่อนักเรียน!E35="","",รายชื่อนักเรียน!H35)</f>
        <v/>
      </c>
      <c r="F36" s="120"/>
      <c r="G36" s="105"/>
      <c r="H36" s="106"/>
      <c r="I36" s="105"/>
      <c r="J36" s="106"/>
      <c r="K36" s="105"/>
      <c r="L36" s="106"/>
      <c r="M36" s="105"/>
      <c r="N36" s="106"/>
      <c r="O36" s="105"/>
      <c r="P36" s="106"/>
      <c r="Q36" s="105"/>
      <c r="R36" s="106"/>
      <c r="S36" s="105"/>
      <c r="T36" s="106"/>
      <c r="U36" s="105"/>
      <c r="V36" s="106"/>
      <c r="W36" s="105"/>
      <c r="X36" s="106"/>
      <c r="Y36" s="105"/>
      <c r="Z36" s="106"/>
      <c r="AA36" s="105"/>
      <c r="AB36" s="106"/>
      <c r="AC36" s="105"/>
      <c r="AD36" s="106"/>
      <c r="AE36" s="44">
        <f t="shared" si="0"/>
        <v>30</v>
      </c>
      <c r="AF36" s="71" t="str">
        <f t="shared" si="0"/>
        <v/>
      </c>
      <c r="AG36" s="71"/>
      <c r="AH36" s="72" t="str">
        <f>IF(รายชื่อนักเรียน!E35="","",รายชื่อนักเรียน!G35)</f>
        <v/>
      </c>
      <c r="AI36" s="72" t="str">
        <f>IF(รายชื่อนักเรียน!E35="","",รายชื่อนักเรียน!H35)</f>
        <v/>
      </c>
      <c r="AJ36" s="120"/>
      <c r="AK36" s="115"/>
      <c r="AL36" s="116"/>
      <c r="AM36" s="115"/>
      <c r="AN36" s="116"/>
      <c r="AO36" s="105"/>
      <c r="AP36" s="106"/>
      <c r="AQ36" s="105"/>
      <c r="AR36" s="106"/>
      <c r="AS36" s="105"/>
      <c r="AT36" s="106"/>
      <c r="AU36" s="105"/>
      <c r="AV36" s="106"/>
      <c r="AW36" s="105"/>
      <c r="AX36" s="106"/>
      <c r="AY36" s="105"/>
      <c r="AZ36" s="106"/>
      <c r="BA36" s="105" t="str">
        <f t="shared" si="2"/>
        <v/>
      </c>
      <c r="BB36" s="106"/>
      <c r="BC36" s="117" t="str">
        <f t="shared" si="6"/>
        <v/>
      </c>
      <c r="BD36" s="118"/>
      <c r="BE36" s="44" t="str">
        <f>IF(B36="","",IF(BC36&gt;=ตั้งค่ากิจกรรมพัฒนาผู้เรียน!$C$19,"ผ","มผ"))</f>
        <v/>
      </c>
    </row>
    <row r="37" spans="1:57" ht="18.95" customHeight="1" x14ac:dyDescent="0.45">
      <c r="A37" s="12"/>
      <c r="B37" s="13"/>
      <c r="C37" s="13"/>
      <c r="D37" s="13"/>
      <c r="E37" s="13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  <c r="AH37" s="13"/>
      <c r="AI37" s="13"/>
      <c r="AJ37" s="13"/>
      <c r="AK37" s="13"/>
      <c r="AL37" s="13"/>
      <c r="AM37" s="13"/>
      <c r="AN37" s="13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8.95" customHeight="1" x14ac:dyDescent="0.45">
      <c r="A38" s="127" t="s">
        <v>96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 t="str">
        <f>A38</f>
        <v xml:space="preserve">วิธีประเมิน : ผู้เรียนผ่านการประเมินตามผลการเรียนรู้ที่คาดหวังหรือไม่ ถ้าผ่านใส่ /  ถ้าไม่ผ่านใส่ x </v>
      </c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</row>
    <row r="39" spans="1:57" x14ac:dyDescent="0.45">
      <c r="A39" s="123" t="str">
        <f>A1</f>
        <v>บันทึกผลการประเมินการเข้าร่วมกิจกรรม ชุมนุมคอมพิวเตอร์ ชั้นประถมศึกษาปีที่ 3 ถึง  6 ปีการศึกษา 2560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 t="str">
        <f>A1</f>
        <v>บันทึกผลการประเมินการเข้าร่วมกิจกรรม ชุมนุมคอมพิวเตอร์ ชั้นประถมศึกษาปีที่ 3 ถึง  6 ปีการศึกษา 2560</v>
      </c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</row>
    <row r="40" spans="1:57" x14ac:dyDescent="0.45">
      <c r="A40" s="67" t="s">
        <v>15</v>
      </c>
      <c r="B40" s="65" t="s">
        <v>26</v>
      </c>
      <c r="C40" s="66"/>
      <c r="D40" s="67" t="s">
        <v>10</v>
      </c>
      <c r="E40" s="67" t="s">
        <v>83</v>
      </c>
      <c r="F40" s="124" t="s">
        <v>85</v>
      </c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6"/>
      <c r="AE40" s="67" t="s">
        <v>15</v>
      </c>
      <c r="AF40" s="65" t="s">
        <v>26</v>
      </c>
      <c r="AG40" s="66"/>
      <c r="AH40" s="67" t="str">
        <f>D40</f>
        <v>ชั้น</v>
      </c>
      <c r="AI40" s="67" t="str">
        <f>E40</f>
        <v>เลขที่</v>
      </c>
      <c r="AJ40" s="124" t="str">
        <f>F40</f>
        <v>วันเดือนปีที่จัดกิจกรรม</v>
      </c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6"/>
      <c r="BA40" s="91" t="s">
        <v>42</v>
      </c>
      <c r="BB40" s="92"/>
      <c r="BC40" s="93" t="s">
        <v>87</v>
      </c>
      <c r="BD40" s="94"/>
      <c r="BE40" s="95" t="s">
        <v>46</v>
      </c>
    </row>
    <row r="41" spans="1:57" ht="18.95" customHeight="1" x14ac:dyDescent="0.45">
      <c r="A41" s="67"/>
      <c r="B41" s="96"/>
      <c r="C41" s="59"/>
      <c r="D41" s="67"/>
      <c r="E41" s="67"/>
      <c r="F41" s="97" t="s">
        <v>70</v>
      </c>
      <c r="G41" s="88">
        <v>21</v>
      </c>
      <c r="H41" s="90"/>
      <c r="I41" s="88">
        <f>G41+1</f>
        <v>22</v>
      </c>
      <c r="J41" s="90"/>
      <c r="K41" s="88">
        <f>I41+1</f>
        <v>23</v>
      </c>
      <c r="L41" s="90"/>
      <c r="M41" s="88">
        <f>K41+1</f>
        <v>24</v>
      </c>
      <c r="N41" s="90"/>
      <c r="O41" s="88">
        <f>M41+1</f>
        <v>25</v>
      </c>
      <c r="P41" s="90"/>
      <c r="Q41" s="88">
        <f>O41+1</f>
        <v>26</v>
      </c>
      <c r="R41" s="90"/>
      <c r="S41" s="88">
        <f>Q41+1</f>
        <v>27</v>
      </c>
      <c r="T41" s="90"/>
      <c r="U41" s="88">
        <f>S41+1</f>
        <v>28</v>
      </c>
      <c r="V41" s="90"/>
      <c r="W41" s="88">
        <f>U41+1</f>
        <v>29</v>
      </c>
      <c r="X41" s="90"/>
      <c r="Y41" s="88">
        <f>W41+1</f>
        <v>30</v>
      </c>
      <c r="Z41" s="90"/>
      <c r="AA41" s="88">
        <f>Y41+1</f>
        <v>31</v>
      </c>
      <c r="AB41" s="90"/>
      <c r="AC41" s="88">
        <f>AA41+1</f>
        <v>32</v>
      </c>
      <c r="AD41" s="90"/>
      <c r="AE41" s="67"/>
      <c r="AF41" s="96"/>
      <c r="AG41" s="59"/>
      <c r="AH41" s="67"/>
      <c r="AI41" s="67"/>
      <c r="AJ41" s="98" t="s">
        <v>70</v>
      </c>
      <c r="AK41" s="88">
        <v>33</v>
      </c>
      <c r="AL41" s="90"/>
      <c r="AM41" s="88">
        <v>34</v>
      </c>
      <c r="AN41" s="90"/>
      <c r="AO41" s="88">
        <v>35</v>
      </c>
      <c r="AP41" s="90"/>
      <c r="AQ41" s="88">
        <f>AO41+1</f>
        <v>36</v>
      </c>
      <c r="AR41" s="90"/>
      <c r="AS41" s="88">
        <f>AQ41+1</f>
        <v>37</v>
      </c>
      <c r="AT41" s="90"/>
      <c r="AU41" s="88">
        <f>AS41+1</f>
        <v>38</v>
      </c>
      <c r="AV41" s="90"/>
      <c r="AW41" s="88">
        <f>AU41+1</f>
        <v>39</v>
      </c>
      <c r="AX41" s="90"/>
      <c r="AY41" s="88">
        <f>AW41+1</f>
        <v>40</v>
      </c>
      <c r="AZ41" s="90"/>
      <c r="BA41" s="99"/>
      <c r="BB41" s="100"/>
      <c r="BC41" s="101"/>
      <c r="BD41" s="102"/>
      <c r="BE41" s="103"/>
    </row>
    <row r="42" spans="1:57" ht="18.95" customHeight="1" x14ac:dyDescent="0.45">
      <c r="A42" s="67"/>
      <c r="B42" s="96"/>
      <c r="C42" s="59"/>
      <c r="D42" s="67"/>
      <c r="E42" s="67"/>
      <c r="F42" s="104" t="s">
        <v>24</v>
      </c>
      <c r="G42" s="105">
        <f>IF(กำหนดการ!L12="","",กำหนดการ!L12)</f>
        <v>6</v>
      </c>
      <c r="H42" s="106"/>
      <c r="I42" s="105">
        <f>IF(กำหนดการ!L13="","",กำหนดการ!L13)</f>
        <v>2</v>
      </c>
      <c r="J42" s="106"/>
      <c r="K42" s="105">
        <f>IF(กำหนดการ!L14="","",กำหนดการ!L14)</f>
        <v>2</v>
      </c>
      <c r="L42" s="106"/>
      <c r="M42" s="105">
        <f>IF(กำหนดการ!L15="","",กำหนดการ!L15)</f>
        <v>2</v>
      </c>
      <c r="N42" s="106"/>
      <c r="O42" s="105">
        <f>IF(กำหนดการ!L16="","",กำหนดการ!L16)</f>
        <v>2</v>
      </c>
      <c r="P42" s="106"/>
      <c r="Q42" s="105">
        <f>IF(กำหนดการ!L17="","",กำหนดการ!L17)</f>
        <v>2</v>
      </c>
      <c r="R42" s="106"/>
      <c r="S42" s="105">
        <f>IF(กำหนดการ!L18="","",กำหนดการ!L18)</f>
        <v>2</v>
      </c>
      <c r="T42" s="106"/>
      <c r="U42" s="105">
        <f>IF(กำหนดการ!L19="","",กำหนดการ!L19)</f>
        <v>2</v>
      </c>
      <c r="V42" s="106"/>
      <c r="W42" s="105">
        <f>IF(กำหนดการ!L20="","",กำหนดการ!L20)</f>
        <v>2</v>
      </c>
      <c r="X42" s="106"/>
      <c r="Y42" s="105">
        <f>IF(กำหนดการ!L21="","",กำหนดการ!L21)</f>
        <v>2</v>
      </c>
      <c r="Z42" s="106"/>
      <c r="AA42" s="105">
        <f>IF(กำหนดการ!L22="","",กำหนดการ!L22)</f>
        <v>2</v>
      </c>
      <c r="AB42" s="106"/>
      <c r="AC42" s="105">
        <f>IF(กำหนดการ!L23="","",กำหนดการ!L23)</f>
        <v>2</v>
      </c>
      <c r="AD42" s="106"/>
      <c r="AE42" s="67"/>
      <c r="AF42" s="96"/>
      <c r="AG42" s="59"/>
      <c r="AH42" s="67"/>
      <c r="AI42" s="67"/>
      <c r="AJ42" s="98" t="s">
        <v>24</v>
      </c>
      <c r="AK42" s="105">
        <f>IF(กำหนดการ!L24="","",กำหนดการ!L24)</f>
        <v>2</v>
      </c>
      <c r="AL42" s="106"/>
      <c r="AM42" s="105">
        <f>IF(กำหนดการ!L25="","",กำหนดการ!L25)</f>
        <v>2</v>
      </c>
      <c r="AN42" s="106"/>
      <c r="AO42" s="105">
        <f>IF(กำหนดการ!L26="","",กำหนดการ!L26)</f>
        <v>2</v>
      </c>
      <c r="AP42" s="106"/>
      <c r="AQ42" s="105">
        <f>IF(กำหนดการ!L27="","",กำหนดการ!L27)</f>
        <v>2</v>
      </c>
      <c r="AR42" s="106"/>
      <c r="AS42" s="105">
        <f>IF(กำหนดการ!L28="","",กำหนดการ!L28)</f>
        <v>2</v>
      </c>
      <c r="AT42" s="106"/>
      <c r="AU42" s="105">
        <f>IF(กำหนดการ!L29="","",กำหนดการ!L29)</f>
        <v>2</v>
      </c>
      <c r="AV42" s="106"/>
      <c r="AW42" s="105">
        <f>IF(กำหนดการ!L30="","",กำหนดการ!L30)</f>
        <v>2</v>
      </c>
      <c r="AX42" s="106"/>
      <c r="AY42" s="105">
        <f>IF(กำหนดการ!L31="","",กำหนดการ!L31)</f>
        <v>2</v>
      </c>
      <c r="AZ42" s="106"/>
      <c r="BA42" s="99"/>
      <c r="BB42" s="100"/>
      <c r="BC42" s="101"/>
      <c r="BD42" s="102"/>
      <c r="BE42" s="103"/>
    </row>
    <row r="43" spans="1:57" ht="18.95" customHeight="1" x14ac:dyDescent="0.45">
      <c r="A43" s="67"/>
      <c r="B43" s="96"/>
      <c r="C43" s="59"/>
      <c r="D43" s="67"/>
      <c r="E43" s="67"/>
      <c r="F43" s="104" t="s">
        <v>23</v>
      </c>
      <c r="G43" s="105" t="str">
        <f>IF(กำหนดการ!M12="","",กำหนดการ!M12)</f>
        <v>พ.ย.</v>
      </c>
      <c r="H43" s="106"/>
      <c r="I43" s="105" t="str">
        <f>IF(กำหนดการ!M13="","",กำหนดการ!M13)</f>
        <v>ธ.ค.</v>
      </c>
      <c r="J43" s="106"/>
      <c r="K43" s="105" t="str">
        <f>IF(กำหนดการ!M14="","",กำหนดการ!M14)</f>
        <v>ม.ค.</v>
      </c>
      <c r="L43" s="106"/>
      <c r="M43" s="105" t="str">
        <f>IF(กำหนดการ!M15="","",กำหนดการ!M15)</f>
        <v>ก.พ.</v>
      </c>
      <c r="N43" s="106"/>
      <c r="O43" s="105" t="str">
        <f>IF(กำหนดการ!M16="","",กำหนดการ!M16)</f>
        <v>มี.ค.</v>
      </c>
      <c r="P43" s="106"/>
      <c r="Q43" s="105" t="str">
        <f>IF(กำหนดการ!M17="","",กำหนดการ!M17)</f>
        <v>เม.ย.</v>
      </c>
      <c r="R43" s="106"/>
      <c r="S43" s="105" t="str">
        <f>IF(กำหนดการ!M18="","",กำหนดการ!M18)</f>
        <v>พ.ค.</v>
      </c>
      <c r="T43" s="106"/>
      <c r="U43" s="105" t="str">
        <f>IF(กำหนดการ!M19="","",กำหนดการ!M19)</f>
        <v>มิ.ย.</v>
      </c>
      <c r="V43" s="106"/>
      <c r="W43" s="105" t="str">
        <f>IF(กำหนดการ!M20="","",กำหนดการ!M20)</f>
        <v>ก.ค.</v>
      </c>
      <c r="X43" s="106"/>
      <c r="Y43" s="105" t="str">
        <f>IF(กำหนดการ!M21="","",กำหนดการ!M21)</f>
        <v>ส.ค.</v>
      </c>
      <c r="Z43" s="106"/>
      <c r="AA43" s="105" t="str">
        <f>IF(กำหนดการ!M22="","",กำหนดการ!M22)</f>
        <v>ก.ย.</v>
      </c>
      <c r="AB43" s="106"/>
      <c r="AC43" s="105" t="str">
        <f>IF(กำหนดการ!M23="","",กำหนดการ!M23)</f>
        <v>ต.ค.</v>
      </c>
      <c r="AD43" s="106"/>
      <c r="AE43" s="67"/>
      <c r="AF43" s="96"/>
      <c r="AG43" s="59"/>
      <c r="AH43" s="67"/>
      <c r="AI43" s="67"/>
      <c r="AJ43" s="98" t="s">
        <v>23</v>
      </c>
      <c r="AK43" s="105" t="str">
        <f>IF(กำหนดการ!M24="","",กำหนดการ!M24)</f>
        <v>พ.ย.</v>
      </c>
      <c r="AL43" s="106"/>
      <c r="AM43" s="105" t="str">
        <f>IF(กำหนดการ!M25="","",กำหนดการ!M25)</f>
        <v>ธ.ค.</v>
      </c>
      <c r="AN43" s="106"/>
      <c r="AO43" s="105" t="str">
        <f>IF(กำหนดการ!M26="","",กำหนดการ!M26)</f>
        <v>ม.ค.</v>
      </c>
      <c r="AP43" s="106"/>
      <c r="AQ43" s="105" t="str">
        <f>IF(กำหนดการ!M27="","",กำหนดการ!M27)</f>
        <v>ก.พ.</v>
      </c>
      <c r="AR43" s="106"/>
      <c r="AS43" s="105" t="str">
        <f>IF(กำหนดการ!M28="","",กำหนดการ!M28)</f>
        <v>มี.ค.</v>
      </c>
      <c r="AT43" s="106"/>
      <c r="AU43" s="105" t="str">
        <f>IF(กำหนดการ!M29="","",กำหนดการ!M29)</f>
        <v>เม.ย.</v>
      </c>
      <c r="AV43" s="106"/>
      <c r="AW43" s="105" t="str">
        <f>IF(กำหนดการ!M30="","",กำหนดการ!M30)</f>
        <v>พ.ค.</v>
      </c>
      <c r="AX43" s="106"/>
      <c r="AY43" s="105" t="str">
        <f>IF(กำหนดการ!M31="","",กำหนดการ!M31)</f>
        <v>มิ.ย.</v>
      </c>
      <c r="AZ43" s="106"/>
      <c r="BA43" s="99"/>
      <c r="BB43" s="100"/>
      <c r="BC43" s="101"/>
      <c r="BD43" s="102"/>
      <c r="BE43" s="103"/>
    </row>
    <row r="44" spans="1:57" ht="18.95" customHeight="1" x14ac:dyDescent="0.45">
      <c r="A44" s="67"/>
      <c r="B44" s="69"/>
      <c r="C44" s="70"/>
      <c r="D44" s="67"/>
      <c r="E44" s="67"/>
      <c r="F44" s="104" t="s">
        <v>72</v>
      </c>
      <c r="G44" s="121">
        <f>IF(กำหนดการ!N12="","",กำหนดการ!N12)</f>
        <v>2560</v>
      </c>
      <c r="H44" s="122"/>
      <c r="I44" s="121">
        <f>IF(กำหนดการ!N13="","",กำหนดการ!N13)</f>
        <v>2560</v>
      </c>
      <c r="J44" s="122"/>
      <c r="K44" s="121">
        <f>IF(กำหนดการ!N14="","",กำหนดการ!N14)</f>
        <v>2560</v>
      </c>
      <c r="L44" s="122"/>
      <c r="M44" s="121">
        <f>IF(กำหนดการ!N15="","",กำหนดการ!N15)</f>
        <v>2560</v>
      </c>
      <c r="N44" s="122"/>
      <c r="O44" s="121">
        <f>IF(กำหนดการ!N16="","",กำหนดการ!N16)</f>
        <v>2560</v>
      </c>
      <c r="P44" s="122"/>
      <c r="Q44" s="121">
        <f>IF(กำหนดการ!N17="","",กำหนดการ!N17)</f>
        <v>2560</v>
      </c>
      <c r="R44" s="122"/>
      <c r="S44" s="121">
        <f>IF(กำหนดการ!N18="","",กำหนดการ!N18)</f>
        <v>2560</v>
      </c>
      <c r="T44" s="122"/>
      <c r="U44" s="121">
        <f>IF(กำหนดการ!N19="","",กำหนดการ!N19)</f>
        <v>2560</v>
      </c>
      <c r="V44" s="122"/>
      <c r="W44" s="121">
        <f>IF(กำหนดการ!N20="","",กำหนดการ!N20)</f>
        <v>2560</v>
      </c>
      <c r="X44" s="122"/>
      <c r="Y44" s="121">
        <f>IF(กำหนดการ!N21="","",กำหนดการ!N21)</f>
        <v>2560</v>
      </c>
      <c r="Z44" s="122"/>
      <c r="AA44" s="121">
        <f>IF(กำหนดการ!N22="","",กำหนดการ!N22)</f>
        <v>2560</v>
      </c>
      <c r="AB44" s="122"/>
      <c r="AC44" s="121">
        <f>IF(กำหนดการ!N23="","",กำหนดการ!N23)</f>
        <v>2560</v>
      </c>
      <c r="AD44" s="122"/>
      <c r="AE44" s="67"/>
      <c r="AF44" s="69"/>
      <c r="AG44" s="70"/>
      <c r="AH44" s="67"/>
      <c r="AI44" s="67"/>
      <c r="AJ44" s="98" t="s">
        <v>72</v>
      </c>
      <c r="AK44" s="121">
        <f>IF(กำหนดการ!N24="","",กำหนดการ!N24)</f>
        <v>2560</v>
      </c>
      <c r="AL44" s="122"/>
      <c r="AM44" s="121">
        <f>IF(กำหนดการ!N25="","",กำหนดการ!N25)</f>
        <v>2560</v>
      </c>
      <c r="AN44" s="122"/>
      <c r="AO44" s="121">
        <f>IF(กำหนดการ!N26="","",กำหนดการ!N26)</f>
        <v>2560</v>
      </c>
      <c r="AP44" s="122"/>
      <c r="AQ44" s="121">
        <f>IF(กำหนดการ!N27="","",กำหนดการ!N27)</f>
        <v>2560</v>
      </c>
      <c r="AR44" s="122"/>
      <c r="AS44" s="121">
        <f>IF(กำหนดการ!N28="","",กำหนดการ!N28)</f>
        <v>2560</v>
      </c>
      <c r="AT44" s="122"/>
      <c r="AU44" s="121">
        <f>IF(กำหนดการ!N29="","",กำหนดการ!N29)</f>
        <v>2560</v>
      </c>
      <c r="AV44" s="122"/>
      <c r="AW44" s="121">
        <f>IF(กำหนดการ!N30="","",กำหนดการ!N30)</f>
        <v>2560</v>
      </c>
      <c r="AX44" s="122"/>
      <c r="AY44" s="121">
        <f>IF(กำหนดการ!N31="","",กำหนดการ!N31)</f>
        <v>2560</v>
      </c>
      <c r="AZ44" s="122"/>
      <c r="BA44" s="107"/>
      <c r="BB44" s="108"/>
      <c r="BC44" s="109"/>
      <c r="BD44" s="110"/>
      <c r="BE44" s="111"/>
    </row>
    <row r="45" spans="1:57" ht="18.95" customHeight="1" x14ac:dyDescent="0.45">
      <c r="A45" s="44">
        <f>รายชื่อนักเรียน!A6</f>
        <v>1</v>
      </c>
      <c r="B45" s="74" t="str">
        <f>IF(รายชื่อนักเรียน!E6="","",รายชื่อนักเรียน!D6 &amp; รายชื่อนักเรียน!E6 &amp; "  " &amp; รายชื่อนักเรียน!F6)</f>
        <v>เด็กชายมินทดา  จิตรสำราญ</v>
      </c>
      <c r="C45" s="74"/>
      <c r="D45" s="72" t="str">
        <f>IF(รายชื่อนักเรียน!E6="","",รายชื่อนักเรียน!G6)</f>
        <v>ป.3</v>
      </c>
      <c r="E45" s="72">
        <f>IF(รายชื่อนักเรียน!E6="","",รายชื่อนักเรียน!H6)</f>
        <v>1</v>
      </c>
      <c r="F45" s="112"/>
      <c r="G45" s="105" t="s">
        <v>30</v>
      </c>
      <c r="H45" s="106"/>
      <c r="I45" s="105" t="s">
        <v>30</v>
      </c>
      <c r="J45" s="106"/>
      <c r="K45" s="105" t="s">
        <v>30</v>
      </c>
      <c r="L45" s="106"/>
      <c r="M45" s="105" t="s">
        <v>30</v>
      </c>
      <c r="N45" s="106"/>
      <c r="O45" s="105" t="s">
        <v>30</v>
      </c>
      <c r="P45" s="106"/>
      <c r="Q45" s="105" t="s">
        <v>30</v>
      </c>
      <c r="R45" s="106"/>
      <c r="S45" s="105" t="s">
        <v>30</v>
      </c>
      <c r="T45" s="106"/>
      <c r="U45" s="105" t="s">
        <v>30</v>
      </c>
      <c r="V45" s="106"/>
      <c r="W45" s="105" t="s">
        <v>30</v>
      </c>
      <c r="X45" s="106"/>
      <c r="Y45" s="105" t="s">
        <v>30</v>
      </c>
      <c r="Z45" s="106"/>
      <c r="AA45" s="105" t="s">
        <v>30</v>
      </c>
      <c r="AB45" s="106"/>
      <c r="AC45" s="105" t="s">
        <v>30</v>
      </c>
      <c r="AD45" s="106"/>
      <c r="AE45" s="44">
        <f t="shared" ref="AE45:AE74" si="7">A45</f>
        <v>1</v>
      </c>
      <c r="AF45" s="74" t="str">
        <f t="shared" ref="AF45:AF74" si="8">B45</f>
        <v>เด็กชายมินทดา  จิตรสำราญ</v>
      </c>
      <c r="AG45" s="74"/>
      <c r="AH45" s="72" t="str">
        <f>IF(รายชื่อนักเรียน!E6="","",รายชื่อนักเรียน!G6)</f>
        <v>ป.3</v>
      </c>
      <c r="AI45" s="72">
        <f>IF(รายชื่อนักเรียน!E6="","",รายชื่อนักเรียน!H6)</f>
        <v>1</v>
      </c>
      <c r="AJ45" s="112"/>
      <c r="AK45" s="115" t="s">
        <v>30</v>
      </c>
      <c r="AL45" s="116"/>
      <c r="AM45" s="115" t="s">
        <v>30</v>
      </c>
      <c r="AN45" s="116"/>
      <c r="AO45" s="115" t="s">
        <v>30</v>
      </c>
      <c r="AP45" s="116"/>
      <c r="AQ45" s="115" t="s">
        <v>30</v>
      </c>
      <c r="AR45" s="116"/>
      <c r="AS45" s="115" t="s">
        <v>30</v>
      </c>
      <c r="AT45" s="116"/>
      <c r="AU45" s="115" t="s">
        <v>30</v>
      </c>
      <c r="AV45" s="116"/>
      <c r="AW45" s="115" t="s">
        <v>30</v>
      </c>
      <c r="AX45" s="116"/>
      <c r="AY45" s="115" t="s">
        <v>30</v>
      </c>
      <c r="AZ45" s="116"/>
      <c r="BA45" s="105">
        <f>IF(B45="","",COUNTIF(G45:AD45,"/")+COUNTIF(AK45:AZ45,"/")+BA7)</f>
        <v>31</v>
      </c>
      <c r="BB45" s="106"/>
      <c r="BC45" s="117">
        <f t="shared" ref="BC45" si="9">IF(B45="","",(BA45/COUNTA($G$4:$AD$4,$AK$4:$AZ$4))*50)</f>
        <v>77.5</v>
      </c>
      <c r="BD45" s="118"/>
      <c r="BE45" s="44" t="str">
        <f>IF(B45="","",IF(BC45&gt;=ตั้งค่ากิจกรรมพัฒนาผู้เรียน!$C$19,"ผ","มผ"))</f>
        <v>มผ</v>
      </c>
    </row>
    <row r="46" spans="1:57" ht="18.95" customHeight="1" x14ac:dyDescent="0.45">
      <c r="A46" s="44">
        <f>รายชื่อนักเรียน!A7</f>
        <v>2</v>
      </c>
      <c r="B46" s="74" t="str">
        <f>IF(รายชื่อนักเรียน!E7="","",รายชื่อนักเรียน!D7 &amp; รายชื่อนักเรียน!E7 &amp; "  " &amp; รายชื่อนักเรียน!F7)</f>
        <v>เด็กชายวรดร  รุ่งเรือง</v>
      </c>
      <c r="C46" s="74"/>
      <c r="D46" s="72" t="str">
        <f>IF(รายชื่อนักเรียน!E7="","",รายชื่อนักเรียน!G7)</f>
        <v>ป.3</v>
      </c>
      <c r="E46" s="72">
        <f>IF(รายชื่อนักเรียน!E7="","",รายชื่อนักเรียน!H7)</f>
        <v>2</v>
      </c>
      <c r="F46" s="119"/>
      <c r="G46" s="105" t="s">
        <v>30</v>
      </c>
      <c r="H46" s="106"/>
      <c r="I46" s="105" t="s">
        <v>30</v>
      </c>
      <c r="J46" s="106"/>
      <c r="K46" s="105" t="s">
        <v>30</v>
      </c>
      <c r="L46" s="106"/>
      <c r="M46" s="105" t="s">
        <v>30</v>
      </c>
      <c r="N46" s="106"/>
      <c r="O46" s="105" t="s">
        <v>30</v>
      </c>
      <c r="P46" s="106"/>
      <c r="Q46" s="105" t="s">
        <v>30</v>
      </c>
      <c r="R46" s="106"/>
      <c r="S46" s="105" t="s">
        <v>30</v>
      </c>
      <c r="T46" s="106"/>
      <c r="U46" s="105" t="s">
        <v>30</v>
      </c>
      <c r="V46" s="106"/>
      <c r="W46" s="105" t="s">
        <v>30</v>
      </c>
      <c r="X46" s="106"/>
      <c r="Y46" s="105" t="s">
        <v>30</v>
      </c>
      <c r="Z46" s="106"/>
      <c r="AA46" s="105" t="s">
        <v>30</v>
      </c>
      <c r="AB46" s="106"/>
      <c r="AC46" s="105" t="s">
        <v>30</v>
      </c>
      <c r="AD46" s="106"/>
      <c r="AE46" s="44">
        <f t="shared" si="7"/>
        <v>2</v>
      </c>
      <c r="AF46" s="74" t="str">
        <f t="shared" si="8"/>
        <v>เด็กชายวรดร  รุ่งเรือง</v>
      </c>
      <c r="AG46" s="74"/>
      <c r="AH46" s="72" t="str">
        <f>IF(รายชื่อนักเรียน!E7="","",รายชื่อนักเรียน!G7)</f>
        <v>ป.3</v>
      </c>
      <c r="AI46" s="72">
        <f>IF(รายชื่อนักเรียน!E7="","",รายชื่อนักเรียน!H7)</f>
        <v>2</v>
      </c>
      <c r="AJ46" s="119"/>
      <c r="AK46" s="115" t="s">
        <v>30</v>
      </c>
      <c r="AL46" s="116"/>
      <c r="AM46" s="115" t="s">
        <v>30</v>
      </c>
      <c r="AN46" s="116"/>
      <c r="AO46" s="115" t="s">
        <v>30</v>
      </c>
      <c r="AP46" s="116"/>
      <c r="AQ46" s="115" t="s">
        <v>30</v>
      </c>
      <c r="AR46" s="116"/>
      <c r="AS46" s="115" t="s">
        <v>30</v>
      </c>
      <c r="AT46" s="116"/>
      <c r="AU46" s="115" t="s">
        <v>30</v>
      </c>
      <c r="AV46" s="116"/>
      <c r="AW46" s="115" t="s">
        <v>30</v>
      </c>
      <c r="AX46" s="116"/>
      <c r="AY46" s="115" t="s">
        <v>30</v>
      </c>
      <c r="AZ46" s="116"/>
      <c r="BA46" s="105">
        <f>IF(B46="","",COUNTIF(G46:AD46,"/")+COUNTIF(AK46:AZ46,"/")+BA8)</f>
        <v>40</v>
      </c>
      <c r="BB46" s="106"/>
      <c r="BC46" s="117">
        <f t="shared" ref="BC46:BC74" si="10">IF(B46="","",(BA46/COUNTA($G$4:$AD$4,$AK$4:$AZ$4))*50)</f>
        <v>100</v>
      </c>
      <c r="BD46" s="118"/>
      <c r="BE46" s="44" t="str">
        <f>IF(B46="","",IF(BC46&gt;=ตั้งค่ากิจกรรมพัฒนาผู้เรียน!$C$19,"ผ","มผ"))</f>
        <v>ผ</v>
      </c>
    </row>
    <row r="47" spans="1:57" ht="18.95" customHeight="1" x14ac:dyDescent="0.45">
      <c r="A47" s="44">
        <f>รายชื่อนักเรียน!A8</f>
        <v>3</v>
      </c>
      <c r="B47" s="74" t="str">
        <f>IF(รายชื่อนักเรียน!E8="","",รายชื่อนักเรียน!D8 &amp; รายชื่อนักเรียน!E8 &amp; "  " &amp; รายชื่อนักเรียน!F8)</f>
        <v>เด็กชายธีระพงษ์  พิลาตัน</v>
      </c>
      <c r="C47" s="74"/>
      <c r="D47" s="72" t="str">
        <f>IF(รายชื่อนักเรียน!E8="","",รายชื่อนักเรียน!G8)</f>
        <v>ป.4</v>
      </c>
      <c r="E47" s="72">
        <f>IF(รายชื่อนักเรียน!E8="","",รายชื่อนักเรียน!H8)</f>
        <v>3</v>
      </c>
      <c r="F47" s="119"/>
      <c r="G47" s="105" t="s">
        <v>30</v>
      </c>
      <c r="H47" s="106"/>
      <c r="I47" s="105" t="s">
        <v>30</v>
      </c>
      <c r="J47" s="106"/>
      <c r="K47" s="105" t="s">
        <v>30</v>
      </c>
      <c r="L47" s="106"/>
      <c r="M47" s="113" t="s">
        <v>30</v>
      </c>
      <c r="N47" s="114"/>
      <c r="O47" s="105" t="s">
        <v>30</v>
      </c>
      <c r="P47" s="106"/>
      <c r="Q47" s="105" t="s">
        <v>30</v>
      </c>
      <c r="R47" s="106"/>
      <c r="S47" s="105" t="s">
        <v>30</v>
      </c>
      <c r="T47" s="106"/>
      <c r="U47" s="105" t="s">
        <v>30</v>
      </c>
      <c r="V47" s="106"/>
      <c r="W47" s="105" t="s">
        <v>30</v>
      </c>
      <c r="X47" s="106"/>
      <c r="Y47" s="105" t="s">
        <v>30</v>
      </c>
      <c r="Z47" s="106"/>
      <c r="AA47" s="105" t="s">
        <v>30</v>
      </c>
      <c r="AB47" s="106"/>
      <c r="AC47" s="105" t="s">
        <v>30</v>
      </c>
      <c r="AD47" s="106"/>
      <c r="AE47" s="44">
        <f t="shared" si="7"/>
        <v>3</v>
      </c>
      <c r="AF47" s="74" t="str">
        <f t="shared" si="8"/>
        <v>เด็กชายธีระพงษ์  พิลาตัน</v>
      </c>
      <c r="AG47" s="74"/>
      <c r="AH47" s="72" t="str">
        <f>IF(รายชื่อนักเรียน!E8="","",รายชื่อนักเรียน!G8)</f>
        <v>ป.4</v>
      </c>
      <c r="AI47" s="72">
        <f>IF(รายชื่อนักเรียน!E8="","",รายชื่อนักเรียน!H8)</f>
        <v>3</v>
      </c>
      <c r="AJ47" s="119"/>
      <c r="AK47" s="115" t="s">
        <v>30</v>
      </c>
      <c r="AL47" s="116"/>
      <c r="AM47" s="115" t="s">
        <v>30</v>
      </c>
      <c r="AN47" s="116"/>
      <c r="AO47" s="115" t="s">
        <v>30</v>
      </c>
      <c r="AP47" s="116"/>
      <c r="AQ47" s="115" t="s">
        <v>30</v>
      </c>
      <c r="AR47" s="116"/>
      <c r="AS47" s="115" t="s">
        <v>30</v>
      </c>
      <c r="AT47" s="116"/>
      <c r="AU47" s="115" t="s">
        <v>30</v>
      </c>
      <c r="AV47" s="116"/>
      <c r="AW47" s="115" t="s">
        <v>30</v>
      </c>
      <c r="AX47" s="116"/>
      <c r="AY47" s="115" t="s">
        <v>30</v>
      </c>
      <c r="AZ47" s="116"/>
      <c r="BA47" s="105">
        <f>IF(B47="","",COUNTIF(G47:AD47,"/")+COUNTIF(AK47:AZ47,"/")+BA9)</f>
        <v>40</v>
      </c>
      <c r="BB47" s="106"/>
      <c r="BC47" s="117">
        <f t="shared" si="10"/>
        <v>100</v>
      </c>
      <c r="BD47" s="118"/>
      <c r="BE47" s="44" t="str">
        <f>IF(B47="","",IF(BC47&gt;=ตั้งค่ากิจกรรมพัฒนาผู้เรียน!$C$19,"ผ","มผ"))</f>
        <v>ผ</v>
      </c>
    </row>
    <row r="48" spans="1:57" ht="18.95" customHeight="1" x14ac:dyDescent="0.45">
      <c r="A48" s="44">
        <f>รายชื่อนักเรียน!A9</f>
        <v>4</v>
      </c>
      <c r="B48" s="74" t="str">
        <f>IF(รายชื่อนักเรียน!E9="","",รายชื่อนักเรียน!D9 &amp; รายชื่อนักเรียน!E9 &amp; "  " &amp; รายชื่อนักเรียน!F9)</f>
        <v>เด็กหญิงเมธาพร  ทวีชาติ</v>
      </c>
      <c r="C48" s="74"/>
      <c r="D48" s="72" t="str">
        <f>IF(รายชื่อนักเรียน!E9="","",รายชื่อนักเรียน!G9)</f>
        <v>ป.4</v>
      </c>
      <c r="E48" s="72">
        <f>IF(รายชื่อนักเรียน!E9="","",รายชื่อนักเรียน!H9)</f>
        <v>4</v>
      </c>
      <c r="F48" s="119"/>
      <c r="G48" s="105" t="s">
        <v>30</v>
      </c>
      <c r="H48" s="106"/>
      <c r="I48" s="105" t="s">
        <v>30</v>
      </c>
      <c r="J48" s="106"/>
      <c r="K48" s="113" t="s">
        <v>30</v>
      </c>
      <c r="L48" s="114"/>
      <c r="M48" s="113" t="s">
        <v>30</v>
      </c>
      <c r="N48" s="114"/>
      <c r="O48" s="105" t="s">
        <v>30</v>
      </c>
      <c r="P48" s="106"/>
      <c r="Q48" s="105" t="s">
        <v>30</v>
      </c>
      <c r="R48" s="106"/>
      <c r="S48" s="105" t="s">
        <v>30</v>
      </c>
      <c r="T48" s="106"/>
      <c r="U48" s="105" t="s">
        <v>30</v>
      </c>
      <c r="V48" s="106"/>
      <c r="W48" s="105" t="s">
        <v>30</v>
      </c>
      <c r="X48" s="106"/>
      <c r="Y48" s="105" t="s">
        <v>30</v>
      </c>
      <c r="Z48" s="106"/>
      <c r="AA48" s="105" t="s">
        <v>30</v>
      </c>
      <c r="AB48" s="106"/>
      <c r="AC48" s="105" t="s">
        <v>30</v>
      </c>
      <c r="AD48" s="106"/>
      <c r="AE48" s="44">
        <f t="shared" si="7"/>
        <v>4</v>
      </c>
      <c r="AF48" s="74" t="str">
        <f t="shared" si="8"/>
        <v>เด็กหญิงเมธาพร  ทวีชาติ</v>
      </c>
      <c r="AG48" s="74"/>
      <c r="AH48" s="72" t="str">
        <f>IF(รายชื่อนักเรียน!E9="","",รายชื่อนักเรียน!G9)</f>
        <v>ป.4</v>
      </c>
      <c r="AI48" s="72">
        <f>IF(รายชื่อนักเรียน!E9="","",รายชื่อนักเรียน!H9)</f>
        <v>4</v>
      </c>
      <c r="AJ48" s="119"/>
      <c r="AK48" s="115" t="s">
        <v>30</v>
      </c>
      <c r="AL48" s="116"/>
      <c r="AM48" s="115" t="s">
        <v>30</v>
      </c>
      <c r="AN48" s="116"/>
      <c r="AO48" s="115" t="s">
        <v>30</v>
      </c>
      <c r="AP48" s="116"/>
      <c r="AQ48" s="115" t="s">
        <v>30</v>
      </c>
      <c r="AR48" s="116"/>
      <c r="AS48" s="115" t="s">
        <v>30</v>
      </c>
      <c r="AT48" s="116"/>
      <c r="AU48" s="115" t="s">
        <v>30</v>
      </c>
      <c r="AV48" s="116"/>
      <c r="AW48" s="115" t="s">
        <v>30</v>
      </c>
      <c r="AX48" s="116"/>
      <c r="AY48" s="115" t="s">
        <v>30</v>
      </c>
      <c r="AZ48" s="116"/>
      <c r="BA48" s="105">
        <f>IF(B48="","",COUNTIF(G48:AD48,"/")+COUNTIF(AK48:AZ48,"/")+BA10)</f>
        <v>40</v>
      </c>
      <c r="BB48" s="106"/>
      <c r="BC48" s="117">
        <f t="shared" si="10"/>
        <v>100</v>
      </c>
      <c r="BD48" s="118"/>
      <c r="BE48" s="44" t="str">
        <f>IF(B48="","",IF(BC48&gt;=ตั้งค่ากิจกรรมพัฒนาผู้เรียน!$C$19,"ผ","มผ"))</f>
        <v>ผ</v>
      </c>
    </row>
    <row r="49" spans="1:57" ht="18.95" customHeight="1" x14ac:dyDescent="0.45">
      <c r="A49" s="44">
        <f>รายชื่อนักเรียน!A10</f>
        <v>5</v>
      </c>
      <c r="B49" s="74" t="str">
        <f>IF(รายชื่อนักเรียน!E10="","",รายชื่อนักเรียน!D10 &amp; รายชื่อนักเรียน!E10 &amp; "  " &amp; รายชื่อนักเรียน!F10)</f>
        <v>เด็กหญิงลิลดา  ศรีโยธา</v>
      </c>
      <c r="C49" s="74"/>
      <c r="D49" s="72" t="str">
        <f>IF(รายชื่อนักเรียน!E10="","",รายชื่อนักเรียน!G10)</f>
        <v>ป.4</v>
      </c>
      <c r="E49" s="72">
        <f>IF(รายชื่อนักเรียน!E10="","",รายชื่อนักเรียน!H10)</f>
        <v>5</v>
      </c>
      <c r="F49" s="119"/>
      <c r="G49" s="105" t="s">
        <v>30</v>
      </c>
      <c r="H49" s="106"/>
      <c r="I49" s="105" t="s">
        <v>30</v>
      </c>
      <c r="J49" s="106"/>
      <c r="K49" s="113" t="s">
        <v>30</v>
      </c>
      <c r="L49" s="114"/>
      <c r="M49" s="113" t="s">
        <v>30</v>
      </c>
      <c r="N49" s="114"/>
      <c r="O49" s="105" t="s">
        <v>30</v>
      </c>
      <c r="P49" s="106"/>
      <c r="Q49" s="105" t="s">
        <v>30</v>
      </c>
      <c r="R49" s="106"/>
      <c r="S49" s="105" t="s">
        <v>30</v>
      </c>
      <c r="T49" s="106"/>
      <c r="U49" s="105" t="s">
        <v>30</v>
      </c>
      <c r="V49" s="106"/>
      <c r="W49" s="105" t="s">
        <v>30</v>
      </c>
      <c r="X49" s="106"/>
      <c r="Y49" s="105" t="s">
        <v>30</v>
      </c>
      <c r="Z49" s="106"/>
      <c r="AA49" s="105" t="s">
        <v>30</v>
      </c>
      <c r="AB49" s="106"/>
      <c r="AC49" s="105" t="s">
        <v>30</v>
      </c>
      <c r="AD49" s="106"/>
      <c r="AE49" s="44">
        <f t="shared" si="7"/>
        <v>5</v>
      </c>
      <c r="AF49" s="74" t="str">
        <f t="shared" si="8"/>
        <v>เด็กหญิงลิลดา  ศรีโยธา</v>
      </c>
      <c r="AG49" s="74"/>
      <c r="AH49" s="72" t="str">
        <f>IF(รายชื่อนักเรียน!E10="","",รายชื่อนักเรียน!G10)</f>
        <v>ป.4</v>
      </c>
      <c r="AI49" s="72">
        <f>IF(รายชื่อนักเรียน!E10="","",รายชื่อนักเรียน!H10)</f>
        <v>5</v>
      </c>
      <c r="AJ49" s="119"/>
      <c r="AK49" s="115" t="s">
        <v>30</v>
      </c>
      <c r="AL49" s="116"/>
      <c r="AM49" s="115" t="s">
        <v>30</v>
      </c>
      <c r="AN49" s="116"/>
      <c r="AO49" s="115" t="s">
        <v>30</v>
      </c>
      <c r="AP49" s="116"/>
      <c r="AQ49" s="115" t="s">
        <v>30</v>
      </c>
      <c r="AR49" s="116"/>
      <c r="AS49" s="115" t="s">
        <v>30</v>
      </c>
      <c r="AT49" s="116"/>
      <c r="AU49" s="115" t="s">
        <v>30</v>
      </c>
      <c r="AV49" s="116"/>
      <c r="AW49" s="115" t="s">
        <v>30</v>
      </c>
      <c r="AX49" s="116"/>
      <c r="AY49" s="115" t="s">
        <v>30</v>
      </c>
      <c r="AZ49" s="116"/>
      <c r="BA49" s="105">
        <f>IF(B49="","",COUNTIF(G49:AD49,"/")+COUNTIF(AK49:AZ49,"/")+BA11)</f>
        <v>40</v>
      </c>
      <c r="BB49" s="106"/>
      <c r="BC49" s="117">
        <f t="shared" si="10"/>
        <v>100</v>
      </c>
      <c r="BD49" s="118"/>
      <c r="BE49" s="44" t="str">
        <f>IF(B49="","",IF(BC49&gt;=ตั้งค่ากิจกรรมพัฒนาผู้เรียน!$C$19,"ผ","มผ"))</f>
        <v>ผ</v>
      </c>
    </row>
    <row r="50" spans="1:57" ht="18.95" customHeight="1" x14ac:dyDescent="0.45">
      <c r="A50" s="44">
        <f>รายชื่อนักเรียน!A11</f>
        <v>6</v>
      </c>
      <c r="B50" s="74" t="str">
        <f>IF(รายชื่อนักเรียน!E11="","",รายชื่อนักเรียน!D11 &amp; รายชื่อนักเรียน!E11 &amp; "  " &amp; รายชื่อนักเรียน!F11)</f>
        <v>เด็กหญิงชนากานต์  นุ่มทอง</v>
      </c>
      <c r="C50" s="74"/>
      <c r="D50" s="72" t="str">
        <f>IF(รายชื่อนักเรียน!E11="","",รายชื่อนักเรียน!G11)</f>
        <v>ป.4</v>
      </c>
      <c r="E50" s="72">
        <f>IF(รายชื่อนักเรียน!E11="","",รายชื่อนักเรียน!H11)</f>
        <v>6</v>
      </c>
      <c r="F50" s="119"/>
      <c r="G50" s="105" t="s">
        <v>30</v>
      </c>
      <c r="H50" s="106"/>
      <c r="I50" s="105" t="s">
        <v>30</v>
      </c>
      <c r="J50" s="106"/>
      <c r="K50" s="113" t="s">
        <v>30</v>
      </c>
      <c r="L50" s="114"/>
      <c r="M50" s="113" t="s">
        <v>30</v>
      </c>
      <c r="N50" s="114"/>
      <c r="O50" s="105" t="s">
        <v>30</v>
      </c>
      <c r="P50" s="106"/>
      <c r="Q50" s="105" t="s">
        <v>30</v>
      </c>
      <c r="R50" s="106"/>
      <c r="S50" s="105" t="s">
        <v>30</v>
      </c>
      <c r="T50" s="106"/>
      <c r="U50" s="105" t="s">
        <v>30</v>
      </c>
      <c r="V50" s="106"/>
      <c r="W50" s="105" t="s">
        <v>30</v>
      </c>
      <c r="X50" s="106"/>
      <c r="Y50" s="105" t="s">
        <v>30</v>
      </c>
      <c r="Z50" s="106"/>
      <c r="AA50" s="105" t="s">
        <v>30</v>
      </c>
      <c r="AB50" s="106"/>
      <c r="AC50" s="105" t="s">
        <v>30</v>
      </c>
      <c r="AD50" s="106"/>
      <c r="AE50" s="44">
        <f t="shared" si="7"/>
        <v>6</v>
      </c>
      <c r="AF50" s="74" t="str">
        <f t="shared" si="8"/>
        <v>เด็กหญิงชนากานต์  นุ่มทอง</v>
      </c>
      <c r="AG50" s="74"/>
      <c r="AH50" s="72" t="str">
        <f>IF(รายชื่อนักเรียน!E11="","",รายชื่อนักเรียน!G11)</f>
        <v>ป.4</v>
      </c>
      <c r="AI50" s="72">
        <f>IF(รายชื่อนักเรียน!E11="","",รายชื่อนักเรียน!H11)</f>
        <v>6</v>
      </c>
      <c r="AJ50" s="119"/>
      <c r="AK50" s="115" t="s">
        <v>30</v>
      </c>
      <c r="AL50" s="116"/>
      <c r="AM50" s="115" t="s">
        <v>30</v>
      </c>
      <c r="AN50" s="116"/>
      <c r="AO50" s="115" t="s">
        <v>30</v>
      </c>
      <c r="AP50" s="116"/>
      <c r="AQ50" s="115" t="s">
        <v>30</v>
      </c>
      <c r="AR50" s="116"/>
      <c r="AS50" s="115" t="s">
        <v>30</v>
      </c>
      <c r="AT50" s="116"/>
      <c r="AU50" s="115" t="s">
        <v>30</v>
      </c>
      <c r="AV50" s="116"/>
      <c r="AW50" s="115" t="s">
        <v>30</v>
      </c>
      <c r="AX50" s="116"/>
      <c r="AY50" s="115" t="s">
        <v>30</v>
      </c>
      <c r="AZ50" s="116"/>
      <c r="BA50" s="105">
        <f t="shared" ref="BA50:BA74" si="11">IF(B50="","",COUNTIF(G50:AD50,"/")+COUNTIF(AK50:AZ50,"/")+BA12)</f>
        <v>40</v>
      </c>
      <c r="BB50" s="106"/>
      <c r="BC50" s="117">
        <f t="shared" si="10"/>
        <v>100</v>
      </c>
      <c r="BD50" s="118"/>
      <c r="BE50" s="44" t="str">
        <f>IF(B50="","",IF(BC50&gt;=ตั้งค่ากิจกรรมพัฒนาผู้เรียน!$C$19,"ผ","มผ"))</f>
        <v>ผ</v>
      </c>
    </row>
    <row r="51" spans="1:57" ht="18.95" customHeight="1" x14ac:dyDescent="0.45">
      <c r="A51" s="44">
        <f>รายชื่อนักเรียน!A12</f>
        <v>7</v>
      </c>
      <c r="B51" s="74" t="str">
        <f>IF(รายชื่อนักเรียน!E12="","",รายชื่อนักเรียน!D12 &amp; รายชื่อนักเรียน!E12 &amp; "  " &amp; รายชื่อนักเรียน!F12)</f>
        <v>เด็กหญิงณัฐธิดา  พุ่มแจ้ง</v>
      </c>
      <c r="C51" s="74"/>
      <c r="D51" s="72" t="str">
        <f>IF(รายชื่อนักเรียน!E12="","",รายชื่อนักเรียน!G12)</f>
        <v>ป.5</v>
      </c>
      <c r="E51" s="72">
        <f>IF(รายชื่อนักเรียน!E12="","",รายชื่อนักเรียน!H12)</f>
        <v>7</v>
      </c>
      <c r="F51" s="119"/>
      <c r="G51" s="105" t="s">
        <v>30</v>
      </c>
      <c r="H51" s="106"/>
      <c r="I51" s="105" t="s">
        <v>30</v>
      </c>
      <c r="J51" s="106"/>
      <c r="K51" s="113" t="s">
        <v>30</v>
      </c>
      <c r="L51" s="114"/>
      <c r="M51" s="113" t="s">
        <v>30</v>
      </c>
      <c r="N51" s="114"/>
      <c r="O51" s="105" t="s">
        <v>30</v>
      </c>
      <c r="P51" s="106"/>
      <c r="Q51" s="113" t="s">
        <v>30</v>
      </c>
      <c r="R51" s="114"/>
      <c r="S51" s="105" t="s">
        <v>30</v>
      </c>
      <c r="T51" s="106"/>
      <c r="U51" s="105" t="s">
        <v>30</v>
      </c>
      <c r="V51" s="106"/>
      <c r="W51" s="105" t="s">
        <v>30</v>
      </c>
      <c r="X51" s="106"/>
      <c r="Y51" s="105" t="s">
        <v>30</v>
      </c>
      <c r="Z51" s="106"/>
      <c r="AA51" s="105" t="s">
        <v>30</v>
      </c>
      <c r="AB51" s="106"/>
      <c r="AC51" s="105" t="s">
        <v>30</v>
      </c>
      <c r="AD51" s="106"/>
      <c r="AE51" s="44">
        <f t="shared" si="7"/>
        <v>7</v>
      </c>
      <c r="AF51" s="74" t="str">
        <f t="shared" si="8"/>
        <v>เด็กหญิงณัฐธิดา  พุ่มแจ้ง</v>
      </c>
      <c r="AG51" s="74"/>
      <c r="AH51" s="72" t="str">
        <f>IF(รายชื่อนักเรียน!E12="","",รายชื่อนักเรียน!G12)</f>
        <v>ป.5</v>
      </c>
      <c r="AI51" s="72">
        <f>IF(รายชื่อนักเรียน!E12="","",รายชื่อนักเรียน!H12)</f>
        <v>7</v>
      </c>
      <c r="AJ51" s="119"/>
      <c r="AK51" s="115" t="s">
        <v>30</v>
      </c>
      <c r="AL51" s="116"/>
      <c r="AM51" s="115" t="s">
        <v>30</v>
      </c>
      <c r="AN51" s="116"/>
      <c r="AO51" s="115" t="s">
        <v>30</v>
      </c>
      <c r="AP51" s="116"/>
      <c r="AQ51" s="115" t="s">
        <v>30</v>
      </c>
      <c r="AR51" s="116"/>
      <c r="AS51" s="115" t="s">
        <v>30</v>
      </c>
      <c r="AT51" s="116"/>
      <c r="AU51" s="115" t="s">
        <v>30</v>
      </c>
      <c r="AV51" s="116"/>
      <c r="AW51" s="115" t="s">
        <v>30</v>
      </c>
      <c r="AX51" s="116"/>
      <c r="AY51" s="115" t="s">
        <v>30</v>
      </c>
      <c r="AZ51" s="116"/>
      <c r="BA51" s="105">
        <f t="shared" si="11"/>
        <v>40</v>
      </c>
      <c r="BB51" s="106"/>
      <c r="BC51" s="117">
        <f t="shared" si="10"/>
        <v>100</v>
      </c>
      <c r="BD51" s="118"/>
      <c r="BE51" s="44" t="str">
        <f>IF(B51="","",IF(BC51&gt;=ตั้งค่ากิจกรรมพัฒนาผู้เรียน!$C$19,"ผ","มผ"))</f>
        <v>ผ</v>
      </c>
    </row>
    <row r="52" spans="1:57" ht="18.95" customHeight="1" x14ac:dyDescent="0.45">
      <c r="A52" s="44">
        <f>รายชื่อนักเรียน!A13</f>
        <v>8</v>
      </c>
      <c r="B52" s="74" t="str">
        <f>IF(รายชื่อนักเรียน!E13="","",รายชื่อนักเรียน!D13 &amp; รายชื่อนักเรียน!E13 &amp; "  " &amp; รายชื่อนักเรียน!F13)</f>
        <v>เด็กหญิงศิริรัตน์  ช่วงกลาง</v>
      </c>
      <c r="C52" s="74"/>
      <c r="D52" s="72" t="str">
        <f>IF(รายชื่อนักเรียน!E13="","",รายชื่อนักเรียน!G13)</f>
        <v>ป.6</v>
      </c>
      <c r="E52" s="72">
        <f>IF(รายชื่อนักเรียน!E13="","",รายชื่อนักเรียน!H13)</f>
        <v>8</v>
      </c>
      <c r="F52" s="119"/>
      <c r="G52" s="105" t="s">
        <v>30</v>
      </c>
      <c r="H52" s="106"/>
      <c r="I52" s="105" t="s">
        <v>30</v>
      </c>
      <c r="J52" s="106"/>
      <c r="K52" s="113" t="s">
        <v>30</v>
      </c>
      <c r="L52" s="114"/>
      <c r="M52" s="113" t="s">
        <v>30</v>
      </c>
      <c r="N52" s="114"/>
      <c r="O52" s="105" t="s">
        <v>30</v>
      </c>
      <c r="P52" s="106"/>
      <c r="Q52" s="105" t="s">
        <v>30</v>
      </c>
      <c r="R52" s="106"/>
      <c r="S52" s="105" t="s">
        <v>30</v>
      </c>
      <c r="T52" s="106"/>
      <c r="U52" s="105" t="s">
        <v>30</v>
      </c>
      <c r="V52" s="106"/>
      <c r="W52" s="105" t="s">
        <v>30</v>
      </c>
      <c r="X52" s="106"/>
      <c r="Y52" s="105" t="s">
        <v>30</v>
      </c>
      <c r="Z52" s="106"/>
      <c r="AA52" s="105" t="s">
        <v>30</v>
      </c>
      <c r="AB52" s="106"/>
      <c r="AC52" s="105" t="s">
        <v>30</v>
      </c>
      <c r="AD52" s="106"/>
      <c r="AE52" s="44">
        <f t="shared" si="7"/>
        <v>8</v>
      </c>
      <c r="AF52" s="74" t="str">
        <f t="shared" si="8"/>
        <v>เด็กหญิงศิริรัตน์  ช่วงกลาง</v>
      </c>
      <c r="AG52" s="74"/>
      <c r="AH52" s="72" t="str">
        <f>IF(รายชื่อนักเรียน!E13="","",รายชื่อนักเรียน!G13)</f>
        <v>ป.6</v>
      </c>
      <c r="AI52" s="72">
        <f>IF(รายชื่อนักเรียน!E13="","",รายชื่อนักเรียน!H13)</f>
        <v>8</v>
      </c>
      <c r="AJ52" s="119"/>
      <c r="AK52" s="115" t="s">
        <v>30</v>
      </c>
      <c r="AL52" s="116"/>
      <c r="AM52" s="115" t="s">
        <v>30</v>
      </c>
      <c r="AN52" s="116"/>
      <c r="AO52" s="115" t="s">
        <v>30</v>
      </c>
      <c r="AP52" s="116"/>
      <c r="AQ52" s="115" t="s">
        <v>30</v>
      </c>
      <c r="AR52" s="116"/>
      <c r="AS52" s="115" t="s">
        <v>30</v>
      </c>
      <c r="AT52" s="116"/>
      <c r="AU52" s="115" t="s">
        <v>30</v>
      </c>
      <c r="AV52" s="116"/>
      <c r="AW52" s="115" t="s">
        <v>30</v>
      </c>
      <c r="AX52" s="116"/>
      <c r="AY52" s="115" t="s">
        <v>30</v>
      </c>
      <c r="AZ52" s="116"/>
      <c r="BA52" s="105">
        <f t="shared" si="11"/>
        <v>40</v>
      </c>
      <c r="BB52" s="106"/>
      <c r="BC52" s="117">
        <f t="shared" si="10"/>
        <v>100</v>
      </c>
      <c r="BD52" s="118"/>
      <c r="BE52" s="44" t="str">
        <f>IF(B52="","",IF(BC52&gt;=ตั้งค่ากิจกรรมพัฒนาผู้เรียน!$C$19,"ผ","มผ"))</f>
        <v>ผ</v>
      </c>
    </row>
    <row r="53" spans="1:57" ht="18.95" customHeight="1" x14ac:dyDescent="0.45">
      <c r="A53" s="44">
        <f>รายชื่อนักเรียน!A14</f>
        <v>9</v>
      </c>
      <c r="B53" s="74" t="str">
        <f>IF(รายชื่อนักเรียน!E14="","",รายชื่อนักเรียน!D14 &amp; รายชื่อนักเรียน!E14 &amp; "  " &amp; รายชื่อนักเรียน!F14)</f>
        <v>เด็กหญิงอโรชา  จันทร์มณี</v>
      </c>
      <c r="C53" s="74"/>
      <c r="D53" s="72" t="str">
        <f>IF(รายชื่อนักเรียน!E14="","",รายชื่อนักเรียน!G14)</f>
        <v>ป.6</v>
      </c>
      <c r="E53" s="72">
        <f>IF(รายชื่อนักเรียน!E14="","",รายชื่อนักเรียน!H14)</f>
        <v>9</v>
      </c>
      <c r="F53" s="119"/>
      <c r="G53" s="105" t="s">
        <v>30</v>
      </c>
      <c r="H53" s="106"/>
      <c r="I53" s="105" t="s">
        <v>30</v>
      </c>
      <c r="J53" s="106"/>
      <c r="K53" s="113" t="s">
        <v>30</v>
      </c>
      <c r="L53" s="114"/>
      <c r="M53" s="113" t="s">
        <v>30</v>
      </c>
      <c r="N53" s="114"/>
      <c r="O53" s="105" t="s">
        <v>30</v>
      </c>
      <c r="P53" s="106"/>
      <c r="Q53" s="105" t="s">
        <v>30</v>
      </c>
      <c r="R53" s="106"/>
      <c r="S53" s="105" t="s">
        <v>30</v>
      </c>
      <c r="T53" s="106"/>
      <c r="U53" s="105" t="s">
        <v>30</v>
      </c>
      <c r="V53" s="106"/>
      <c r="W53" s="105" t="s">
        <v>30</v>
      </c>
      <c r="X53" s="106"/>
      <c r="Y53" s="105" t="s">
        <v>30</v>
      </c>
      <c r="Z53" s="106"/>
      <c r="AA53" s="105" t="s">
        <v>30</v>
      </c>
      <c r="AB53" s="106"/>
      <c r="AC53" s="105" t="s">
        <v>30</v>
      </c>
      <c r="AD53" s="106"/>
      <c r="AE53" s="44">
        <f t="shared" si="7"/>
        <v>9</v>
      </c>
      <c r="AF53" s="74" t="str">
        <f t="shared" si="8"/>
        <v>เด็กหญิงอโรชา  จันทร์มณี</v>
      </c>
      <c r="AG53" s="74"/>
      <c r="AH53" s="72" t="str">
        <f>IF(รายชื่อนักเรียน!E14="","",รายชื่อนักเรียน!G14)</f>
        <v>ป.6</v>
      </c>
      <c r="AI53" s="72">
        <f>IF(รายชื่อนักเรียน!E14="","",รายชื่อนักเรียน!H14)</f>
        <v>9</v>
      </c>
      <c r="AJ53" s="119"/>
      <c r="AK53" s="115" t="s">
        <v>30</v>
      </c>
      <c r="AL53" s="116"/>
      <c r="AM53" s="115" t="s">
        <v>30</v>
      </c>
      <c r="AN53" s="116"/>
      <c r="AO53" s="115" t="s">
        <v>30</v>
      </c>
      <c r="AP53" s="116"/>
      <c r="AQ53" s="115" t="s">
        <v>30</v>
      </c>
      <c r="AR53" s="116"/>
      <c r="AS53" s="115" t="s">
        <v>30</v>
      </c>
      <c r="AT53" s="116"/>
      <c r="AU53" s="115" t="s">
        <v>30</v>
      </c>
      <c r="AV53" s="116"/>
      <c r="AW53" s="115" t="s">
        <v>30</v>
      </c>
      <c r="AX53" s="116"/>
      <c r="AY53" s="115" t="s">
        <v>30</v>
      </c>
      <c r="AZ53" s="116"/>
      <c r="BA53" s="105">
        <f t="shared" si="11"/>
        <v>40</v>
      </c>
      <c r="BB53" s="106"/>
      <c r="BC53" s="117">
        <f t="shared" si="10"/>
        <v>100</v>
      </c>
      <c r="BD53" s="118"/>
      <c r="BE53" s="44" t="str">
        <f>IF(B53="","",IF(BC53&gt;=ตั้งค่ากิจกรรมพัฒนาผู้เรียน!$C$19,"ผ","มผ"))</f>
        <v>ผ</v>
      </c>
    </row>
    <row r="54" spans="1:57" ht="18.95" customHeight="1" x14ac:dyDescent="0.45">
      <c r="A54" s="44">
        <f>รายชื่อนักเรียน!A15</f>
        <v>10</v>
      </c>
      <c r="B54" s="74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54" s="74"/>
      <c r="D54" s="72" t="str">
        <f>IF(รายชื่อนักเรียน!E15="","",รายชื่อนักเรียน!G15)</f>
        <v/>
      </c>
      <c r="E54" s="72" t="str">
        <f>IF(รายชื่อนักเรียน!E15="","",รายชื่อนักเรียน!H15)</f>
        <v/>
      </c>
      <c r="F54" s="119"/>
      <c r="G54" s="105"/>
      <c r="H54" s="106"/>
      <c r="I54" s="105"/>
      <c r="J54" s="106"/>
      <c r="K54" s="105"/>
      <c r="L54" s="106"/>
      <c r="M54" s="105"/>
      <c r="N54" s="106"/>
      <c r="O54" s="105"/>
      <c r="P54" s="106"/>
      <c r="Q54" s="105"/>
      <c r="R54" s="106"/>
      <c r="S54" s="105"/>
      <c r="T54" s="106"/>
      <c r="U54" s="105"/>
      <c r="V54" s="106"/>
      <c r="W54" s="105"/>
      <c r="X54" s="106"/>
      <c r="Y54" s="105"/>
      <c r="Z54" s="106"/>
      <c r="AA54" s="105"/>
      <c r="AB54" s="106"/>
      <c r="AC54" s="105"/>
      <c r="AD54" s="106"/>
      <c r="AE54" s="44">
        <f t="shared" si="7"/>
        <v>10</v>
      </c>
      <c r="AF54" s="74" t="str">
        <f t="shared" si="8"/>
        <v/>
      </c>
      <c r="AG54" s="74"/>
      <c r="AH54" s="72" t="str">
        <f>IF(รายชื่อนักเรียน!E15="","",รายชื่อนักเรียน!G15)</f>
        <v/>
      </c>
      <c r="AI54" s="72" t="str">
        <f>IF(รายชื่อนักเรียน!E15="","",รายชื่อนักเรียน!H15)</f>
        <v/>
      </c>
      <c r="AJ54" s="119"/>
      <c r="AK54" s="115"/>
      <c r="AL54" s="116"/>
      <c r="AM54" s="115"/>
      <c r="AN54" s="116"/>
      <c r="AO54" s="115"/>
      <c r="AP54" s="116"/>
      <c r="AQ54" s="115"/>
      <c r="AR54" s="116"/>
      <c r="AS54" s="115"/>
      <c r="AT54" s="116"/>
      <c r="AU54" s="115"/>
      <c r="AV54" s="116"/>
      <c r="AW54" s="115"/>
      <c r="AX54" s="116"/>
      <c r="AY54" s="115"/>
      <c r="AZ54" s="116"/>
      <c r="BA54" s="105" t="str">
        <f t="shared" si="11"/>
        <v/>
      </c>
      <c r="BB54" s="106"/>
      <c r="BC54" s="117" t="str">
        <f t="shared" si="10"/>
        <v/>
      </c>
      <c r="BD54" s="118"/>
      <c r="BE54" s="44" t="str">
        <f>IF(B54="","",IF(BC54&gt;=ตั้งค่ากิจกรรมพัฒนาผู้เรียน!$C$19,"ผ","มผ"))</f>
        <v/>
      </c>
    </row>
    <row r="55" spans="1:57" ht="18.95" customHeight="1" x14ac:dyDescent="0.45">
      <c r="A55" s="44">
        <f>รายชื่อนักเรียน!A16</f>
        <v>11</v>
      </c>
      <c r="B55" s="74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55" s="74"/>
      <c r="D55" s="72" t="str">
        <f>IF(รายชื่อนักเรียน!E16="","",รายชื่อนักเรียน!G16)</f>
        <v/>
      </c>
      <c r="E55" s="72" t="str">
        <f>IF(รายชื่อนักเรียน!E16="","",รายชื่อนักเรียน!H16)</f>
        <v/>
      </c>
      <c r="F55" s="119"/>
      <c r="G55" s="105"/>
      <c r="H55" s="106"/>
      <c r="I55" s="105"/>
      <c r="J55" s="106"/>
      <c r="K55" s="105"/>
      <c r="L55" s="106"/>
      <c r="M55" s="105"/>
      <c r="N55" s="106"/>
      <c r="O55" s="105"/>
      <c r="P55" s="106"/>
      <c r="Q55" s="105"/>
      <c r="R55" s="106"/>
      <c r="S55" s="105"/>
      <c r="T55" s="106"/>
      <c r="U55" s="105"/>
      <c r="V55" s="106"/>
      <c r="W55" s="105"/>
      <c r="X55" s="106"/>
      <c r="Y55" s="105"/>
      <c r="Z55" s="106"/>
      <c r="AA55" s="105"/>
      <c r="AB55" s="106"/>
      <c r="AC55" s="105"/>
      <c r="AD55" s="106"/>
      <c r="AE55" s="44">
        <f t="shared" si="7"/>
        <v>11</v>
      </c>
      <c r="AF55" s="74" t="str">
        <f t="shared" si="8"/>
        <v/>
      </c>
      <c r="AG55" s="74"/>
      <c r="AH55" s="72" t="str">
        <f>IF(รายชื่อนักเรียน!E16="","",รายชื่อนักเรียน!G16)</f>
        <v/>
      </c>
      <c r="AI55" s="72" t="str">
        <f>IF(รายชื่อนักเรียน!E16="","",รายชื่อนักเรียน!H16)</f>
        <v/>
      </c>
      <c r="AJ55" s="119"/>
      <c r="AK55" s="115"/>
      <c r="AL55" s="116"/>
      <c r="AM55" s="115"/>
      <c r="AN55" s="116"/>
      <c r="AO55" s="115"/>
      <c r="AP55" s="116"/>
      <c r="AQ55" s="115"/>
      <c r="AR55" s="116"/>
      <c r="AS55" s="115"/>
      <c r="AT55" s="116"/>
      <c r="AU55" s="115"/>
      <c r="AV55" s="116"/>
      <c r="AW55" s="115"/>
      <c r="AX55" s="116"/>
      <c r="AY55" s="115"/>
      <c r="AZ55" s="116"/>
      <c r="BA55" s="105" t="str">
        <f t="shared" si="11"/>
        <v/>
      </c>
      <c r="BB55" s="106"/>
      <c r="BC55" s="117" t="str">
        <f t="shared" si="10"/>
        <v/>
      </c>
      <c r="BD55" s="118"/>
      <c r="BE55" s="44" t="str">
        <f>IF(B55="","",IF(BC55&gt;=ตั้งค่ากิจกรรมพัฒนาผู้เรียน!$C$19,"ผ","มผ"))</f>
        <v/>
      </c>
    </row>
    <row r="56" spans="1:57" ht="18.95" customHeight="1" x14ac:dyDescent="0.45">
      <c r="A56" s="44">
        <f>รายชื่อนักเรียน!A17</f>
        <v>12</v>
      </c>
      <c r="B56" s="74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56" s="74"/>
      <c r="D56" s="72" t="str">
        <f>IF(รายชื่อนักเรียน!E17="","",รายชื่อนักเรียน!G17)</f>
        <v/>
      </c>
      <c r="E56" s="72" t="str">
        <f>IF(รายชื่อนักเรียน!E17="","",รายชื่อนักเรียน!H17)</f>
        <v/>
      </c>
      <c r="F56" s="119"/>
      <c r="G56" s="105"/>
      <c r="H56" s="106"/>
      <c r="I56" s="105"/>
      <c r="J56" s="106"/>
      <c r="K56" s="105"/>
      <c r="L56" s="106"/>
      <c r="M56" s="105"/>
      <c r="N56" s="106"/>
      <c r="O56" s="105"/>
      <c r="P56" s="106"/>
      <c r="Q56" s="105"/>
      <c r="R56" s="106"/>
      <c r="S56" s="105"/>
      <c r="T56" s="106"/>
      <c r="U56" s="105"/>
      <c r="V56" s="106"/>
      <c r="W56" s="105"/>
      <c r="X56" s="106"/>
      <c r="Y56" s="105"/>
      <c r="Z56" s="106"/>
      <c r="AA56" s="105"/>
      <c r="AB56" s="106"/>
      <c r="AC56" s="105"/>
      <c r="AD56" s="106"/>
      <c r="AE56" s="44">
        <f t="shared" si="7"/>
        <v>12</v>
      </c>
      <c r="AF56" s="74" t="str">
        <f t="shared" si="8"/>
        <v/>
      </c>
      <c r="AG56" s="74"/>
      <c r="AH56" s="72" t="str">
        <f>IF(รายชื่อนักเรียน!E17="","",รายชื่อนักเรียน!G17)</f>
        <v/>
      </c>
      <c r="AI56" s="72" t="str">
        <f>IF(รายชื่อนักเรียน!E17="","",รายชื่อนักเรียน!H17)</f>
        <v/>
      </c>
      <c r="AJ56" s="119"/>
      <c r="AK56" s="115"/>
      <c r="AL56" s="116"/>
      <c r="AM56" s="115"/>
      <c r="AN56" s="116"/>
      <c r="AO56" s="115"/>
      <c r="AP56" s="116"/>
      <c r="AQ56" s="115"/>
      <c r="AR56" s="116"/>
      <c r="AS56" s="115"/>
      <c r="AT56" s="116"/>
      <c r="AU56" s="115"/>
      <c r="AV56" s="116"/>
      <c r="AW56" s="115"/>
      <c r="AX56" s="116"/>
      <c r="AY56" s="115"/>
      <c r="AZ56" s="116"/>
      <c r="BA56" s="105" t="str">
        <f t="shared" si="11"/>
        <v/>
      </c>
      <c r="BB56" s="106"/>
      <c r="BC56" s="117" t="str">
        <f t="shared" si="10"/>
        <v/>
      </c>
      <c r="BD56" s="118"/>
      <c r="BE56" s="44" t="str">
        <f>IF(B56="","",IF(BC56&gt;=ตั้งค่ากิจกรรมพัฒนาผู้เรียน!$C$19,"ผ","มผ"))</f>
        <v/>
      </c>
    </row>
    <row r="57" spans="1:57" ht="18.95" customHeight="1" x14ac:dyDescent="0.45">
      <c r="A57" s="44">
        <f>รายชื่อนักเรียน!A18</f>
        <v>13</v>
      </c>
      <c r="B57" s="74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57" s="74"/>
      <c r="D57" s="72" t="str">
        <f>IF(รายชื่อนักเรียน!E18="","",รายชื่อนักเรียน!G18)</f>
        <v/>
      </c>
      <c r="E57" s="72" t="str">
        <f>IF(รายชื่อนักเรียน!E18="","",รายชื่อนักเรียน!H18)</f>
        <v/>
      </c>
      <c r="F57" s="119"/>
      <c r="G57" s="105"/>
      <c r="H57" s="106"/>
      <c r="I57" s="105"/>
      <c r="J57" s="106"/>
      <c r="K57" s="105"/>
      <c r="L57" s="106"/>
      <c r="M57" s="105"/>
      <c r="N57" s="106"/>
      <c r="O57" s="105"/>
      <c r="P57" s="106"/>
      <c r="Q57" s="105"/>
      <c r="R57" s="106"/>
      <c r="S57" s="105"/>
      <c r="T57" s="106"/>
      <c r="U57" s="105"/>
      <c r="V57" s="106"/>
      <c r="W57" s="105"/>
      <c r="X57" s="106"/>
      <c r="Y57" s="105"/>
      <c r="Z57" s="106"/>
      <c r="AA57" s="105"/>
      <c r="AB57" s="106"/>
      <c r="AC57" s="105"/>
      <c r="AD57" s="106"/>
      <c r="AE57" s="44">
        <f t="shared" si="7"/>
        <v>13</v>
      </c>
      <c r="AF57" s="74" t="str">
        <f t="shared" si="8"/>
        <v/>
      </c>
      <c r="AG57" s="74"/>
      <c r="AH57" s="72" t="str">
        <f>IF(รายชื่อนักเรียน!E18="","",รายชื่อนักเรียน!G18)</f>
        <v/>
      </c>
      <c r="AI57" s="72" t="str">
        <f>IF(รายชื่อนักเรียน!E18="","",รายชื่อนักเรียน!H18)</f>
        <v/>
      </c>
      <c r="AJ57" s="119"/>
      <c r="AK57" s="115"/>
      <c r="AL57" s="116"/>
      <c r="AM57" s="115"/>
      <c r="AN57" s="116"/>
      <c r="AO57" s="115"/>
      <c r="AP57" s="116"/>
      <c r="AQ57" s="115"/>
      <c r="AR57" s="116"/>
      <c r="AS57" s="115"/>
      <c r="AT57" s="116"/>
      <c r="AU57" s="115"/>
      <c r="AV57" s="116"/>
      <c r="AW57" s="115"/>
      <c r="AX57" s="116"/>
      <c r="AY57" s="115"/>
      <c r="AZ57" s="116"/>
      <c r="BA57" s="105" t="str">
        <f t="shared" si="11"/>
        <v/>
      </c>
      <c r="BB57" s="106"/>
      <c r="BC57" s="117" t="str">
        <f t="shared" si="10"/>
        <v/>
      </c>
      <c r="BD57" s="118"/>
      <c r="BE57" s="44" t="str">
        <f>IF(B57="","",IF(BC57&gt;=ตั้งค่ากิจกรรมพัฒนาผู้เรียน!$C$19,"ผ","มผ"))</f>
        <v/>
      </c>
    </row>
    <row r="58" spans="1:57" ht="18.95" customHeight="1" x14ac:dyDescent="0.45">
      <c r="A58" s="44">
        <f>รายชื่อนักเรียน!A19</f>
        <v>14</v>
      </c>
      <c r="B58" s="74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58" s="74"/>
      <c r="D58" s="72" t="str">
        <f>IF(รายชื่อนักเรียน!E19="","",รายชื่อนักเรียน!G19)</f>
        <v/>
      </c>
      <c r="E58" s="72" t="str">
        <f>IF(รายชื่อนักเรียน!E19="","",รายชื่อนักเรียน!H19)</f>
        <v/>
      </c>
      <c r="F58" s="119"/>
      <c r="G58" s="105"/>
      <c r="H58" s="106"/>
      <c r="I58" s="105"/>
      <c r="J58" s="106"/>
      <c r="K58" s="105"/>
      <c r="L58" s="106"/>
      <c r="M58" s="105"/>
      <c r="N58" s="106"/>
      <c r="O58" s="105"/>
      <c r="P58" s="106"/>
      <c r="Q58" s="105"/>
      <c r="R58" s="106"/>
      <c r="S58" s="105"/>
      <c r="T58" s="106"/>
      <c r="U58" s="105"/>
      <c r="V58" s="106"/>
      <c r="W58" s="105"/>
      <c r="X58" s="106"/>
      <c r="Y58" s="105"/>
      <c r="Z58" s="106"/>
      <c r="AA58" s="105"/>
      <c r="AB58" s="106"/>
      <c r="AC58" s="105"/>
      <c r="AD58" s="106"/>
      <c r="AE58" s="44">
        <f t="shared" si="7"/>
        <v>14</v>
      </c>
      <c r="AF58" s="74" t="str">
        <f t="shared" si="8"/>
        <v/>
      </c>
      <c r="AG58" s="74"/>
      <c r="AH58" s="72" t="str">
        <f>IF(รายชื่อนักเรียน!E19="","",รายชื่อนักเรียน!G19)</f>
        <v/>
      </c>
      <c r="AI58" s="72" t="str">
        <f>IF(รายชื่อนักเรียน!E19="","",รายชื่อนักเรียน!H19)</f>
        <v/>
      </c>
      <c r="AJ58" s="119"/>
      <c r="AK58" s="115"/>
      <c r="AL58" s="116"/>
      <c r="AM58" s="115"/>
      <c r="AN58" s="116"/>
      <c r="AO58" s="115"/>
      <c r="AP58" s="116"/>
      <c r="AQ58" s="115"/>
      <c r="AR58" s="116"/>
      <c r="AS58" s="115"/>
      <c r="AT58" s="116"/>
      <c r="AU58" s="115"/>
      <c r="AV58" s="116"/>
      <c r="AW58" s="115"/>
      <c r="AX58" s="116"/>
      <c r="AY58" s="115"/>
      <c r="AZ58" s="116"/>
      <c r="BA58" s="105" t="str">
        <f t="shared" si="11"/>
        <v/>
      </c>
      <c r="BB58" s="106"/>
      <c r="BC58" s="117" t="str">
        <f t="shared" si="10"/>
        <v/>
      </c>
      <c r="BD58" s="118"/>
      <c r="BE58" s="44" t="str">
        <f>IF(B58="","",IF(BC58&gt;=ตั้งค่ากิจกรรมพัฒนาผู้เรียน!$C$19,"ผ","มผ"))</f>
        <v/>
      </c>
    </row>
    <row r="59" spans="1:57" ht="18.95" customHeight="1" x14ac:dyDescent="0.45">
      <c r="A59" s="44">
        <f>รายชื่อนักเรียน!A20</f>
        <v>15</v>
      </c>
      <c r="B59" s="74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59" s="74"/>
      <c r="D59" s="72" t="str">
        <f>IF(รายชื่อนักเรียน!E20="","",รายชื่อนักเรียน!G20)</f>
        <v/>
      </c>
      <c r="E59" s="72" t="str">
        <f>IF(รายชื่อนักเรียน!E20="","",รายชื่อนักเรียน!H20)</f>
        <v/>
      </c>
      <c r="F59" s="119"/>
      <c r="G59" s="105"/>
      <c r="H59" s="106"/>
      <c r="I59" s="105"/>
      <c r="J59" s="106"/>
      <c r="K59" s="105"/>
      <c r="L59" s="106"/>
      <c r="M59" s="105"/>
      <c r="N59" s="106"/>
      <c r="O59" s="105"/>
      <c r="P59" s="106"/>
      <c r="Q59" s="105"/>
      <c r="R59" s="106"/>
      <c r="S59" s="105"/>
      <c r="T59" s="106"/>
      <c r="U59" s="105"/>
      <c r="V59" s="106"/>
      <c r="W59" s="105"/>
      <c r="X59" s="106"/>
      <c r="Y59" s="105"/>
      <c r="Z59" s="106"/>
      <c r="AA59" s="105"/>
      <c r="AB59" s="106"/>
      <c r="AC59" s="105"/>
      <c r="AD59" s="106"/>
      <c r="AE59" s="44">
        <f t="shared" si="7"/>
        <v>15</v>
      </c>
      <c r="AF59" s="74" t="str">
        <f t="shared" si="8"/>
        <v/>
      </c>
      <c r="AG59" s="74"/>
      <c r="AH59" s="72" t="str">
        <f>IF(รายชื่อนักเรียน!E20="","",รายชื่อนักเรียน!G20)</f>
        <v/>
      </c>
      <c r="AI59" s="72" t="str">
        <f>IF(รายชื่อนักเรียน!E20="","",รายชื่อนักเรียน!H20)</f>
        <v/>
      </c>
      <c r="AJ59" s="119"/>
      <c r="AK59" s="115"/>
      <c r="AL59" s="116"/>
      <c r="AM59" s="115"/>
      <c r="AN59" s="116"/>
      <c r="AO59" s="105"/>
      <c r="AP59" s="106"/>
      <c r="AQ59" s="105"/>
      <c r="AR59" s="106"/>
      <c r="AS59" s="105"/>
      <c r="AT59" s="106"/>
      <c r="AU59" s="105"/>
      <c r="AV59" s="106"/>
      <c r="AW59" s="105"/>
      <c r="AX59" s="106"/>
      <c r="AY59" s="105"/>
      <c r="AZ59" s="106"/>
      <c r="BA59" s="105" t="str">
        <f t="shared" si="11"/>
        <v/>
      </c>
      <c r="BB59" s="106"/>
      <c r="BC59" s="117" t="str">
        <f t="shared" si="10"/>
        <v/>
      </c>
      <c r="BD59" s="118"/>
      <c r="BE59" s="44" t="str">
        <f>IF(B59="","",IF(BC59&gt;=ตั้งค่ากิจกรรมพัฒนาผู้เรียน!$C$19,"ผ","มผ"))</f>
        <v/>
      </c>
    </row>
    <row r="60" spans="1:57" ht="18.95" customHeight="1" x14ac:dyDescent="0.45">
      <c r="A60" s="44">
        <f>รายชื่อนักเรียน!A21</f>
        <v>16</v>
      </c>
      <c r="B60" s="74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60" s="74"/>
      <c r="D60" s="72" t="str">
        <f>IF(รายชื่อนักเรียน!E21="","",รายชื่อนักเรียน!G21)</f>
        <v/>
      </c>
      <c r="E60" s="72" t="str">
        <f>IF(รายชื่อนักเรียน!E21="","",รายชื่อนักเรียน!H21)</f>
        <v/>
      </c>
      <c r="F60" s="119"/>
      <c r="G60" s="105"/>
      <c r="H60" s="106"/>
      <c r="I60" s="105"/>
      <c r="J60" s="106"/>
      <c r="K60" s="105"/>
      <c r="L60" s="106"/>
      <c r="M60" s="105"/>
      <c r="N60" s="106"/>
      <c r="O60" s="105"/>
      <c r="P60" s="106"/>
      <c r="Q60" s="105"/>
      <c r="R60" s="106"/>
      <c r="S60" s="105"/>
      <c r="T60" s="106"/>
      <c r="U60" s="105"/>
      <c r="V60" s="106"/>
      <c r="W60" s="105"/>
      <c r="X60" s="106"/>
      <c r="Y60" s="105"/>
      <c r="Z60" s="106"/>
      <c r="AA60" s="105"/>
      <c r="AB60" s="106"/>
      <c r="AC60" s="105"/>
      <c r="AD60" s="106"/>
      <c r="AE60" s="44">
        <f t="shared" si="7"/>
        <v>16</v>
      </c>
      <c r="AF60" s="74" t="str">
        <f t="shared" si="8"/>
        <v/>
      </c>
      <c r="AG60" s="74"/>
      <c r="AH60" s="72" t="str">
        <f>IF(รายชื่อนักเรียน!E21="","",รายชื่อนักเรียน!G21)</f>
        <v/>
      </c>
      <c r="AI60" s="72" t="str">
        <f>IF(รายชื่อนักเรียน!E21="","",รายชื่อนักเรียน!H21)</f>
        <v/>
      </c>
      <c r="AJ60" s="119"/>
      <c r="AK60" s="115"/>
      <c r="AL60" s="116"/>
      <c r="AM60" s="115"/>
      <c r="AN60" s="116"/>
      <c r="AO60" s="105"/>
      <c r="AP60" s="106"/>
      <c r="AQ60" s="105"/>
      <c r="AR60" s="106"/>
      <c r="AS60" s="105"/>
      <c r="AT60" s="106"/>
      <c r="AU60" s="105"/>
      <c r="AV60" s="106"/>
      <c r="AW60" s="105"/>
      <c r="AX60" s="106"/>
      <c r="AY60" s="105"/>
      <c r="AZ60" s="106"/>
      <c r="BA60" s="105" t="str">
        <f t="shared" si="11"/>
        <v/>
      </c>
      <c r="BB60" s="106"/>
      <c r="BC60" s="117" t="str">
        <f t="shared" si="10"/>
        <v/>
      </c>
      <c r="BD60" s="118"/>
      <c r="BE60" s="44" t="str">
        <f>IF(B60="","",IF(BC60&gt;=ตั้งค่ากิจกรรมพัฒนาผู้เรียน!$C$19,"ผ","มผ"))</f>
        <v/>
      </c>
    </row>
    <row r="61" spans="1:57" ht="18.95" customHeight="1" x14ac:dyDescent="0.45">
      <c r="A61" s="44">
        <f>รายชื่อนักเรียน!A22</f>
        <v>17</v>
      </c>
      <c r="B61" s="74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61" s="74"/>
      <c r="D61" s="72" t="str">
        <f>IF(รายชื่อนักเรียน!E22="","",รายชื่อนักเรียน!G22)</f>
        <v/>
      </c>
      <c r="E61" s="72" t="str">
        <f>IF(รายชื่อนักเรียน!E22="","",รายชื่อนักเรียน!H22)</f>
        <v/>
      </c>
      <c r="F61" s="119"/>
      <c r="G61" s="105"/>
      <c r="H61" s="106"/>
      <c r="I61" s="105"/>
      <c r="J61" s="106"/>
      <c r="K61" s="105"/>
      <c r="L61" s="106"/>
      <c r="M61" s="105"/>
      <c r="N61" s="106"/>
      <c r="O61" s="105"/>
      <c r="P61" s="106"/>
      <c r="Q61" s="105"/>
      <c r="R61" s="106"/>
      <c r="S61" s="105"/>
      <c r="T61" s="106"/>
      <c r="U61" s="105"/>
      <c r="V61" s="106"/>
      <c r="W61" s="105"/>
      <c r="X61" s="106"/>
      <c r="Y61" s="105"/>
      <c r="Z61" s="106"/>
      <c r="AA61" s="105"/>
      <c r="AB61" s="106"/>
      <c r="AC61" s="105"/>
      <c r="AD61" s="106"/>
      <c r="AE61" s="44">
        <f t="shared" si="7"/>
        <v>17</v>
      </c>
      <c r="AF61" s="74" t="str">
        <f t="shared" si="8"/>
        <v/>
      </c>
      <c r="AG61" s="74"/>
      <c r="AH61" s="72" t="str">
        <f>IF(รายชื่อนักเรียน!E22="","",รายชื่อนักเรียน!G22)</f>
        <v/>
      </c>
      <c r="AI61" s="72" t="str">
        <f>IF(รายชื่อนักเรียน!E22="","",รายชื่อนักเรียน!H22)</f>
        <v/>
      </c>
      <c r="AJ61" s="119"/>
      <c r="AK61" s="115"/>
      <c r="AL61" s="116"/>
      <c r="AM61" s="115"/>
      <c r="AN61" s="116"/>
      <c r="AO61" s="105"/>
      <c r="AP61" s="106"/>
      <c r="AQ61" s="105"/>
      <c r="AR61" s="106"/>
      <c r="AS61" s="105"/>
      <c r="AT61" s="106"/>
      <c r="AU61" s="105"/>
      <c r="AV61" s="106"/>
      <c r="AW61" s="105"/>
      <c r="AX61" s="106"/>
      <c r="AY61" s="105"/>
      <c r="AZ61" s="106"/>
      <c r="BA61" s="105" t="str">
        <f t="shared" si="11"/>
        <v/>
      </c>
      <c r="BB61" s="106"/>
      <c r="BC61" s="117" t="str">
        <f t="shared" si="10"/>
        <v/>
      </c>
      <c r="BD61" s="118"/>
      <c r="BE61" s="44" t="str">
        <f>IF(B61="","",IF(BC61&gt;=ตั้งค่ากิจกรรมพัฒนาผู้เรียน!$C$19,"ผ","มผ"))</f>
        <v/>
      </c>
    </row>
    <row r="62" spans="1:57" ht="18.95" customHeight="1" x14ac:dyDescent="0.45">
      <c r="A62" s="44">
        <f>รายชื่อนักเรียน!A23</f>
        <v>18</v>
      </c>
      <c r="B62" s="74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62" s="74"/>
      <c r="D62" s="72" t="str">
        <f>IF(รายชื่อนักเรียน!E23="","",รายชื่อนักเรียน!G23)</f>
        <v/>
      </c>
      <c r="E62" s="72" t="str">
        <f>IF(รายชื่อนักเรียน!E23="","",รายชื่อนักเรียน!H23)</f>
        <v/>
      </c>
      <c r="F62" s="119"/>
      <c r="G62" s="105"/>
      <c r="H62" s="106"/>
      <c r="I62" s="105"/>
      <c r="J62" s="106"/>
      <c r="K62" s="105"/>
      <c r="L62" s="106"/>
      <c r="M62" s="105"/>
      <c r="N62" s="106"/>
      <c r="O62" s="105"/>
      <c r="P62" s="106"/>
      <c r="Q62" s="105"/>
      <c r="R62" s="106"/>
      <c r="S62" s="105"/>
      <c r="T62" s="106"/>
      <c r="U62" s="105"/>
      <c r="V62" s="106"/>
      <c r="W62" s="105"/>
      <c r="X62" s="106"/>
      <c r="Y62" s="105"/>
      <c r="Z62" s="106"/>
      <c r="AA62" s="105"/>
      <c r="AB62" s="106"/>
      <c r="AC62" s="105"/>
      <c r="AD62" s="106"/>
      <c r="AE62" s="44">
        <f t="shared" si="7"/>
        <v>18</v>
      </c>
      <c r="AF62" s="74" t="str">
        <f t="shared" si="8"/>
        <v/>
      </c>
      <c r="AG62" s="74"/>
      <c r="AH62" s="72" t="str">
        <f>IF(รายชื่อนักเรียน!E23="","",รายชื่อนักเรียน!G23)</f>
        <v/>
      </c>
      <c r="AI62" s="72" t="str">
        <f>IF(รายชื่อนักเรียน!E23="","",รายชื่อนักเรียน!H23)</f>
        <v/>
      </c>
      <c r="AJ62" s="119"/>
      <c r="AK62" s="115"/>
      <c r="AL62" s="116"/>
      <c r="AM62" s="115"/>
      <c r="AN62" s="116"/>
      <c r="AO62" s="105"/>
      <c r="AP62" s="106"/>
      <c r="AQ62" s="105"/>
      <c r="AR62" s="106"/>
      <c r="AS62" s="105"/>
      <c r="AT62" s="106"/>
      <c r="AU62" s="105"/>
      <c r="AV62" s="106"/>
      <c r="AW62" s="105"/>
      <c r="AX62" s="106"/>
      <c r="AY62" s="105"/>
      <c r="AZ62" s="106"/>
      <c r="BA62" s="105" t="str">
        <f t="shared" si="11"/>
        <v/>
      </c>
      <c r="BB62" s="106"/>
      <c r="BC62" s="117" t="str">
        <f t="shared" si="10"/>
        <v/>
      </c>
      <c r="BD62" s="118"/>
      <c r="BE62" s="44" t="str">
        <f>IF(B62="","",IF(BC62&gt;=ตั้งค่ากิจกรรมพัฒนาผู้เรียน!$C$19,"ผ","มผ"))</f>
        <v/>
      </c>
    </row>
    <row r="63" spans="1:57" ht="18.95" customHeight="1" x14ac:dyDescent="0.45">
      <c r="A63" s="44">
        <f>รายชื่อนักเรียน!A24</f>
        <v>19</v>
      </c>
      <c r="B63" s="74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63" s="74"/>
      <c r="D63" s="72" t="str">
        <f>IF(รายชื่อนักเรียน!E24="","",รายชื่อนักเรียน!G24)</f>
        <v/>
      </c>
      <c r="E63" s="72" t="str">
        <f>IF(รายชื่อนักเรียน!E24="","",รายชื่อนักเรียน!H24)</f>
        <v/>
      </c>
      <c r="F63" s="119"/>
      <c r="G63" s="105"/>
      <c r="H63" s="106"/>
      <c r="I63" s="105"/>
      <c r="J63" s="106"/>
      <c r="K63" s="105"/>
      <c r="L63" s="106"/>
      <c r="M63" s="105"/>
      <c r="N63" s="106"/>
      <c r="O63" s="105"/>
      <c r="P63" s="106"/>
      <c r="Q63" s="105"/>
      <c r="R63" s="106"/>
      <c r="S63" s="105"/>
      <c r="T63" s="106"/>
      <c r="U63" s="105"/>
      <c r="V63" s="106"/>
      <c r="W63" s="105"/>
      <c r="X63" s="106"/>
      <c r="Y63" s="105"/>
      <c r="Z63" s="106"/>
      <c r="AA63" s="105"/>
      <c r="AB63" s="106"/>
      <c r="AC63" s="105"/>
      <c r="AD63" s="106"/>
      <c r="AE63" s="44">
        <f t="shared" si="7"/>
        <v>19</v>
      </c>
      <c r="AF63" s="74" t="str">
        <f t="shared" si="8"/>
        <v/>
      </c>
      <c r="AG63" s="74"/>
      <c r="AH63" s="72" t="str">
        <f>IF(รายชื่อนักเรียน!E24="","",รายชื่อนักเรียน!G24)</f>
        <v/>
      </c>
      <c r="AI63" s="72" t="str">
        <f>IF(รายชื่อนักเรียน!E24="","",รายชื่อนักเรียน!H24)</f>
        <v/>
      </c>
      <c r="AJ63" s="119"/>
      <c r="AK63" s="115"/>
      <c r="AL63" s="116"/>
      <c r="AM63" s="115"/>
      <c r="AN63" s="116"/>
      <c r="AO63" s="105"/>
      <c r="AP63" s="106"/>
      <c r="AQ63" s="105"/>
      <c r="AR63" s="106"/>
      <c r="AS63" s="105"/>
      <c r="AT63" s="106"/>
      <c r="AU63" s="105"/>
      <c r="AV63" s="106"/>
      <c r="AW63" s="105"/>
      <c r="AX63" s="106"/>
      <c r="AY63" s="105"/>
      <c r="AZ63" s="106"/>
      <c r="BA63" s="105" t="str">
        <f t="shared" si="11"/>
        <v/>
      </c>
      <c r="BB63" s="106"/>
      <c r="BC63" s="117" t="str">
        <f t="shared" si="10"/>
        <v/>
      </c>
      <c r="BD63" s="118"/>
      <c r="BE63" s="44" t="str">
        <f>IF(B63="","",IF(BC63&gt;=ตั้งค่ากิจกรรมพัฒนาผู้เรียน!$C$19,"ผ","มผ"))</f>
        <v/>
      </c>
    </row>
    <row r="64" spans="1:57" ht="18.95" customHeight="1" x14ac:dyDescent="0.45">
      <c r="A64" s="44">
        <f>รายชื่อนักเรียน!A25</f>
        <v>20</v>
      </c>
      <c r="B64" s="74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64" s="74"/>
      <c r="D64" s="72" t="str">
        <f>IF(รายชื่อนักเรียน!E25="","",รายชื่อนักเรียน!G25)</f>
        <v/>
      </c>
      <c r="E64" s="72" t="str">
        <f>IF(รายชื่อนักเรียน!E25="","",รายชื่อนักเรียน!H25)</f>
        <v/>
      </c>
      <c r="F64" s="119"/>
      <c r="G64" s="105"/>
      <c r="H64" s="106"/>
      <c r="I64" s="105"/>
      <c r="J64" s="106"/>
      <c r="K64" s="105"/>
      <c r="L64" s="106"/>
      <c r="M64" s="105"/>
      <c r="N64" s="106"/>
      <c r="O64" s="105"/>
      <c r="P64" s="106"/>
      <c r="Q64" s="105"/>
      <c r="R64" s="106"/>
      <c r="S64" s="105"/>
      <c r="T64" s="106"/>
      <c r="U64" s="105"/>
      <c r="V64" s="106"/>
      <c r="W64" s="105"/>
      <c r="X64" s="106"/>
      <c r="Y64" s="105"/>
      <c r="Z64" s="106"/>
      <c r="AA64" s="105"/>
      <c r="AB64" s="106"/>
      <c r="AC64" s="105"/>
      <c r="AD64" s="106"/>
      <c r="AE64" s="44">
        <f t="shared" si="7"/>
        <v>20</v>
      </c>
      <c r="AF64" s="74" t="str">
        <f t="shared" si="8"/>
        <v/>
      </c>
      <c r="AG64" s="74"/>
      <c r="AH64" s="72" t="str">
        <f>IF(รายชื่อนักเรียน!E25="","",รายชื่อนักเรียน!G25)</f>
        <v/>
      </c>
      <c r="AI64" s="72" t="str">
        <f>IF(รายชื่อนักเรียน!E25="","",รายชื่อนักเรียน!H25)</f>
        <v/>
      </c>
      <c r="AJ64" s="119"/>
      <c r="AK64" s="115"/>
      <c r="AL64" s="116"/>
      <c r="AM64" s="115"/>
      <c r="AN64" s="116"/>
      <c r="AO64" s="105"/>
      <c r="AP64" s="106"/>
      <c r="AQ64" s="105"/>
      <c r="AR64" s="106"/>
      <c r="AS64" s="105"/>
      <c r="AT64" s="106"/>
      <c r="AU64" s="105"/>
      <c r="AV64" s="106"/>
      <c r="AW64" s="105"/>
      <c r="AX64" s="106"/>
      <c r="AY64" s="105"/>
      <c r="AZ64" s="106"/>
      <c r="BA64" s="105" t="str">
        <f t="shared" si="11"/>
        <v/>
      </c>
      <c r="BB64" s="106"/>
      <c r="BC64" s="117" t="str">
        <f t="shared" si="10"/>
        <v/>
      </c>
      <c r="BD64" s="118"/>
      <c r="BE64" s="44" t="str">
        <f>IF(B64="","",IF(BC64&gt;=ตั้งค่ากิจกรรมพัฒนาผู้เรียน!$C$19,"ผ","มผ"))</f>
        <v/>
      </c>
    </row>
    <row r="65" spans="1:57" ht="18.95" customHeight="1" x14ac:dyDescent="0.45">
      <c r="A65" s="44">
        <f>รายชื่อนักเรียน!A26</f>
        <v>21</v>
      </c>
      <c r="B65" s="74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65" s="74"/>
      <c r="D65" s="72" t="str">
        <f>IF(รายชื่อนักเรียน!E26="","",รายชื่อนักเรียน!G26)</f>
        <v/>
      </c>
      <c r="E65" s="72" t="str">
        <f>IF(รายชื่อนักเรียน!E26="","",รายชื่อนักเรียน!H26)</f>
        <v/>
      </c>
      <c r="F65" s="119"/>
      <c r="G65" s="105"/>
      <c r="H65" s="106"/>
      <c r="I65" s="105"/>
      <c r="J65" s="106"/>
      <c r="K65" s="105"/>
      <c r="L65" s="106"/>
      <c r="M65" s="105"/>
      <c r="N65" s="106"/>
      <c r="O65" s="105"/>
      <c r="P65" s="106"/>
      <c r="Q65" s="105"/>
      <c r="R65" s="106"/>
      <c r="S65" s="105"/>
      <c r="T65" s="106"/>
      <c r="U65" s="105"/>
      <c r="V65" s="106"/>
      <c r="W65" s="105"/>
      <c r="X65" s="106"/>
      <c r="Y65" s="105"/>
      <c r="Z65" s="106"/>
      <c r="AA65" s="105"/>
      <c r="AB65" s="106"/>
      <c r="AC65" s="105"/>
      <c r="AD65" s="106"/>
      <c r="AE65" s="44">
        <f t="shared" si="7"/>
        <v>21</v>
      </c>
      <c r="AF65" s="74" t="str">
        <f t="shared" si="8"/>
        <v/>
      </c>
      <c r="AG65" s="74"/>
      <c r="AH65" s="72" t="str">
        <f>IF(รายชื่อนักเรียน!E26="","",รายชื่อนักเรียน!G26)</f>
        <v/>
      </c>
      <c r="AI65" s="72" t="str">
        <f>IF(รายชื่อนักเรียน!E26="","",รายชื่อนักเรียน!H26)</f>
        <v/>
      </c>
      <c r="AJ65" s="119"/>
      <c r="AK65" s="115"/>
      <c r="AL65" s="116"/>
      <c r="AM65" s="115"/>
      <c r="AN65" s="116"/>
      <c r="AO65" s="105"/>
      <c r="AP65" s="106"/>
      <c r="AQ65" s="105"/>
      <c r="AR65" s="106"/>
      <c r="AS65" s="105"/>
      <c r="AT65" s="106"/>
      <c r="AU65" s="105"/>
      <c r="AV65" s="106"/>
      <c r="AW65" s="105"/>
      <c r="AX65" s="106"/>
      <c r="AY65" s="105"/>
      <c r="AZ65" s="106"/>
      <c r="BA65" s="105" t="str">
        <f t="shared" si="11"/>
        <v/>
      </c>
      <c r="BB65" s="106"/>
      <c r="BC65" s="117" t="str">
        <f t="shared" si="10"/>
        <v/>
      </c>
      <c r="BD65" s="118"/>
      <c r="BE65" s="44" t="str">
        <f>IF(B65="","",IF(BC65&gt;=ตั้งค่ากิจกรรมพัฒนาผู้เรียน!$C$19,"ผ","มผ"))</f>
        <v/>
      </c>
    </row>
    <row r="66" spans="1:57" ht="18.95" customHeight="1" x14ac:dyDescent="0.45">
      <c r="A66" s="44">
        <f>รายชื่อนักเรียน!A27</f>
        <v>22</v>
      </c>
      <c r="B66" s="74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66" s="74"/>
      <c r="D66" s="72" t="str">
        <f>IF(รายชื่อนักเรียน!E27="","",รายชื่อนักเรียน!G27)</f>
        <v/>
      </c>
      <c r="E66" s="72" t="str">
        <f>IF(รายชื่อนักเรียน!E27="","",รายชื่อนักเรียน!H27)</f>
        <v/>
      </c>
      <c r="F66" s="119"/>
      <c r="G66" s="105"/>
      <c r="H66" s="106"/>
      <c r="I66" s="105"/>
      <c r="J66" s="106"/>
      <c r="K66" s="105"/>
      <c r="L66" s="106"/>
      <c r="M66" s="105"/>
      <c r="N66" s="106"/>
      <c r="O66" s="105"/>
      <c r="P66" s="106"/>
      <c r="Q66" s="105"/>
      <c r="R66" s="106"/>
      <c r="S66" s="105"/>
      <c r="T66" s="106"/>
      <c r="U66" s="105"/>
      <c r="V66" s="106"/>
      <c r="W66" s="105"/>
      <c r="X66" s="106"/>
      <c r="Y66" s="105"/>
      <c r="Z66" s="106"/>
      <c r="AA66" s="105"/>
      <c r="AB66" s="106"/>
      <c r="AC66" s="105"/>
      <c r="AD66" s="106"/>
      <c r="AE66" s="44">
        <f t="shared" si="7"/>
        <v>22</v>
      </c>
      <c r="AF66" s="74" t="str">
        <f t="shared" si="8"/>
        <v/>
      </c>
      <c r="AG66" s="74"/>
      <c r="AH66" s="72" t="str">
        <f>IF(รายชื่อนักเรียน!E27="","",รายชื่อนักเรียน!G27)</f>
        <v/>
      </c>
      <c r="AI66" s="72" t="str">
        <f>IF(รายชื่อนักเรียน!E27="","",รายชื่อนักเรียน!H27)</f>
        <v/>
      </c>
      <c r="AJ66" s="119"/>
      <c r="AK66" s="115"/>
      <c r="AL66" s="116"/>
      <c r="AM66" s="115"/>
      <c r="AN66" s="116"/>
      <c r="AO66" s="105"/>
      <c r="AP66" s="106"/>
      <c r="AQ66" s="105"/>
      <c r="AR66" s="106"/>
      <c r="AS66" s="105"/>
      <c r="AT66" s="106"/>
      <c r="AU66" s="105"/>
      <c r="AV66" s="106"/>
      <c r="AW66" s="105"/>
      <c r="AX66" s="106"/>
      <c r="AY66" s="105"/>
      <c r="AZ66" s="106"/>
      <c r="BA66" s="105" t="str">
        <f t="shared" si="11"/>
        <v/>
      </c>
      <c r="BB66" s="106"/>
      <c r="BC66" s="117" t="str">
        <f t="shared" si="10"/>
        <v/>
      </c>
      <c r="BD66" s="118"/>
      <c r="BE66" s="44" t="str">
        <f>IF(B66="","",IF(BC66&gt;=ตั้งค่ากิจกรรมพัฒนาผู้เรียน!$C$19,"ผ","มผ"))</f>
        <v/>
      </c>
    </row>
    <row r="67" spans="1:57" ht="18.95" customHeight="1" x14ac:dyDescent="0.45">
      <c r="A67" s="44">
        <f>รายชื่อนักเรียน!A28</f>
        <v>23</v>
      </c>
      <c r="B67" s="74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67" s="74"/>
      <c r="D67" s="72" t="str">
        <f>IF(รายชื่อนักเรียน!E28="","",รายชื่อนักเรียน!G28)</f>
        <v/>
      </c>
      <c r="E67" s="72" t="str">
        <f>IF(รายชื่อนักเรียน!E28="","",รายชื่อนักเรียน!H28)</f>
        <v/>
      </c>
      <c r="F67" s="119"/>
      <c r="G67" s="105"/>
      <c r="H67" s="106"/>
      <c r="I67" s="105"/>
      <c r="J67" s="106"/>
      <c r="K67" s="105"/>
      <c r="L67" s="106"/>
      <c r="M67" s="105"/>
      <c r="N67" s="106"/>
      <c r="O67" s="105"/>
      <c r="P67" s="106"/>
      <c r="Q67" s="105"/>
      <c r="R67" s="106"/>
      <c r="S67" s="105"/>
      <c r="T67" s="106"/>
      <c r="U67" s="105"/>
      <c r="V67" s="106"/>
      <c r="W67" s="105"/>
      <c r="X67" s="106"/>
      <c r="Y67" s="105"/>
      <c r="Z67" s="106"/>
      <c r="AA67" s="105"/>
      <c r="AB67" s="106"/>
      <c r="AC67" s="105"/>
      <c r="AD67" s="106"/>
      <c r="AE67" s="44">
        <f t="shared" si="7"/>
        <v>23</v>
      </c>
      <c r="AF67" s="74" t="str">
        <f t="shared" si="8"/>
        <v/>
      </c>
      <c r="AG67" s="74"/>
      <c r="AH67" s="72" t="str">
        <f>IF(รายชื่อนักเรียน!E28="","",รายชื่อนักเรียน!G28)</f>
        <v/>
      </c>
      <c r="AI67" s="72" t="str">
        <f>IF(รายชื่อนักเรียน!E28="","",รายชื่อนักเรียน!H28)</f>
        <v/>
      </c>
      <c r="AJ67" s="119"/>
      <c r="AK67" s="115"/>
      <c r="AL67" s="116"/>
      <c r="AM67" s="115"/>
      <c r="AN67" s="116"/>
      <c r="AO67" s="105"/>
      <c r="AP67" s="106"/>
      <c r="AQ67" s="105"/>
      <c r="AR67" s="106"/>
      <c r="AS67" s="105"/>
      <c r="AT67" s="106"/>
      <c r="AU67" s="105"/>
      <c r="AV67" s="106"/>
      <c r="AW67" s="105"/>
      <c r="AX67" s="106"/>
      <c r="AY67" s="105"/>
      <c r="AZ67" s="106"/>
      <c r="BA67" s="105" t="str">
        <f t="shared" si="11"/>
        <v/>
      </c>
      <c r="BB67" s="106"/>
      <c r="BC67" s="117" t="str">
        <f t="shared" si="10"/>
        <v/>
      </c>
      <c r="BD67" s="118"/>
      <c r="BE67" s="44" t="str">
        <f>IF(B67="","",IF(BC67&gt;=ตั้งค่ากิจกรรมพัฒนาผู้เรียน!$C$19,"ผ","มผ"))</f>
        <v/>
      </c>
    </row>
    <row r="68" spans="1:57" ht="18.95" customHeight="1" x14ac:dyDescent="0.45">
      <c r="A68" s="44">
        <f>รายชื่อนักเรียน!A29</f>
        <v>24</v>
      </c>
      <c r="B68" s="74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68" s="74"/>
      <c r="D68" s="72" t="str">
        <f>IF(รายชื่อนักเรียน!E29="","",รายชื่อนักเรียน!G29)</f>
        <v/>
      </c>
      <c r="E68" s="72" t="str">
        <f>IF(รายชื่อนักเรียน!E29="","",รายชื่อนักเรียน!H29)</f>
        <v/>
      </c>
      <c r="F68" s="119"/>
      <c r="G68" s="105"/>
      <c r="H68" s="106"/>
      <c r="I68" s="105"/>
      <c r="J68" s="106"/>
      <c r="K68" s="105"/>
      <c r="L68" s="106"/>
      <c r="M68" s="105"/>
      <c r="N68" s="106"/>
      <c r="O68" s="105"/>
      <c r="P68" s="106"/>
      <c r="Q68" s="105"/>
      <c r="R68" s="106"/>
      <c r="S68" s="105"/>
      <c r="T68" s="106"/>
      <c r="U68" s="105"/>
      <c r="V68" s="106"/>
      <c r="W68" s="105"/>
      <c r="X68" s="106"/>
      <c r="Y68" s="105"/>
      <c r="Z68" s="106"/>
      <c r="AA68" s="105"/>
      <c r="AB68" s="106"/>
      <c r="AC68" s="105"/>
      <c r="AD68" s="106"/>
      <c r="AE68" s="44">
        <f t="shared" si="7"/>
        <v>24</v>
      </c>
      <c r="AF68" s="74" t="str">
        <f t="shared" si="8"/>
        <v/>
      </c>
      <c r="AG68" s="74"/>
      <c r="AH68" s="72" t="str">
        <f>IF(รายชื่อนักเรียน!E29="","",รายชื่อนักเรียน!G29)</f>
        <v/>
      </c>
      <c r="AI68" s="72" t="str">
        <f>IF(รายชื่อนักเรียน!E29="","",รายชื่อนักเรียน!H29)</f>
        <v/>
      </c>
      <c r="AJ68" s="119"/>
      <c r="AK68" s="115"/>
      <c r="AL68" s="116"/>
      <c r="AM68" s="115"/>
      <c r="AN68" s="116"/>
      <c r="AO68" s="105"/>
      <c r="AP68" s="106"/>
      <c r="AQ68" s="105"/>
      <c r="AR68" s="106"/>
      <c r="AS68" s="105"/>
      <c r="AT68" s="106"/>
      <c r="AU68" s="105"/>
      <c r="AV68" s="106"/>
      <c r="AW68" s="105"/>
      <c r="AX68" s="106"/>
      <c r="AY68" s="105"/>
      <c r="AZ68" s="106"/>
      <c r="BA68" s="105" t="str">
        <f t="shared" si="11"/>
        <v/>
      </c>
      <c r="BB68" s="106"/>
      <c r="BC68" s="117" t="str">
        <f t="shared" si="10"/>
        <v/>
      </c>
      <c r="BD68" s="118"/>
      <c r="BE68" s="44" t="str">
        <f>IF(B68="","",IF(BC68&gt;=ตั้งค่ากิจกรรมพัฒนาผู้เรียน!$C$19,"ผ","มผ"))</f>
        <v/>
      </c>
    </row>
    <row r="69" spans="1:57" ht="18.95" customHeight="1" x14ac:dyDescent="0.45">
      <c r="A69" s="44">
        <f>รายชื่อนักเรียน!A30</f>
        <v>25</v>
      </c>
      <c r="B69" s="74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69" s="74"/>
      <c r="D69" s="72" t="str">
        <f>IF(รายชื่อนักเรียน!E30="","",รายชื่อนักเรียน!G30)</f>
        <v/>
      </c>
      <c r="E69" s="72" t="str">
        <f>IF(รายชื่อนักเรียน!E30="","",รายชื่อนักเรียน!H30)</f>
        <v/>
      </c>
      <c r="F69" s="119"/>
      <c r="G69" s="105"/>
      <c r="H69" s="106"/>
      <c r="I69" s="105"/>
      <c r="J69" s="106"/>
      <c r="K69" s="105"/>
      <c r="L69" s="106"/>
      <c r="M69" s="105"/>
      <c r="N69" s="106"/>
      <c r="O69" s="105"/>
      <c r="P69" s="106"/>
      <c r="Q69" s="105"/>
      <c r="R69" s="106"/>
      <c r="S69" s="105"/>
      <c r="T69" s="106"/>
      <c r="U69" s="105"/>
      <c r="V69" s="106"/>
      <c r="W69" s="105"/>
      <c r="X69" s="106"/>
      <c r="Y69" s="105"/>
      <c r="Z69" s="106"/>
      <c r="AA69" s="105"/>
      <c r="AB69" s="106"/>
      <c r="AC69" s="105"/>
      <c r="AD69" s="106"/>
      <c r="AE69" s="44">
        <f t="shared" si="7"/>
        <v>25</v>
      </c>
      <c r="AF69" s="74" t="str">
        <f t="shared" si="8"/>
        <v/>
      </c>
      <c r="AG69" s="74"/>
      <c r="AH69" s="72" t="str">
        <f>IF(รายชื่อนักเรียน!E30="","",รายชื่อนักเรียน!G30)</f>
        <v/>
      </c>
      <c r="AI69" s="72" t="str">
        <f>IF(รายชื่อนักเรียน!E30="","",รายชื่อนักเรียน!H30)</f>
        <v/>
      </c>
      <c r="AJ69" s="119"/>
      <c r="AK69" s="115"/>
      <c r="AL69" s="116"/>
      <c r="AM69" s="115"/>
      <c r="AN69" s="116"/>
      <c r="AO69" s="105"/>
      <c r="AP69" s="106"/>
      <c r="AQ69" s="105"/>
      <c r="AR69" s="106"/>
      <c r="AS69" s="105"/>
      <c r="AT69" s="106"/>
      <c r="AU69" s="105"/>
      <c r="AV69" s="106"/>
      <c r="AW69" s="105"/>
      <c r="AX69" s="106"/>
      <c r="AY69" s="105"/>
      <c r="AZ69" s="106"/>
      <c r="BA69" s="105" t="str">
        <f t="shared" si="11"/>
        <v/>
      </c>
      <c r="BB69" s="106"/>
      <c r="BC69" s="117" t="str">
        <f t="shared" si="10"/>
        <v/>
      </c>
      <c r="BD69" s="118"/>
      <c r="BE69" s="44" t="str">
        <f>IF(B69="","",IF(BC69&gt;=ตั้งค่ากิจกรรมพัฒนาผู้เรียน!$C$19,"ผ","มผ"))</f>
        <v/>
      </c>
    </row>
    <row r="70" spans="1:57" ht="18.95" customHeight="1" x14ac:dyDescent="0.45">
      <c r="A70" s="44">
        <f>รายชื่อนักเรียน!A31</f>
        <v>26</v>
      </c>
      <c r="B70" s="74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70" s="74"/>
      <c r="D70" s="72" t="str">
        <f>IF(รายชื่อนักเรียน!E31="","",รายชื่อนักเรียน!G31)</f>
        <v/>
      </c>
      <c r="E70" s="72" t="str">
        <f>IF(รายชื่อนักเรียน!E31="","",รายชื่อนักเรียน!H31)</f>
        <v/>
      </c>
      <c r="F70" s="119"/>
      <c r="G70" s="105"/>
      <c r="H70" s="106"/>
      <c r="I70" s="105"/>
      <c r="J70" s="106"/>
      <c r="K70" s="105"/>
      <c r="L70" s="106"/>
      <c r="M70" s="105"/>
      <c r="N70" s="106"/>
      <c r="O70" s="105"/>
      <c r="P70" s="106"/>
      <c r="Q70" s="105"/>
      <c r="R70" s="106"/>
      <c r="S70" s="105"/>
      <c r="T70" s="106"/>
      <c r="U70" s="105"/>
      <c r="V70" s="106"/>
      <c r="W70" s="105"/>
      <c r="X70" s="106"/>
      <c r="Y70" s="105"/>
      <c r="Z70" s="106"/>
      <c r="AA70" s="105"/>
      <c r="AB70" s="106"/>
      <c r="AC70" s="105"/>
      <c r="AD70" s="106"/>
      <c r="AE70" s="44">
        <f t="shared" si="7"/>
        <v>26</v>
      </c>
      <c r="AF70" s="74" t="str">
        <f t="shared" si="8"/>
        <v/>
      </c>
      <c r="AG70" s="74"/>
      <c r="AH70" s="72" t="str">
        <f>IF(รายชื่อนักเรียน!E31="","",รายชื่อนักเรียน!G31)</f>
        <v/>
      </c>
      <c r="AI70" s="72" t="str">
        <f>IF(รายชื่อนักเรียน!E31="","",รายชื่อนักเรียน!H31)</f>
        <v/>
      </c>
      <c r="AJ70" s="119"/>
      <c r="AK70" s="115"/>
      <c r="AL70" s="116"/>
      <c r="AM70" s="115"/>
      <c r="AN70" s="116"/>
      <c r="AO70" s="105"/>
      <c r="AP70" s="106"/>
      <c r="AQ70" s="105"/>
      <c r="AR70" s="106"/>
      <c r="AS70" s="105"/>
      <c r="AT70" s="106"/>
      <c r="AU70" s="105"/>
      <c r="AV70" s="106"/>
      <c r="AW70" s="105"/>
      <c r="AX70" s="106"/>
      <c r="AY70" s="105"/>
      <c r="AZ70" s="106"/>
      <c r="BA70" s="105" t="str">
        <f t="shared" si="11"/>
        <v/>
      </c>
      <c r="BB70" s="106"/>
      <c r="BC70" s="117" t="str">
        <f t="shared" si="10"/>
        <v/>
      </c>
      <c r="BD70" s="118"/>
      <c r="BE70" s="44" t="str">
        <f>IF(B70="","",IF(BC70&gt;=ตั้งค่ากิจกรรมพัฒนาผู้เรียน!$C$19,"ผ","มผ"))</f>
        <v/>
      </c>
    </row>
    <row r="71" spans="1:57" ht="18.95" customHeight="1" x14ac:dyDescent="0.45">
      <c r="A71" s="44">
        <f>รายชื่อนักเรียน!A32</f>
        <v>27</v>
      </c>
      <c r="B71" s="74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71" s="74"/>
      <c r="D71" s="72" t="str">
        <f>IF(รายชื่อนักเรียน!E32="","",รายชื่อนักเรียน!G32)</f>
        <v/>
      </c>
      <c r="E71" s="72" t="str">
        <f>IF(รายชื่อนักเรียน!E32="","",รายชื่อนักเรียน!H32)</f>
        <v/>
      </c>
      <c r="F71" s="119"/>
      <c r="G71" s="105"/>
      <c r="H71" s="106"/>
      <c r="I71" s="105"/>
      <c r="J71" s="106"/>
      <c r="K71" s="105"/>
      <c r="L71" s="106"/>
      <c r="M71" s="105"/>
      <c r="N71" s="106"/>
      <c r="O71" s="105"/>
      <c r="P71" s="106"/>
      <c r="Q71" s="105"/>
      <c r="R71" s="106"/>
      <c r="S71" s="105"/>
      <c r="T71" s="106"/>
      <c r="U71" s="105"/>
      <c r="V71" s="106"/>
      <c r="W71" s="105"/>
      <c r="X71" s="106"/>
      <c r="Y71" s="105"/>
      <c r="Z71" s="106"/>
      <c r="AA71" s="105"/>
      <c r="AB71" s="106"/>
      <c r="AC71" s="105"/>
      <c r="AD71" s="106"/>
      <c r="AE71" s="44">
        <f t="shared" si="7"/>
        <v>27</v>
      </c>
      <c r="AF71" s="74" t="str">
        <f t="shared" si="8"/>
        <v/>
      </c>
      <c r="AG71" s="74"/>
      <c r="AH71" s="72" t="str">
        <f>IF(รายชื่อนักเรียน!E32="","",รายชื่อนักเรียน!G32)</f>
        <v/>
      </c>
      <c r="AI71" s="72" t="str">
        <f>IF(รายชื่อนักเรียน!E32="","",รายชื่อนักเรียน!H32)</f>
        <v/>
      </c>
      <c r="AJ71" s="119"/>
      <c r="AK71" s="115"/>
      <c r="AL71" s="116"/>
      <c r="AM71" s="115"/>
      <c r="AN71" s="116"/>
      <c r="AO71" s="105"/>
      <c r="AP71" s="106"/>
      <c r="AQ71" s="105"/>
      <c r="AR71" s="106"/>
      <c r="AS71" s="105"/>
      <c r="AT71" s="106"/>
      <c r="AU71" s="105"/>
      <c r="AV71" s="106"/>
      <c r="AW71" s="105"/>
      <c r="AX71" s="106"/>
      <c r="AY71" s="105"/>
      <c r="AZ71" s="106"/>
      <c r="BA71" s="105" t="str">
        <f t="shared" si="11"/>
        <v/>
      </c>
      <c r="BB71" s="106"/>
      <c r="BC71" s="117" t="str">
        <f t="shared" si="10"/>
        <v/>
      </c>
      <c r="BD71" s="118"/>
      <c r="BE71" s="44" t="str">
        <f>IF(B71="","",IF(BC71&gt;=ตั้งค่ากิจกรรมพัฒนาผู้เรียน!$C$19,"ผ","มผ"))</f>
        <v/>
      </c>
    </row>
    <row r="72" spans="1:57" ht="18.95" customHeight="1" x14ac:dyDescent="0.45">
      <c r="A72" s="44">
        <f>รายชื่อนักเรียน!A33</f>
        <v>28</v>
      </c>
      <c r="B72" s="74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72" s="74"/>
      <c r="D72" s="72" t="str">
        <f>IF(รายชื่อนักเรียน!E33="","",รายชื่อนักเรียน!G33)</f>
        <v/>
      </c>
      <c r="E72" s="72" t="str">
        <f>IF(รายชื่อนักเรียน!E33="","",รายชื่อนักเรียน!H33)</f>
        <v/>
      </c>
      <c r="F72" s="119"/>
      <c r="G72" s="105"/>
      <c r="H72" s="106"/>
      <c r="I72" s="105"/>
      <c r="J72" s="106"/>
      <c r="K72" s="105"/>
      <c r="L72" s="106"/>
      <c r="M72" s="105"/>
      <c r="N72" s="106"/>
      <c r="O72" s="105"/>
      <c r="P72" s="106"/>
      <c r="Q72" s="105"/>
      <c r="R72" s="106"/>
      <c r="S72" s="105"/>
      <c r="T72" s="106"/>
      <c r="U72" s="105"/>
      <c r="V72" s="106"/>
      <c r="W72" s="105"/>
      <c r="X72" s="106"/>
      <c r="Y72" s="105"/>
      <c r="Z72" s="106"/>
      <c r="AA72" s="105"/>
      <c r="AB72" s="106"/>
      <c r="AC72" s="105"/>
      <c r="AD72" s="106"/>
      <c r="AE72" s="44">
        <f t="shared" si="7"/>
        <v>28</v>
      </c>
      <c r="AF72" s="74" t="str">
        <f t="shared" si="8"/>
        <v/>
      </c>
      <c r="AG72" s="74"/>
      <c r="AH72" s="72" t="str">
        <f>IF(รายชื่อนักเรียน!E33="","",รายชื่อนักเรียน!G33)</f>
        <v/>
      </c>
      <c r="AI72" s="72" t="str">
        <f>IF(รายชื่อนักเรียน!E33="","",รายชื่อนักเรียน!H33)</f>
        <v/>
      </c>
      <c r="AJ72" s="119"/>
      <c r="AK72" s="115"/>
      <c r="AL72" s="116"/>
      <c r="AM72" s="115"/>
      <c r="AN72" s="116"/>
      <c r="AO72" s="105"/>
      <c r="AP72" s="106"/>
      <c r="AQ72" s="105"/>
      <c r="AR72" s="106"/>
      <c r="AS72" s="105"/>
      <c r="AT72" s="106"/>
      <c r="AU72" s="105"/>
      <c r="AV72" s="106"/>
      <c r="AW72" s="105"/>
      <c r="AX72" s="106"/>
      <c r="AY72" s="105"/>
      <c r="AZ72" s="106"/>
      <c r="BA72" s="105" t="str">
        <f t="shared" si="11"/>
        <v/>
      </c>
      <c r="BB72" s="106"/>
      <c r="BC72" s="117" t="str">
        <f t="shared" si="10"/>
        <v/>
      </c>
      <c r="BD72" s="118"/>
      <c r="BE72" s="44" t="str">
        <f>IF(B72="","",IF(BC72&gt;=ตั้งค่ากิจกรรมพัฒนาผู้เรียน!$C$19,"ผ","มผ"))</f>
        <v/>
      </c>
    </row>
    <row r="73" spans="1:57" ht="18.95" customHeight="1" x14ac:dyDescent="0.45">
      <c r="A73" s="44">
        <f>รายชื่อนักเรียน!A34</f>
        <v>29</v>
      </c>
      <c r="B73" s="74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73" s="74"/>
      <c r="D73" s="72" t="str">
        <f>IF(รายชื่อนักเรียน!E34="","",รายชื่อนักเรียน!G34)</f>
        <v/>
      </c>
      <c r="E73" s="72" t="str">
        <f>IF(รายชื่อนักเรียน!E34="","",รายชื่อนักเรียน!H34)</f>
        <v/>
      </c>
      <c r="F73" s="119"/>
      <c r="G73" s="105"/>
      <c r="H73" s="106"/>
      <c r="I73" s="105"/>
      <c r="J73" s="106"/>
      <c r="K73" s="105"/>
      <c r="L73" s="106"/>
      <c r="M73" s="105"/>
      <c r="N73" s="106"/>
      <c r="O73" s="105"/>
      <c r="P73" s="106"/>
      <c r="Q73" s="105"/>
      <c r="R73" s="106"/>
      <c r="S73" s="105"/>
      <c r="T73" s="106"/>
      <c r="U73" s="105"/>
      <c r="V73" s="106"/>
      <c r="W73" s="105"/>
      <c r="X73" s="106"/>
      <c r="Y73" s="105"/>
      <c r="Z73" s="106"/>
      <c r="AA73" s="105"/>
      <c r="AB73" s="106"/>
      <c r="AC73" s="105"/>
      <c r="AD73" s="106"/>
      <c r="AE73" s="44">
        <f t="shared" si="7"/>
        <v>29</v>
      </c>
      <c r="AF73" s="74" t="str">
        <f t="shared" si="8"/>
        <v/>
      </c>
      <c r="AG73" s="74"/>
      <c r="AH73" s="72" t="str">
        <f>IF(รายชื่อนักเรียน!E34="","",รายชื่อนักเรียน!G34)</f>
        <v/>
      </c>
      <c r="AI73" s="72" t="str">
        <f>IF(รายชื่อนักเรียน!E34="","",รายชื่อนักเรียน!H34)</f>
        <v/>
      </c>
      <c r="AJ73" s="119"/>
      <c r="AK73" s="115"/>
      <c r="AL73" s="116"/>
      <c r="AM73" s="115"/>
      <c r="AN73" s="116"/>
      <c r="AO73" s="105"/>
      <c r="AP73" s="106"/>
      <c r="AQ73" s="105"/>
      <c r="AR73" s="106"/>
      <c r="AS73" s="105"/>
      <c r="AT73" s="106"/>
      <c r="AU73" s="105"/>
      <c r="AV73" s="106"/>
      <c r="AW73" s="105"/>
      <c r="AX73" s="106"/>
      <c r="AY73" s="105"/>
      <c r="AZ73" s="106"/>
      <c r="BA73" s="105" t="str">
        <f t="shared" si="11"/>
        <v/>
      </c>
      <c r="BB73" s="106"/>
      <c r="BC73" s="117" t="str">
        <f t="shared" si="10"/>
        <v/>
      </c>
      <c r="BD73" s="118"/>
      <c r="BE73" s="44" t="str">
        <f>IF(B73="","",IF(BC73&gt;=ตั้งค่ากิจกรรมพัฒนาผู้เรียน!$C$19,"ผ","มผ"))</f>
        <v/>
      </c>
    </row>
    <row r="74" spans="1:57" ht="18.95" customHeight="1" x14ac:dyDescent="0.45">
      <c r="A74" s="44">
        <f>รายชื่อนักเรียน!A35</f>
        <v>30</v>
      </c>
      <c r="B74" s="74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74" s="74"/>
      <c r="D74" s="72" t="str">
        <f>IF(รายชื่อนักเรียน!E35="","",รายชื่อนักเรียน!G35)</f>
        <v/>
      </c>
      <c r="E74" s="72" t="str">
        <f>IF(รายชื่อนักเรียน!E35="","",รายชื่อนักเรียน!H35)</f>
        <v/>
      </c>
      <c r="F74" s="120"/>
      <c r="G74" s="105"/>
      <c r="H74" s="106"/>
      <c r="I74" s="105"/>
      <c r="J74" s="106"/>
      <c r="K74" s="105"/>
      <c r="L74" s="106"/>
      <c r="M74" s="105"/>
      <c r="N74" s="106"/>
      <c r="O74" s="105"/>
      <c r="P74" s="106"/>
      <c r="Q74" s="105"/>
      <c r="R74" s="106"/>
      <c r="S74" s="105"/>
      <c r="T74" s="106"/>
      <c r="U74" s="105"/>
      <c r="V74" s="106"/>
      <c r="W74" s="105"/>
      <c r="X74" s="106"/>
      <c r="Y74" s="105"/>
      <c r="Z74" s="106"/>
      <c r="AA74" s="105"/>
      <c r="AB74" s="106"/>
      <c r="AC74" s="105"/>
      <c r="AD74" s="106"/>
      <c r="AE74" s="44">
        <f t="shared" si="7"/>
        <v>30</v>
      </c>
      <c r="AF74" s="74" t="str">
        <f t="shared" si="8"/>
        <v/>
      </c>
      <c r="AG74" s="74"/>
      <c r="AH74" s="72" t="str">
        <f>IF(รายชื่อนักเรียน!E35="","",รายชื่อนักเรียน!G35)</f>
        <v/>
      </c>
      <c r="AI74" s="72" t="str">
        <f>IF(รายชื่อนักเรียน!E35="","",รายชื่อนักเรียน!H35)</f>
        <v/>
      </c>
      <c r="AJ74" s="120"/>
      <c r="AK74" s="115"/>
      <c r="AL74" s="116"/>
      <c r="AM74" s="115"/>
      <c r="AN74" s="116"/>
      <c r="AO74" s="105"/>
      <c r="AP74" s="106"/>
      <c r="AQ74" s="105"/>
      <c r="AR74" s="106"/>
      <c r="AS74" s="105"/>
      <c r="AT74" s="106"/>
      <c r="AU74" s="105"/>
      <c r="AV74" s="106"/>
      <c r="AW74" s="105"/>
      <c r="AX74" s="106"/>
      <c r="AY74" s="105"/>
      <c r="AZ74" s="106"/>
      <c r="BA74" s="105" t="str">
        <f t="shared" si="11"/>
        <v/>
      </c>
      <c r="BB74" s="106"/>
      <c r="BC74" s="117" t="str">
        <f t="shared" si="10"/>
        <v/>
      </c>
      <c r="BD74" s="118"/>
      <c r="BE74" s="44" t="str">
        <f>IF(B74="","",IF(BC74&gt;=ตั้งค่ากิจกรรมพัฒนาผู้เรียน!$C$19,"ผ","มผ"))</f>
        <v/>
      </c>
    </row>
    <row r="75" spans="1:57" x14ac:dyDescent="0.45">
      <c r="A75" s="12"/>
      <c r="B75" s="13"/>
      <c r="C75" s="13"/>
      <c r="D75" s="13"/>
      <c r="E75" s="13"/>
      <c r="F75" s="13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3"/>
      <c r="AG75" s="13"/>
      <c r="AH75" s="13"/>
      <c r="AI75" s="13"/>
      <c r="AJ75" s="13"/>
      <c r="AK75" s="13"/>
      <c r="AL75" s="13"/>
      <c r="AM75" s="13"/>
      <c r="AN75" s="13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x14ac:dyDescent="0.45">
      <c r="A76" s="63" t="s">
        <v>96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 t="str">
        <f>A76</f>
        <v xml:space="preserve">วิธีประเมิน : ผู้เรียนผ่านการประเมินตามผลการเรียนรู้ที่คาดหวังหรือไม่ ถ้าผ่านใส่ /  ถ้าไม่ผ่านใส่ x </v>
      </c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</row>
  </sheetData>
  <sheetProtection password="E887" sheet="1" objects="1" scenarios="1"/>
  <protectedRanges>
    <protectedRange sqref="AK45:AZ74 G45:AD74 G7:AD36 AK7:AZ36" name="ช่วง1"/>
  </protectedRanges>
  <mergeCells count="1638">
    <mergeCell ref="A1:AD1"/>
    <mergeCell ref="AE1:BE1"/>
    <mergeCell ref="A2:A6"/>
    <mergeCell ref="B2:C6"/>
    <mergeCell ref="D2:D6"/>
    <mergeCell ref="E2:E6"/>
    <mergeCell ref="F2:AD2"/>
    <mergeCell ref="AE2:AE6"/>
    <mergeCell ref="AF2:AG6"/>
    <mergeCell ref="AH2:AH6"/>
    <mergeCell ref="BE2:BE6"/>
    <mergeCell ref="G3:H3"/>
    <mergeCell ref="I3:J3"/>
    <mergeCell ref="K3:L3"/>
    <mergeCell ref="M3:N3"/>
    <mergeCell ref="O3:P3"/>
    <mergeCell ref="Y4:Z4"/>
    <mergeCell ref="AU3:AV3"/>
    <mergeCell ref="AW3:AX3"/>
    <mergeCell ref="AY3:AZ3"/>
    <mergeCell ref="G4:H4"/>
    <mergeCell ref="I4:J4"/>
    <mergeCell ref="K4:L4"/>
    <mergeCell ref="AC3:AD3"/>
    <mergeCell ref="AK3:AL3"/>
    <mergeCell ref="AM3:AN3"/>
    <mergeCell ref="AO3:AP3"/>
    <mergeCell ref="Q3:R3"/>
    <mergeCell ref="S3:T3"/>
    <mergeCell ref="U3:V3"/>
    <mergeCell ref="W3:X3"/>
    <mergeCell ref="Y3:Z3"/>
    <mergeCell ref="AI2:AI6"/>
    <mergeCell ref="AJ2:AZ2"/>
    <mergeCell ref="M4:N4"/>
    <mergeCell ref="O4:P4"/>
    <mergeCell ref="Q4:R4"/>
    <mergeCell ref="S4:T4"/>
    <mergeCell ref="U4:V4"/>
    <mergeCell ref="W4:X4"/>
    <mergeCell ref="AQ3:AR3"/>
    <mergeCell ref="AU5:AV5"/>
    <mergeCell ref="AW5:AX5"/>
    <mergeCell ref="AY5:AZ5"/>
    <mergeCell ref="AM5:AN5"/>
    <mergeCell ref="AO5:AP5"/>
    <mergeCell ref="AU6:AV6"/>
    <mergeCell ref="AW6:AX6"/>
    <mergeCell ref="AY6:AZ6"/>
    <mergeCell ref="AM6:AN6"/>
    <mergeCell ref="AO6:AP6"/>
    <mergeCell ref="AM4:AN4"/>
    <mergeCell ref="AO4:AP4"/>
    <mergeCell ref="AQ4:AR4"/>
    <mergeCell ref="AS4:AT4"/>
    <mergeCell ref="AU4:AV4"/>
    <mergeCell ref="AW4:AX4"/>
    <mergeCell ref="AS3:AT3"/>
    <mergeCell ref="AS5:AT5"/>
    <mergeCell ref="Q6:R6"/>
    <mergeCell ref="S6:T6"/>
    <mergeCell ref="U6:V6"/>
    <mergeCell ref="W6:X6"/>
    <mergeCell ref="BA2:BB6"/>
    <mergeCell ref="W5:X5"/>
    <mergeCell ref="B7:C7"/>
    <mergeCell ref="F7:F36"/>
    <mergeCell ref="G7:H7"/>
    <mergeCell ref="I7:J7"/>
    <mergeCell ref="K7:L7"/>
    <mergeCell ref="M7:N7"/>
    <mergeCell ref="B16:C16"/>
    <mergeCell ref="O5:P5"/>
    <mergeCell ref="Q5:R5"/>
    <mergeCell ref="S5:T5"/>
    <mergeCell ref="U5:V5"/>
    <mergeCell ref="AQ6:AR6"/>
    <mergeCell ref="AA5:AB5"/>
    <mergeCell ref="AC5:AD5"/>
    <mergeCell ref="AK5:AL5"/>
    <mergeCell ref="AQ5:AR5"/>
    <mergeCell ref="Y6:Z6"/>
    <mergeCell ref="B12:C12"/>
    <mergeCell ref="G12:H12"/>
    <mergeCell ref="I12:J12"/>
    <mergeCell ref="U9:V9"/>
    <mergeCell ref="Y9:Z9"/>
    <mergeCell ref="AA9:AB9"/>
    <mergeCell ref="AC9:AD9"/>
    <mergeCell ref="AF9:AG9"/>
    <mergeCell ref="AK9:AL9"/>
    <mergeCell ref="Y5:Z5"/>
    <mergeCell ref="AA3:AB3"/>
    <mergeCell ref="AY4:AZ4"/>
    <mergeCell ref="AA4:AB4"/>
    <mergeCell ref="AC4:AD4"/>
    <mergeCell ref="AK4:AL4"/>
    <mergeCell ref="G5:H5"/>
    <mergeCell ref="I5:J5"/>
    <mergeCell ref="K5:L5"/>
    <mergeCell ref="G6:H6"/>
    <mergeCell ref="I6:J6"/>
    <mergeCell ref="K6:L6"/>
    <mergeCell ref="M6:N6"/>
    <mergeCell ref="O6:P6"/>
    <mergeCell ref="M5:N5"/>
    <mergeCell ref="BC7:BD7"/>
    <mergeCell ref="B8:C8"/>
    <mergeCell ref="G8:H8"/>
    <mergeCell ref="I8:J8"/>
    <mergeCell ref="K8:L8"/>
    <mergeCell ref="M8:N8"/>
    <mergeCell ref="O8:P8"/>
    <mergeCell ref="Q8:R8"/>
    <mergeCell ref="AA6:AB6"/>
    <mergeCell ref="Q7:R7"/>
    <mergeCell ref="S7:T7"/>
    <mergeCell ref="U7:V7"/>
    <mergeCell ref="AA7:AB7"/>
    <mergeCell ref="W7:X7"/>
    <mergeCell ref="O7:P7"/>
    <mergeCell ref="AC6:AD6"/>
    <mergeCell ref="AK6:AL6"/>
    <mergeCell ref="BC8:BD8"/>
    <mergeCell ref="AQ8:AR8"/>
    <mergeCell ref="B9:C9"/>
    <mergeCell ref="G9:H9"/>
    <mergeCell ref="I9:J9"/>
    <mergeCell ref="K9:L9"/>
    <mergeCell ref="M9:N9"/>
    <mergeCell ref="O9:P9"/>
    <mergeCell ref="Q9:R9"/>
    <mergeCell ref="S9:T9"/>
    <mergeCell ref="S10:T10"/>
    <mergeCell ref="BA9:BB9"/>
    <mergeCell ref="W9:X9"/>
    <mergeCell ref="BC2:BD6"/>
    <mergeCell ref="AY7:AZ7"/>
    <mergeCell ref="BA7:BB7"/>
    <mergeCell ref="AC7:AD7"/>
    <mergeCell ref="AF7:AG7"/>
    <mergeCell ref="AM7:AN7"/>
    <mergeCell ref="AO7:AP7"/>
    <mergeCell ref="S8:T8"/>
    <mergeCell ref="U8:V8"/>
    <mergeCell ref="AQ7:AR7"/>
    <mergeCell ref="AS7:AT7"/>
    <mergeCell ref="AU7:AV7"/>
    <mergeCell ref="AW7:AX7"/>
    <mergeCell ref="AM8:AN8"/>
    <mergeCell ref="AO8:AP8"/>
    <mergeCell ref="AK8:AL8"/>
    <mergeCell ref="AS8:AT8"/>
    <mergeCell ref="Y7:Z7"/>
    <mergeCell ref="AS6:AT6"/>
    <mergeCell ref="B10:C10"/>
    <mergeCell ref="G10:H10"/>
    <mergeCell ref="I10:J10"/>
    <mergeCell ref="K10:L10"/>
    <mergeCell ref="M10:N10"/>
    <mergeCell ref="O10:P10"/>
    <mergeCell ref="Q10:R10"/>
    <mergeCell ref="U10:V10"/>
    <mergeCell ref="AQ9:AR9"/>
    <mergeCell ref="AU8:AV8"/>
    <mergeCell ref="AW8:AX8"/>
    <mergeCell ref="AY8:AZ8"/>
    <mergeCell ref="BA8:BB8"/>
    <mergeCell ref="W8:X8"/>
    <mergeCell ref="Y8:Z8"/>
    <mergeCell ref="AA8:AB8"/>
    <mergeCell ref="AC8:AD8"/>
    <mergeCell ref="AF8:AG8"/>
    <mergeCell ref="AM9:AN9"/>
    <mergeCell ref="AO9:AP9"/>
    <mergeCell ref="AS9:AT9"/>
    <mergeCell ref="AU9:AV9"/>
    <mergeCell ref="AW9:AX9"/>
    <mergeCell ref="AY9:AZ9"/>
    <mergeCell ref="AY10:AZ10"/>
    <mergeCell ref="AO10:AP10"/>
    <mergeCell ref="AQ10:AR10"/>
    <mergeCell ref="AS10:AT10"/>
    <mergeCell ref="AU10:AV10"/>
    <mergeCell ref="AW10:AX10"/>
    <mergeCell ref="W10:X10"/>
    <mergeCell ref="Y10:Z10"/>
    <mergeCell ref="AA10:AB10"/>
    <mergeCell ref="AC10:AD10"/>
    <mergeCell ref="AF10:AG10"/>
    <mergeCell ref="AK10:AL10"/>
    <mergeCell ref="BC9:BD9"/>
    <mergeCell ref="BA10:BB10"/>
    <mergeCell ref="BC10:BD10"/>
    <mergeCell ref="B11:C11"/>
    <mergeCell ref="G11:H11"/>
    <mergeCell ref="I11:J11"/>
    <mergeCell ref="K11:L11"/>
    <mergeCell ref="M11:N11"/>
    <mergeCell ref="O11:P11"/>
    <mergeCell ref="Q11:R11"/>
    <mergeCell ref="AM10:AN10"/>
    <mergeCell ref="BC11:BD11"/>
    <mergeCell ref="AQ11:AR11"/>
    <mergeCell ref="AS11:AT11"/>
    <mergeCell ref="BC12:BD12"/>
    <mergeCell ref="B13:C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O12:AP12"/>
    <mergeCell ref="O12:P12"/>
    <mergeCell ref="Q12:R12"/>
    <mergeCell ref="S11:T11"/>
    <mergeCell ref="U11:V11"/>
    <mergeCell ref="W11:X11"/>
    <mergeCell ref="Y11:Z11"/>
    <mergeCell ref="AA11:AB11"/>
    <mergeCell ref="BA11:BB11"/>
    <mergeCell ref="K12:L12"/>
    <mergeCell ref="M12:N12"/>
    <mergeCell ref="AF11:AG11"/>
    <mergeCell ref="AK11:AL11"/>
    <mergeCell ref="AM11:AN11"/>
    <mergeCell ref="AW12:AX12"/>
    <mergeCell ref="AY12:AZ12"/>
    <mergeCell ref="BA12:BB12"/>
    <mergeCell ref="AA12:AB12"/>
    <mergeCell ref="AC12:AD12"/>
    <mergeCell ref="AF12:AG12"/>
    <mergeCell ref="AK12:AL12"/>
    <mergeCell ref="AM12:AN12"/>
    <mergeCell ref="Q13:R13"/>
    <mergeCell ref="S13:T13"/>
    <mergeCell ref="U13:V13"/>
    <mergeCell ref="AQ12:AR12"/>
    <mergeCell ref="AS12:AT12"/>
    <mergeCell ref="AU12:AV12"/>
    <mergeCell ref="AM13:AN13"/>
    <mergeCell ref="AO13:AP13"/>
    <mergeCell ref="AQ13:AR13"/>
    <mergeCell ref="AS13:AT13"/>
    <mergeCell ref="AU13:AV13"/>
    <mergeCell ref="AW13:AX13"/>
    <mergeCell ref="W13:X13"/>
    <mergeCell ref="Y13:Z13"/>
    <mergeCell ref="AA13:AB13"/>
    <mergeCell ref="AC13:AD13"/>
    <mergeCell ref="AF13:AG13"/>
    <mergeCell ref="AK13:AL13"/>
    <mergeCell ref="AY13:AZ13"/>
    <mergeCell ref="BA13:BB13"/>
    <mergeCell ref="BC13:BD13"/>
    <mergeCell ref="B14:C14"/>
    <mergeCell ref="G14:H14"/>
    <mergeCell ref="I14:J14"/>
    <mergeCell ref="K14:L14"/>
    <mergeCell ref="M14:N14"/>
    <mergeCell ref="O14:P14"/>
    <mergeCell ref="Q14:R14"/>
    <mergeCell ref="AY14:AZ14"/>
    <mergeCell ref="BA14:BB14"/>
    <mergeCell ref="BC14:BD14"/>
    <mergeCell ref="AQ14:AR14"/>
    <mergeCell ref="AS14:AT14"/>
    <mergeCell ref="BC15:BD15"/>
    <mergeCell ref="AS15:AT15"/>
    <mergeCell ref="S15:T15"/>
    <mergeCell ref="U15:V15"/>
    <mergeCell ref="W15:X15"/>
    <mergeCell ref="Y15:Z15"/>
    <mergeCell ref="AK15:AL15"/>
    <mergeCell ref="AM15:AN15"/>
    <mergeCell ref="AO14:AP14"/>
    <mergeCell ref="S14:T14"/>
    <mergeCell ref="U14:V14"/>
    <mergeCell ref="W14:X14"/>
    <mergeCell ref="Y14:Z14"/>
    <mergeCell ref="AA14:AB14"/>
    <mergeCell ref="AC14:AD14"/>
    <mergeCell ref="AU14:AV14"/>
    <mergeCell ref="AW14:AX14"/>
    <mergeCell ref="AF14:AG14"/>
    <mergeCell ref="AK14:AL14"/>
    <mergeCell ref="AM14:AN14"/>
    <mergeCell ref="AY16:AZ16"/>
    <mergeCell ref="BA16:BB16"/>
    <mergeCell ref="BC16:BD16"/>
    <mergeCell ref="B17:C17"/>
    <mergeCell ref="G17:H17"/>
    <mergeCell ref="I17:J17"/>
    <mergeCell ref="K17:L17"/>
    <mergeCell ref="M17:N17"/>
    <mergeCell ref="O17:P17"/>
    <mergeCell ref="Q17:R17"/>
    <mergeCell ref="AU15:AV15"/>
    <mergeCell ref="AW15:AX15"/>
    <mergeCell ref="AY15:AZ15"/>
    <mergeCell ref="BA15:BB15"/>
    <mergeCell ref="AA15:AB15"/>
    <mergeCell ref="AC15:AD15"/>
    <mergeCell ref="AF15:AG15"/>
    <mergeCell ref="M16:N16"/>
    <mergeCell ref="O16:P16"/>
    <mergeCell ref="Q16:R16"/>
    <mergeCell ref="S16:T16"/>
    <mergeCell ref="U16:V16"/>
    <mergeCell ref="AQ15:AR15"/>
    <mergeCell ref="AM16:AN16"/>
    <mergeCell ref="AO16:AP16"/>
    <mergeCell ref="AQ16:AR16"/>
    <mergeCell ref="AO15:AP15"/>
    <mergeCell ref="O15:P15"/>
    <mergeCell ref="Q15:R15"/>
    <mergeCell ref="B15:C15"/>
    <mergeCell ref="G15:H15"/>
    <mergeCell ref="I15:J15"/>
    <mergeCell ref="B18:C18"/>
    <mergeCell ref="G18:H18"/>
    <mergeCell ref="I18:J18"/>
    <mergeCell ref="K18:L18"/>
    <mergeCell ref="M18:N18"/>
    <mergeCell ref="AF17:AG17"/>
    <mergeCell ref="AK17:AL17"/>
    <mergeCell ref="AM17:AN17"/>
    <mergeCell ref="AS16:AT16"/>
    <mergeCell ref="AU16:AV16"/>
    <mergeCell ref="AW16:AX16"/>
    <mergeCell ref="W16:X16"/>
    <mergeCell ref="Y16:Z16"/>
    <mergeCell ref="AA16:AB16"/>
    <mergeCell ref="AC16:AD16"/>
    <mergeCell ref="AF16:AG16"/>
    <mergeCell ref="AK16:AL16"/>
    <mergeCell ref="G16:H16"/>
    <mergeCell ref="I16:J16"/>
    <mergeCell ref="K16:L16"/>
    <mergeCell ref="O18:P18"/>
    <mergeCell ref="Q18:R18"/>
    <mergeCell ref="K15:L15"/>
    <mergeCell ref="M15:N15"/>
    <mergeCell ref="AY17:AZ17"/>
    <mergeCell ref="BA17:BB17"/>
    <mergeCell ref="BC17:BD17"/>
    <mergeCell ref="AQ17:AR17"/>
    <mergeCell ref="AS17:AT17"/>
    <mergeCell ref="BC18:BD18"/>
    <mergeCell ref="AW18:AX18"/>
    <mergeCell ref="S18:T18"/>
    <mergeCell ref="AK18:AL18"/>
    <mergeCell ref="AM18:AN18"/>
    <mergeCell ref="AO17:AP17"/>
    <mergeCell ref="S17:T17"/>
    <mergeCell ref="U17:V17"/>
    <mergeCell ref="W17:X17"/>
    <mergeCell ref="Y17:Z17"/>
    <mergeCell ref="AA17:AB17"/>
    <mergeCell ref="AC17:AD17"/>
    <mergeCell ref="AU17:AV17"/>
    <mergeCell ref="AW17:AX17"/>
    <mergeCell ref="AY18:AZ18"/>
    <mergeCell ref="BA18:BB18"/>
    <mergeCell ref="AA18:AB18"/>
    <mergeCell ref="AC18:AD18"/>
    <mergeCell ref="AF18:AG18"/>
    <mergeCell ref="AY19:AZ19"/>
    <mergeCell ref="BA19:BB19"/>
    <mergeCell ref="AQ19:AR19"/>
    <mergeCell ref="AS19:AT19"/>
    <mergeCell ref="AU19:AV19"/>
    <mergeCell ref="Q19:R19"/>
    <mergeCell ref="S19:T19"/>
    <mergeCell ref="U19:V19"/>
    <mergeCell ref="AQ18:AR18"/>
    <mergeCell ref="AS18:AT18"/>
    <mergeCell ref="AU18:AV18"/>
    <mergeCell ref="AO18:AP18"/>
    <mergeCell ref="U18:V18"/>
    <mergeCell ref="W18:X18"/>
    <mergeCell ref="Y18:Z18"/>
    <mergeCell ref="B21:C21"/>
    <mergeCell ref="G21:H21"/>
    <mergeCell ref="I21:J21"/>
    <mergeCell ref="K21:L21"/>
    <mergeCell ref="M21:N21"/>
    <mergeCell ref="AF20:AG20"/>
    <mergeCell ref="AK20:AL20"/>
    <mergeCell ref="AM20:AN20"/>
    <mergeCell ref="AW19:AX19"/>
    <mergeCell ref="W19:X19"/>
    <mergeCell ref="Y19:Z19"/>
    <mergeCell ref="AA19:AB19"/>
    <mergeCell ref="AC19:AD19"/>
    <mergeCell ref="AF19:AG19"/>
    <mergeCell ref="AK19:AL19"/>
    <mergeCell ref="Y20:Z20"/>
    <mergeCell ref="AA20:AB20"/>
    <mergeCell ref="BC19:BD19"/>
    <mergeCell ref="B20:C20"/>
    <mergeCell ref="G20:H20"/>
    <mergeCell ref="I20:J20"/>
    <mergeCell ref="K20:L20"/>
    <mergeCell ref="M20:N20"/>
    <mergeCell ref="O20:P20"/>
    <mergeCell ref="Q20:R20"/>
    <mergeCell ref="AM19:AN19"/>
    <mergeCell ref="AO19:AP19"/>
    <mergeCell ref="B19:C19"/>
    <mergeCell ref="G19:H19"/>
    <mergeCell ref="I19:J19"/>
    <mergeCell ref="K19:L19"/>
    <mergeCell ref="M19:N19"/>
    <mergeCell ref="O19:P19"/>
    <mergeCell ref="O21:P21"/>
    <mergeCell ref="Q21:R21"/>
    <mergeCell ref="AY20:AZ20"/>
    <mergeCell ref="BA20:BB20"/>
    <mergeCell ref="BC20:BD20"/>
    <mergeCell ref="AQ20:AR20"/>
    <mergeCell ref="AS20:AT20"/>
    <mergeCell ref="BC21:BD21"/>
    <mergeCell ref="AW21:AX21"/>
    <mergeCell ref="S21:T21"/>
    <mergeCell ref="AK21:AL21"/>
    <mergeCell ref="AM21:AN21"/>
    <mergeCell ref="AO20:AP20"/>
    <mergeCell ref="S20:T20"/>
    <mergeCell ref="U20:V20"/>
    <mergeCell ref="W20:X20"/>
    <mergeCell ref="AC20:AD20"/>
    <mergeCell ref="AU20:AV20"/>
    <mergeCell ref="AW20:AX20"/>
    <mergeCell ref="AY21:AZ21"/>
    <mergeCell ref="BA21:BB21"/>
    <mergeCell ref="AA21:AB21"/>
    <mergeCell ref="AC21:AD21"/>
    <mergeCell ref="AF21:AG21"/>
    <mergeCell ref="AY22:AZ22"/>
    <mergeCell ref="BA22:BB22"/>
    <mergeCell ref="AQ22:AR22"/>
    <mergeCell ref="AS22:AT22"/>
    <mergeCell ref="AU22:AV22"/>
    <mergeCell ref="Q22:R22"/>
    <mergeCell ref="S22:T22"/>
    <mergeCell ref="U22:V22"/>
    <mergeCell ref="AQ21:AR21"/>
    <mergeCell ref="AS21:AT21"/>
    <mergeCell ref="AU21:AV21"/>
    <mergeCell ref="AO21:AP21"/>
    <mergeCell ref="U21:V21"/>
    <mergeCell ref="W21:X21"/>
    <mergeCell ref="Y21:Z21"/>
    <mergeCell ref="B24:C24"/>
    <mergeCell ref="G24:H24"/>
    <mergeCell ref="I24:J24"/>
    <mergeCell ref="K24:L24"/>
    <mergeCell ref="M24:N24"/>
    <mergeCell ref="AF23:AG23"/>
    <mergeCell ref="AK23:AL23"/>
    <mergeCell ref="AM23:AN23"/>
    <mergeCell ref="AW22:AX22"/>
    <mergeCell ref="W22:X22"/>
    <mergeCell ref="Y22:Z22"/>
    <mergeCell ref="AA22:AB22"/>
    <mergeCell ref="AC22:AD22"/>
    <mergeCell ref="AF22:AG22"/>
    <mergeCell ref="AK22:AL22"/>
    <mergeCell ref="BC22:BD22"/>
    <mergeCell ref="B23:C23"/>
    <mergeCell ref="G23:H23"/>
    <mergeCell ref="I23:J23"/>
    <mergeCell ref="K23:L23"/>
    <mergeCell ref="M23:N23"/>
    <mergeCell ref="O23:P23"/>
    <mergeCell ref="Q23:R23"/>
    <mergeCell ref="AM22:AN22"/>
    <mergeCell ref="AO22:AP22"/>
    <mergeCell ref="B22:C22"/>
    <mergeCell ref="G22:H22"/>
    <mergeCell ref="I22:J22"/>
    <mergeCell ref="K22:L22"/>
    <mergeCell ref="M22:N22"/>
    <mergeCell ref="O22:P22"/>
    <mergeCell ref="O24:P24"/>
    <mergeCell ref="Q24:R24"/>
    <mergeCell ref="AY23:AZ23"/>
    <mergeCell ref="BA23:BB23"/>
    <mergeCell ref="BC23:BD23"/>
    <mergeCell ref="AQ23:AR23"/>
    <mergeCell ref="AS23:AT23"/>
    <mergeCell ref="BC24:BD24"/>
    <mergeCell ref="AW24:AX24"/>
    <mergeCell ref="S24:T24"/>
    <mergeCell ref="AK24:AL24"/>
    <mergeCell ref="AM24:AN24"/>
    <mergeCell ref="AO23:AP23"/>
    <mergeCell ref="S23:T23"/>
    <mergeCell ref="U23:V23"/>
    <mergeCell ref="W23:X23"/>
    <mergeCell ref="Y23:Z23"/>
    <mergeCell ref="AA23:AB23"/>
    <mergeCell ref="AC23:AD23"/>
    <mergeCell ref="AU23:AV23"/>
    <mergeCell ref="AW23:AX23"/>
    <mergeCell ref="AY24:AZ24"/>
    <mergeCell ref="BA24:BB24"/>
    <mergeCell ref="AA24:AB24"/>
    <mergeCell ref="AC24:AD24"/>
    <mergeCell ref="AF24:AG24"/>
    <mergeCell ref="AY25:AZ25"/>
    <mergeCell ref="BA25:BB25"/>
    <mergeCell ref="AQ25:AR25"/>
    <mergeCell ref="AS25:AT25"/>
    <mergeCell ref="AU25:AV25"/>
    <mergeCell ref="Q25:R25"/>
    <mergeCell ref="S25:T25"/>
    <mergeCell ref="U25:V25"/>
    <mergeCell ref="AQ24:AR24"/>
    <mergeCell ref="AS24:AT24"/>
    <mergeCell ref="AU24:AV24"/>
    <mergeCell ref="AO24:AP24"/>
    <mergeCell ref="U24:V24"/>
    <mergeCell ref="W24:X24"/>
    <mergeCell ref="Y24:Z24"/>
    <mergeCell ref="B27:C27"/>
    <mergeCell ref="G27:H27"/>
    <mergeCell ref="I27:J27"/>
    <mergeCell ref="K27:L27"/>
    <mergeCell ref="M27:N27"/>
    <mergeCell ref="AF26:AG26"/>
    <mergeCell ref="AK26:AL26"/>
    <mergeCell ref="AM26:AN26"/>
    <mergeCell ref="AW25:AX25"/>
    <mergeCell ref="W25:X25"/>
    <mergeCell ref="Y25:Z25"/>
    <mergeCell ref="AA25:AB25"/>
    <mergeCell ref="AC25:AD25"/>
    <mergeCell ref="AF25:AG25"/>
    <mergeCell ref="AK25:AL25"/>
    <mergeCell ref="Y26:Z26"/>
    <mergeCell ref="AA26:AB26"/>
    <mergeCell ref="BC25:BD25"/>
    <mergeCell ref="B26:C26"/>
    <mergeCell ref="G26:H26"/>
    <mergeCell ref="I26:J26"/>
    <mergeCell ref="K26:L26"/>
    <mergeCell ref="M26:N26"/>
    <mergeCell ref="O26:P26"/>
    <mergeCell ref="Q26:R26"/>
    <mergeCell ref="AM25:AN25"/>
    <mergeCell ref="AO25:AP25"/>
    <mergeCell ref="B25:C25"/>
    <mergeCell ref="G25:H25"/>
    <mergeCell ref="I25:J25"/>
    <mergeCell ref="K25:L25"/>
    <mergeCell ref="M25:N25"/>
    <mergeCell ref="O25:P25"/>
    <mergeCell ref="O27:P27"/>
    <mergeCell ref="Q27:R27"/>
    <mergeCell ref="AY26:AZ26"/>
    <mergeCell ref="BA26:BB26"/>
    <mergeCell ref="BC26:BD26"/>
    <mergeCell ref="AQ26:AR26"/>
    <mergeCell ref="AS26:AT26"/>
    <mergeCell ref="BC27:BD27"/>
    <mergeCell ref="AW27:AX27"/>
    <mergeCell ref="S27:T27"/>
    <mergeCell ref="AK27:AL27"/>
    <mergeCell ref="AM27:AN27"/>
    <mergeCell ref="AO26:AP26"/>
    <mergeCell ref="S26:T26"/>
    <mergeCell ref="U26:V26"/>
    <mergeCell ref="W26:X26"/>
    <mergeCell ref="Y30:Z30"/>
    <mergeCell ref="AC26:AD26"/>
    <mergeCell ref="AU26:AV26"/>
    <mergeCell ref="AW26:AX26"/>
    <mergeCell ref="AY27:AZ27"/>
    <mergeCell ref="BA27:BB27"/>
    <mergeCell ref="AA27:AB27"/>
    <mergeCell ref="AC27:AD27"/>
    <mergeCell ref="AF27:AG27"/>
    <mergeCell ref="AY28:AZ28"/>
    <mergeCell ref="BA28:BB28"/>
    <mergeCell ref="AQ28:AR28"/>
    <mergeCell ref="AS28:AT28"/>
    <mergeCell ref="AU28:AV28"/>
    <mergeCell ref="Q28:R28"/>
    <mergeCell ref="S28:T28"/>
    <mergeCell ref="U28:V28"/>
    <mergeCell ref="AQ27:AR27"/>
    <mergeCell ref="AS27:AT27"/>
    <mergeCell ref="AU27:AV27"/>
    <mergeCell ref="AO27:AP27"/>
    <mergeCell ref="U27:V27"/>
    <mergeCell ref="W27:X27"/>
    <mergeCell ref="Y27:Z27"/>
    <mergeCell ref="AF29:AG29"/>
    <mergeCell ref="AK29:AL29"/>
    <mergeCell ref="AM29:AN29"/>
    <mergeCell ref="AW28:AX28"/>
    <mergeCell ref="W28:X28"/>
    <mergeCell ref="Y28:Z28"/>
    <mergeCell ref="AA28:AB28"/>
    <mergeCell ref="AC28:AD28"/>
    <mergeCell ref="AF28:AG28"/>
    <mergeCell ref="AK28:AL28"/>
    <mergeCell ref="BC28:BD28"/>
    <mergeCell ref="B29:C29"/>
    <mergeCell ref="G29:H29"/>
    <mergeCell ref="I29:J29"/>
    <mergeCell ref="K29:L29"/>
    <mergeCell ref="M29:N29"/>
    <mergeCell ref="O29:P29"/>
    <mergeCell ref="Q29:R29"/>
    <mergeCell ref="AM28:AN28"/>
    <mergeCell ref="AO28:AP28"/>
    <mergeCell ref="B28:C28"/>
    <mergeCell ref="G28:H28"/>
    <mergeCell ref="I28:J28"/>
    <mergeCell ref="K28:L28"/>
    <mergeCell ref="M28:N28"/>
    <mergeCell ref="O28:P28"/>
    <mergeCell ref="B31:C31"/>
    <mergeCell ref="G31:H31"/>
    <mergeCell ref="I31:J31"/>
    <mergeCell ref="K31:L31"/>
    <mergeCell ref="M31:N31"/>
    <mergeCell ref="O31:P31"/>
    <mergeCell ref="O30:P30"/>
    <mergeCell ref="Q30:R30"/>
    <mergeCell ref="AY29:AZ29"/>
    <mergeCell ref="BA29:BB29"/>
    <mergeCell ref="BC29:BD29"/>
    <mergeCell ref="AQ29:AR29"/>
    <mergeCell ref="AS29:AT29"/>
    <mergeCell ref="BC30:BD30"/>
    <mergeCell ref="AW30:AX30"/>
    <mergeCell ref="S30:T30"/>
    <mergeCell ref="AK30:AL30"/>
    <mergeCell ref="AM30:AN30"/>
    <mergeCell ref="AO29:AP29"/>
    <mergeCell ref="S29:T29"/>
    <mergeCell ref="U29:V29"/>
    <mergeCell ref="W29:X29"/>
    <mergeCell ref="Y29:Z29"/>
    <mergeCell ref="AA29:AB29"/>
    <mergeCell ref="AC29:AD29"/>
    <mergeCell ref="AU29:AV29"/>
    <mergeCell ref="AW29:AX29"/>
    <mergeCell ref="B30:C30"/>
    <mergeCell ref="G30:H30"/>
    <mergeCell ref="I30:J30"/>
    <mergeCell ref="K30:L30"/>
    <mergeCell ref="M30:N30"/>
    <mergeCell ref="G33:H33"/>
    <mergeCell ref="I33:J33"/>
    <mergeCell ref="K33:L33"/>
    <mergeCell ref="M33:N33"/>
    <mergeCell ref="AF32:AG32"/>
    <mergeCell ref="AK32:AL32"/>
    <mergeCell ref="AM32:AN32"/>
    <mergeCell ref="AW31:AX31"/>
    <mergeCell ref="W31:X31"/>
    <mergeCell ref="Y31:Z31"/>
    <mergeCell ref="AA31:AB31"/>
    <mergeCell ref="AC31:AD31"/>
    <mergeCell ref="AF31:AG31"/>
    <mergeCell ref="AK31:AL31"/>
    <mergeCell ref="BC31:BD31"/>
    <mergeCell ref="B32:C32"/>
    <mergeCell ref="G32:H32"/>
    <mergeCell ref="I32:J32"/>
    <mergeCell ref="K32:L32"/>
    <mergeCell ref="M32:N32"/>
    <mergeCell ref="O32:P32"/>
    <mergeCell ref="Q32:R32"/>
    <mergeCell ref="AM31:AN31"/>
    <mergeCell ref="AO31:AP31"/>
    <mergeCell ref="AY31:AZ31"/>
    <mergeCell ref="BA31:BB31"/>
    <mergeCell ref="AQ31:AR31"/>
    <mergeCell ref="AS31:AT31"/>
    <mergeCell ref="AU31:AV31"/>
    <mergeCell ref="Q31:R31"/>
    <mergeCell ref="S31:T31"/>
    <mergeCell ref="U31:V31"/>
    <mergeCell ref="B34:C34"/>
    <mergeCell ref="G34:H34"/>
    <mergeCell ref="I34:J34"/>
    <mergeCell ref="K34:L34"/>
    <mergeCell ref="M34:N34"/>
    <mergeCell ref="O34:P34"/>
    <mergeCell ref="AO33:AP33"/>
    <mergeCell ref="O33:P33"/>
    <mergeCell ref="Q33:R33"/>
    <mergeCell ref="AY32:AZ32"/>
    <mergeCell ref="BA32:BB32"/>
    <mergeCell ref="BC32:BD32"/>
    <mergeCell ref="AQ32:AR32"/>
    <mergeCell ref="AS32:AT32"/>
    <mergeCell ref="BC33:BD33"/>
    <mergeCell ref="AW33:AX33"/>
    <mergeCell ref="S33:T33"/>
    <mergeCell ref="U33:V33"/>
    <mergeCell ref="W33:X33"/>
    <mergeCell ref="Y33:Z33"/>
    <mergeCell ref="AK33:AL33"/>
    <mergeCell ref="AM33:AN33"/>
    <mergeCell ref="AO32:AP32"/>
    <mergeCell ref="S32:T32"/>
    <mergeCell ref="U32:V32"/>
    <mergeCell ref="W32:X32"/>
    <mergeCell ref="Y32:Z32"/>
    <mergeCell ref="AA32:AB32"/>
    <mergeCell ref="AC32:AD32"/>
    <mergeCell ref="AU32:AV32"/>
    <mergeCell ref="AW32:AX32"/>
    <mergeCell ref="B33:C33"/>
    <mergeCell ref="M35:N35"/>
    <mergeCell ref="O35:P35"/>
    <mergeCell ref="Q35:R35"/>
    <mergeCell ref="AM34:AN34"/>
    <mergeCell ref="AO34:AP34"/>
    <mergeCell ref="AY33:AZ33"/>
    <mergeCell ref="BA33:BB33"/>
    <mergeCell ref="AA33:AB33"/>
    <mergeCell ref="AC33:AD33"/>
    <mergeCell ref="AF33:AG33"/>
    <mergeCell ref="BA34:BB34"/>
    <mergeCell ref="AQ34:AR34"/>
    <mergeCell ref="AS34:AT34"/>
    <mergeCell ref="AU34:AV34"/>
    <mergeCell ref="AW34:AX34"/>
    <mergeCell ref="Q34:R34"/>
    <mergeCell ref="S34:T34"/>
    <mergeCell ref="U34:V34"/>
    <mergeCell ref="AQ33:AR33"/>
    <mergeCell ref="AS33:AT33"/>
    <mergeCell ref="AU33:AV33"/>
    <mergeCell ref="W34:X34"/>
    <mergeCell ref="Y34:Z34"/>
    <mergeCell ref="AA34:AB34"/>
    <mergeCell ref="AC34:AD34"/>
    <mergeCell ref="A38:AD38"/>
    <mergeCell ref="AE38:BE38"/>
    <mergeCell ref="AQ36:AR36"/>
    <mergeCell ref="AS36:AT36"/>
    <mergeCell ref="AU36:AV36"/>
    <mergeCell ref="AW36:AX36"/>
    <mergeCell ref="S35:T35"/>
    <mergeCell ref="U35:V35"/>
    <mergeCell ref="W35:X35"/>
    <mergeCell ref="Y35:Z35"/>
    <mergeCell ref="AA35:AB35"/>
    <mergeCell ref="AC35:AD35"/>
    <mergeCell ref="BC35:BD35"/>
    <mergeCell ref="B36:C36"/>
    <mergeCell ref="G36:H36"/>
    <mergeCell ref="I36:J36"/>
    <mergeCell ref="K36:L36"/>
    <mergeCell ref="M36:N36"/>
    <mergeCell ref="AF35:AG35"/>
    <mergeCell ref="AK35:AL35"/>
    <mergeCell ref="AM35:AN35"/>
    <mergeCell ref="AO35:AP35"/>
    <mergeCell ref="AU35:AV35"/>
    <mergeCell ref="AW35:AX35"/>
    <mergeCell ref="AY35:AZ35"/>
    <mergeCell ref="BA35:BB35"/>
    <mergeCell ref="AQ35:AR35"/>
    <mergeCell ref="AS35:AT35"/>
    <mergeCell ref="B35:C35"/>
    <mergeCell ref="G35:H35"/>
    <mergeCell ref="I35:J35"/>
    <mergeCell ref="K35:L35"/>
    <mergeCell ref="O36:P36"/>
    <mergeCell ref="Q36:R36"/>
    <mergeCell ref="S36:T36"/>
    <mergeCell ref="U36:V36"/>
    <mergeCell ref="W36:X36"/>
    <mergeCell ref="Y36:Z36"/>
    <mergeCell ref="AY36:AZ36"/>
    <mergeCell ref="BA36:BB36"/>
    <mergeCell ref="AA36:AB36"/>
    <mergeCell ref="AC36:AD36"/>
    <mergeCell ref="AF36:AG36"/>
    <mergeCell ref="AK36:AL36"/>
    <mergeCell ref="AM36:AN36"/>
    <mergeCell ref="AO36:AP36"/>
    <mergeCell ref="BC36:BD36"/>
    <mergeCell ref="AJ7:AJ36"/>
    <mergeCell ref="AK7:AL7"/>
    <mergeCell ref="AY34:AZ34"/>
    <mergeCell ref="AF34:AG34"/>
    <mergeCell ref="AK34:AL34"/>
    <mergeCell ref="BC34:BD34"/>
    <mergeCell ref="AY30:AZ30"/>
    <mergeCell ref="BA30:BB30"/>
    <mergeCell ref="AA30:AB30"/>
    <mergeCell ref="AC30:AD30"/>
    <mergeCell ref="AF30:AG30"/>
    <mergeCell ref="AQ30:AR30"/>
    <mergeCell ref="AS30:AT30"/>
    <mergeCell ref="AU30:AV30"/>
    <mergeCell ref="AO30:AP30"/>
    <mergeCell ref="U30:V30"/>
    <mergeCell ref="W30:X30"/>
    <mergeCell ref="BA40:BB44"/>
    <mergeCell ref="BC40:BD44"/>
    <mergeCell ref="BE40:BE44"/>
    <mergeCell ref="G41:H41"/>
    <mergeCell ref="I41:J41"/>
    <mergeCell ref="K41:L41"/>
    <mergeCell ref="M41:N41"/>
    <mergeCell ref="O41:P41"/>
    <mergeCell ref="A39:AD39"/>
    <mergeCell ref="AE39:BE39"/>
    <mergeCell ref="A40:A44"/>
    <mergeCell ref="B40:C44"/>
    <mergeCell ref="D40:D44"/>
    <mergeCell ref="E40:E44"/>
    <mergeCell ref="F40:AD40"/>
    <mergeCell ref="AE40:AE44"/>
    <mergeCell ref="AF40:AG44"/>
    <mergeCell ref="AH40:AH44"/>
    <mergeCell ref="U42:V42"/>
    <mergeCell ref="W42:X42"/>
    <mergeCell ref="Y42:Z42"/>
    <mergeCell ref="AA42:AB42"/>
    <mergeCell ref="AC42:AD42"/>
    <mergeCell ref="AK42:AL42"/>
    <mergeCell ref="AU41:AV41"/>
    <mergeCell ref="AW41:AX41"/>
    <mergeCell ref="AY41:AZ41"/>
    <mergeCell ref="G42:H42"/>
    <mergeCell ref="I42:J42"/>
    <mergeCell ref="K42:L42"/>
    <mergeCell ref="M42:N42"/>
    <mergeCell ref="O42:P42"/>
    <mergeCell ref="AC41:AD41"/>
    <mergeCell ref="AK41:AL41"/>
    <mergeCell ref="AM41:AN41"/>
    <mergeCell ref="AO41:AP41"/>
    <mergeCell ref="AQ41:AR41"/>
    <mergeCell ref="AS41:AT41"/>
    <mergeCell ref="Q41:R41"/>
    <mergeCell ref="S41:T41"/>
    <mergeCell ref="U41:V41"/>
    <mergeCell ref="W41:X41"/>
    <mergeCell ref="Y41:Z41"/>
    <mergeCell ref="AA41:AB41"/>
    <mergeCell ref="AI40:AI44"/>
    <mergeCell ref="AJ40:AZ40"/>
    <mergeCell ref="AQ43:AR43"/>
    <mergeCell ref="AS43:AT43"/>
    <mergeCell ref="AU43:AV43"/>
    <mergeCell ref="AW43:AX43"/>
    <mergeCell ref="AY43:AZ43"/>
    <mergeCell ref="G44:H44"/>
    <mergeCell ref="I44:J44"/>
    <mergeCell ref="K44:L44"/>
    <mergeCell ref="M44:N44"/>
    <mergeCell ref="O44:P44"/>
    <mergeCell ref="Y43:Z43"/>
    <mergeCell ref="AA43:AB43"/>
    <mergeCell ref="AC43:AD43"/>
    <mergeCell ref="AK43:AL43"/>
    <mergeCell ref="AM43:AN43"/>
    <mergeCell ref="AO43:AP43"/>
    <mergeCell ref="AY42:AZ42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AM42:AN42"/>
    <mergeCell ref="AO42:AP42"/>
    <mergeCell ref="AQ42:AR42"/>
    <mergeCell ref="AS42:AT42"/>
    <mergeCell ref="AU42:AV42"/>
    <mergeCell ref="AW42:AX42"/>
    <mergeCell ref="AU44:AV44"/>
    <mergeCell ref="AW44:AX44"/>
    <mergeCell ref="AY44:AZ44"/>
    <mergeCell ref="Q42:R42"/>
    <mergeCell ref="S42:T42"/>
    <mergeCell ref="B45:C45"/>
    <mergeCell ref="F45:F74"/>
    <mergeCell ref="G45:H45"/>
    <mergeCell ref="I45:J45"/>
    <mergeCell ref="K45:L45"/>
    <mergeCell ref="M45:N45"/>
    <mergeCell ref="O45:P45"/>
    <mergeCell ref="AC44:AD44"/>
    <mergeCell ref="AK44:AL44"/>
    <mergeCell ref="AM44:AN44"/>
    <mergeCell ref="AO44:AP44"/>
    <mergeCell ref="AQ44:AR44"/>
    <mergeCell ref="AS44:AT44"/>
    <mergeCell ref="Q44:R44"/>
    <mergeCell ref="S44:T44"/>
    <mergeCell ref="U44:V44"/>
    <mergeCell ref="W44:X44"/>
    <mergeCell ref="Y44:Z44"/>
    <mergeCell ref="AA44:AB44"/>
    <mergeCell ref="B48:C48"/>
    <mergeCell ref="G48:H48"/>
    <mergeCell ref="I48:J48"/>
    <mergeCell ref="K48:L48"/>
    <mergeCell ref="M48:N48"/>
    <mergeCell ref="O48:P48"/>
    <mergeCell ref="Q48:R48"/>
    <mergeCell ref="S48:T48"/>
    <mergeCell ref="U48:V48"/>
    <mergeCell ref="AC47:AD47"/>
    <mergeCell ref="AF47:AG47"/>
    <mergeCell ref="AK47:AL47"/>
    <mergeCell ref="B50:C50"/>
    <mergeCell ref="BC45:BD45"/>
    <mergeCell ref="B46:C46"/>
    <mergeCell ref="G46:H46"/>
    <mergeCell ref="I46:J46"/>
    <mergeCell ref="K46:L46"/>
    <mergeCell ref="M46:N46"/>
    <mergeCell ref="O46:P46"/>
    <mergeCell ref="Q46:R46"/>
    <mergeCell ref="S46:T46"/>
    <mergeCell ref="U46:V46"/>
    <mergeCell ref="AQ45:AR45"/>
    <mergeCell ref="AS45:AT45"/>
    <mergeCell ref="AU45:AV45"/>
    <mergeCell ref="AW45:AX45"/>
    <mergeCell ref="AY45:AZ45"/>
    <mergeCell ref="BA45:BB45"/>
    <mergeCell ref="AC45:AD45"/>
    <mergeCell ref="AF45:AG45"/>
    <mergeCell ref="AJ45:AJ74"/>
    <mergeCell ref="AK45:AL45"/>
    <mergeCell ref="AM45:AN45"/>
    <mergeCell ref="AO45:AP45"/>
    <mergeCell ref="AM46:AN46"/>
    <mergeCell ref="AO46:AP46"/>
    <mergeCell ref="AM47:AN47"/>
    <mergeCell ref="AO47:AP47"/>
    <mergeCell ref="Q45:R45"/>
    <mergeCell ref="S45:T45"/>
    <mergeCell ref="U45:V45"/>
    <mergeCell ref="W45:X45"/>
    <mergeCell ref="Y45:Z45"/>
    <mergeCell ref="AA45:AB45"/>
    <mergeCell ref="BC46:BD46"/>
    <mergeCell ref="B47:C47"/>
    <mergeCell ref="G47:H47"/>
    <mergeCell ref="I47:J47"/>
    <mergeCell ref="K47:L47"/>
    <mergeCell ref="M47:N47"/>
    <mergeCell ref="O47:P47"/>
    <mergeCell ref="Q47:R47"/>
    <mergeCell ref="S47:T47"/>
    <mergeCell ref="U47:V47"/>
    <mergeCell ref="AQ46:AR46"/>
    <mergeCell ref="AS46:AT46"/>
    <mergeCell ref="AU46:AV46"/>
    <mergeCell ref="AW46:AX46"/>
    <mergeCell ref="AY46:AZ46"/>
    <mergeCell ref="BA46:BB46"/>
    <mergeCell ref="W46:X46"/>
    <mergeCell ref="Y46:Z46"/>
    <mergeCell ref="AA46:AB46"/>
    <mergeCell ref="AC46:AD46"/>
    <mergeCell ref="AF46:AG46"/>
    <mergeCell ref="AK46:AL46"/>
    <mergeCell ref="BC47:BD47"/>
    <mergeCell ref="AQ47:AR47"/>
    <mergeCell ref="AS47:AT47"/>
    <mergeCell ref="AU47:AV47"/>
    <mergeCell ref="AW47:AX47"/>
    <mergeCell ref="AY47:AZ47"/>
    <mergeCell ref="BA47:BB47"/>
    <mergeCell ref="W47:X47"/>
    <mergeCell ref="Y47:Z47"/>
    <mergeCell ref="AA47:AB47"/>
    <mergeCell ref="AY48:AZ48"/>
    <mergeCell ref="BA48:BB48"/>
    <mergeCell ref="BC48:BD48"/>
    <mergeCell ref="B49:C49"/>
    <mergeCell ref="G49:H49"/>
    <mergeCell ref="I49:J49"/>
    <mergeCell ref="K49:L49"/>
    <mergeCell ref="M49:N49"/>
    <mergeCell ref="O49:P49"/>
    <mergeCell ref="Q49:R49"/>
    <mergeCell ref="AM48:AN48"/>
    <mergeCell ref="AO48:AP48"/>
    <mergeCell ref="AQ48:AR48"/>
    <mergeCell ref="AS48:AT48"/>
    <mergeCell ref="AU48:AV48"/>
    <mergeCell ref="AW48:AX48"/>
    <mergeCell ref="W48:X48"/>
    <mergeCell ref="Y48:Z48"/>
    <mergeCell ref="AA48:AB48"/>
    <mergeCell ref="AC48:AD48"/>
    <mergeCell ref="AF48:AG48"/>
    <mergeCell ref="AK48:AL48"/>
    <mergeCell ref="AU49:AV49"/>
    <mergeCell ref="AW49:AX49"/>
    <mergeCell ref="AY49:AZ49"/>
    <mergeCell ref="BA49:BB49"/>
    <mergeCell ref="BC49:BD49"/>
    <mergeCell ref="G50:H50"/>
    <mergeCell ref="I50:J50"/>
    <mergeCell ref="K50:L50"/>
    <mergeCell ref="M50:N50"/>
    <mergeCell ref="AF49:AG49"/>
    <mergeCell ref="AK49:AL49"/>
    <mergeCell ref="AM49:AN49"/>
    <mergeCell ref="AO49:AP49"/>
    <mergeCell ref="AQ49:AR49"/>
    <mergeCell ref="AS49:AT49"/>
    <mergeCell ref="S49:T49"/>
    <mergeCell ref="U49:V49"/>
    <mergeCell ref="W49:X49"/>
    <mergeCell ref="Y49:Z49"/>
    <mergeCell ref="AA49:AB49"/>
    <mergeCell ref="AC49:AD49"/>
    <mergeCell ref="BC50:BD50"/>
    <mergeCell ref="S51:T51"/>
    <mergeCell ref="U51:V51"/>
    <mergeCell ref="AQ50:AR50"/>
    <mergeCell ref="AS50:AT50"/>
    <mergeCell ref="AU50:AV50"/>
    <mergeCell ref="AW50:AX50"/>
    <mergeCell ref="AY50:AZ50"/>
    <mergeCell ref="BA50:BB50"/>
    <mergeCell ref="AA50:AB50"/>
    <mergeCell ref="AC50:AD50"/>
    <mergeCell ref="AF50:AG50"/>
    <mergeCell ref="AK50:AL50"/>
    <mergeCell ref="AM50:AN50"/>
    <mergeCell ref="AO50:AP50"/>
    <mergeCell ref="O50:P50"/>
    <mergeCell ref="Q50:R50"/>
    <mergeCell ref="S50:T50"/>
    <mergeCell ref="U50:V50"/>
    <mergeCell ref="W50:X50"/>
    <mergeCell ref="Y50:Z50"/>
    <mergeCell ref="AY51:AZ51"/>
    <mergeCell ref="BA51:BB51"/>
    <mergeCell ref="BC51:BD51"/>
    <mergeCell ref="B52:C52"/>
    <mergeCell ref="G52:H52"/>
    <mergeCell ref="I52:J52"/>
    <mergeCell ref="K52:L52"/>
    <mergeCell ref="M52:N52"/>
    <mergeCell ref="O52:P52"/>
    <mergeCell ref="Q52:R52"/>
    <mergeCell ref="AM51:AN51"/>
    <mergeCell ref="AO51:AP51"/>
    <mergeCell ref="AQ51:AR51"/>
    <mergeCell ref="AS51:AT51"/>
    <mergeCell ref="AU51:AV51"/>
    <mergeCell ref="AW51:AX51"/>
    <mergeCell ref="W51:X51"/>
    <mergeCell ref="Y51:Z51"/>
    <mergeCell ref="AA51:AB51"/>
    <mergeCell ref="AC51:AD51"/>
    <mergeCell ref="AF51:AG51"/>
    <mergeCell ref="AK51:AL51"/>
    <mergeCell ref="AU52:AV52"/>
    <mergeCell ref="AW52:AX52"/>
    <mergeCell ref="AY52:AZ52"/>
    <mergeCell ref="BA52:BB52"/>
    <mergeCell ref="BC52:BD52"/>
    <mergeCell ref="B51:C51"/>
    <mergeCell ref="G51:H51"/>
    <mergeCell ref="I51:J51"/>
    <mergeCell ref="K51:L51"/>
    <mergeCell ref="M51:N51"/>
    <mergeCell ref="O51:P51"/>
    <mergeCell ref="Q51:R51"/>
    <mergeCell ref="G53:H53"/>
    <mergeCell ref="I53:J53"/>
    <mergeCell ref="K53:L53"/>
    <mergeCell ref="M53:N53"/>
    <mergeCell ref="AM54:AN54"/>
    <mergeCell ref="AO54:AP54"/>
    <mergeCell ref="AQ54:AR54"/>
    <mergeCell ref="AS54:AT54"/>
    <mergeCell ref="AU54:AV54"/>
    <mergeCell ref="AW54:AX54"/>
    <mergeCell ref="W54:X54"/>
    <mergeCell ref="Y54:Z54"/>
    <mergeCell ref="AA54:AB54"/>
    <mergeCell ref="AC54:AD54"/>
    <mergeCell ref="AF54:AG54"/>
    <mergeCell ref="AK54:AL54"/>
    <mergeCell ref="AF52:AG52"/>
    <mergeCell ref="AK52:AL52"/>
    <mergeCell ref="AM52:AN52"/>
    <mergeCell ref="AO52:AP52"/>
    <mergeCell ref="AQ52:AR52"/>
    <mergeCell ref="AS52:AT52"/>
    <mergeCell ref="S52:T52"/>
    <mergeCell ref="U52:V52"/>
    <mergeCell ref="W52:X52"/>
    <mergeCell ref="Y52:Z52"/>
    <mergeCell ref="AA52:AB52"/>
    <mergeCell ref="AC52:AD52"/>
    <mergeCell ref="BC53:BD53"/>
    <mergeCell ref="B54:C54"/>
    <mergeCell ref="G54:H54"/>
    <mergeCell ref="I54:J54"/>
    <mergeCell ref="K54:L54"/>
    <mergeCell ref="M54:N54"/>
    <mergeCell ref="O54:P54"/>
    <mergeCell ref="Q54:R54"/>
    <mergeCell ref="S54:T54"/>
    <mergeCell ref="U54:V54"/>
    <mergeCell ref="AQ53:AR53"/>
    <mergeCell ref="AS53:AT53"/>
    <mergeCell ref="AU53:AV53"/>
    <mergeCell ref="AW53:AX53"/>
    <mergeCell ref="AY53:AZ53"/>
    <mergeCell ref="BA53:BB53"/>
    <mergeCell ref="AA53:AB53"/>
    <mergeCell ref="AC53:AD53"/>
    <mergeCell ref="AF53:AG53"/>
    <mergeCell ref="AK53:AL53"/>
    <mergeCell ref="AM53:AN53"/>
    <mergeCell ref="AO53:AP53"/>
    <mergeCell ref="O53:P53"/>
    <mergeCell ref="Q53:R53"/>
    <mergeCell ref="S53:T53"/>
    <mergeCell ref="U53:V53"/>
    <mergeCell ref="W53:X53"/>
    <mergeCell ref="Y53:Z53"/>
    <mergeCell ref="AY54:AZ54"/>
    <mergeCell ref="BA54:BB54"/>
    <mergeCell ref="BC54:BD54"/>
    <mergeCell ref="B53:C53"/>
    <mergeCell ref="AY55:AZ55"/>
    <mergeCell ref="BA55:BB55"/>
    <mergeCell ref="BC55:BD55"/>
    <mergeCell ref="B56:C56"/>
    <mergeCell ref="G56:H56"/>
    <mergeCell ref="I56:J56"/>
    <mergeCell ref="K56:L56"/>
    <mergeCell ref="M56:N56"/>
    <mergeCell ref="AF55:AG55"/>
    <mergeCell ref="AK55:AL55"/>
    <mergeCell ref="AM55:AN55"/>
    <mergeCell ref="AO55:AP55"/>
    <mergeCell ref="AQ55:AR55"/>
    <mergeCell ref="AS55:AT55"/>
    <mergeCell ref="S55:T55"/>
    <mergeCell ref="U55:V55"/>
    <mergeCell ref="W55:X55"/>
    <mergeCell ref="Y55:Z55"/>
    <mergeCell ref="AA55:AB55"/>
    <mergeCell ref="AC55:AD55"/>
    <mergeCell ref="BC56:BD56"/>
    <mergeCell ref="B55:C55"/>
    <mergeCell ref="G55:H55"/>
    <mergeCell ref="I55:J55"/>
    <mergeCell ref="K55:L55"/>
    <mergeCell ref="M55:N55"/>
    <mergeCell ref="O55:P55"/>
    <mergeCell ref="Q55:R55"/>
    <mergeCell ref="AU55:AV55"/>
    <mergeCell ref="AW55:AX55"/>
    <mergeCell ref="S57:T57"/>
    <mergeCell ref="U57:V57"/>
    <mergeCell ref="AQ56:AR56"/>
    <mergeCell ref="AS56:AT56"/>
    <mergeCell ref="AU56:AV56"/>
    <mergeCell ref="AW56:AX56"/>
    <mergeCell ref="AY56:AZ56"/>
    <mergeCell ref="BA56:BB56"/>
    <mergeCell ref="AA56:AB56"/>
    <mergeCell ref="AC56:AD56"/>
    <mergeCell ref="AF56:AG56"/>
    <mergeCell ref="AK56:AL56"/>
    <mergeCell ref="AM56:AN56"/>
    <mergeCell ref="AO56:AP56"/>
    <mergeCell ref="O56:P56"/>
    <mergeCell ref="Q56:R56"/>
    <mergeCell ref="S56:T56"/>
    <mergeCell ref="U56:V56"/>
    <mergeCell ref="W56:X56"/>
    <mergeCell ref="Y56:Z56"/>
    <mergeCell ref="AY57:AZ57"/>
    <mergeCell ref="BA57:BB57"/>
    <mergeCell ref="BC57:BD57"/>
    <mergeCell ref="B58:C58"/>
    <mergeCell ref="G58:H58"/>
    <mergeCell ref="I58:J58"/>
    <mergeCell ref="K58:L58"/>
    <mergeCell ref="M58:N58"/>
    <mergeCell ref="O58:P58"/>
    <mergeCell ref="Q58:R58"/>
    <mergeCell ref="AM57:AN57"/>
    <mergeCell ref="AO57:AP57"/>
    <mergeCell ref="AQ57:AR57"/>
    <mergeCell ref="AS57:AT57"/>
    <mergeCell ref="AU57:AV57"/>
    <mergeCell ref="AW57:AX57"/>
    <mergeCell ref="W57:X57"/>
    <mergeCell ref="Y57:Z57"/>
    <mergeCell ref="AA57:AB57"/>
    <mergeCell ref="AC57:AD57"/>
    <mergeCell ref="AF57:AG57"/>
    <mergeCell ref="AK57:AL57"/>
    <mergeCell ref="AU58:AV58"/>
    <mergeCell ref="AW58:AX58"/>
    <mergeCell ref="AY58:AZ58"/>
    <mergeCell ref="BA58:BB58"/>
    <mergeCell ref="BC58:BD58"/>
    <mergeCell ref="B57:C57"/>
    <mergeCell ref="G57:H57"/>
    <mergeCell ref="I57:J57"/>
    <mergeCell ref="K57:L57"/>
    <mergeCell ref="M57:N57"/>
    <mergeCell ref="O57:P57"/>
    <mergeCell ref="Q57:R57"/>
    <mergeCell ref="G59:H59"/>
    <mergeCell ref="I59:J59"/>
    <mergeCell ref="K59:L59"/>
    <mergeCell ref="M59:N59"/>
    <mergeCell ref="AM60:AN60"/>
    <mergeCell ref="AO60:AP60"/>
    <mergeCell ref="AQ60:AR60"/>
    <mergeCell ref="AS60:AT60"/>
    <mergeCell ref="AU60:AV60"/>
    <mergeCell ref="AW60:AX60"/>
    <mergeCell ref="W60:X60"/>
    <mergeCell ref="Y60:Z60"/>
    <mergeCell ref="AA60:AB60"/>
    <mergeCell ref="AC60:AD60"/>
    <mergeCell ref="AF60:AG60"/>
    <mergeCell ref="AK60:AL60"/>
    <mergeCell ref="AF58:AG58"/>
    <mergeCell ref="AK58:AL58"/>
    <mergeCell ref="AM58:AN58"/>
    <mergeCell ref="AO58:AP58"/>
    <mergeCell ref="AQ58:AR58"/>
    <mergeCell ref="AS58:AT58"/>
    <mergeCell ref="S58:T58"/>
    <mergeCell ref="U58:V58"/>
    <mergeCell ref="W58:X58"/>
    <mergeCell ref="Y58:Z58"/>
    <mergeCell ref="AA58:AB58"/>
    <mergeCell ref="AC58:AD58"/>
    <mergeCell ref="BC59:BD59"/>
    <mergeCell ref="B60:C60"/>
    <mergeCell ref="G60:H60"/>
    <mergeCell ref="I60:J60"/>
    <mergeCell ref="K60:L60"/>
    <mergeCell ref="M60:N60"/>
    <mergeCell ref="O60:P60"/>
    <mergeCell ref="Q60:R60"/>
    <mergeCell ref="S60:T60"/>
    <mergeCell ref="U60:V60"/>
    <mergeCell ref="AQ59:AR59"/>
    <mergeCell ref="AS59:AT59"/>
    <mergeCell ref="AU59:AV59"/>
    <mergeCell ref="AW59:AX59"/>
    <mergeCell ref="AY59:AZ59"/>
    <mergeCell ref="BA59:BB59"/>
    <mergeCell ref="AA59:AB59"/>
    <mergeCell ref="AC59:AD59"/>
    <mergeCell ref="AF59:AG59"/>
    <mergeCell ref="AK59:AL59"/>
    <mergeCell ref="AM59:AN59"/>
    <mergeCell ref="AO59:AP59"/>
    <mergeCell ref="O59:P59"/>
    <mergeCell ref="Q59:R59"/>
    <mergeCell ref="S59:T59"/>
    <mergeCell ref="U59:V59"/>
    <mergeCell ref="W59:X59"/>
    <mergeCell ref="Y59:Z59"/>
    <mergeCell ref="AY60:AZ60"/>
    <mergeCell ref="BA60:BB60"/>
    <mergeCell ref="BC60:BD60"/>
    <mergeCell ref="B59:C59"/>
    <mergeCell ref="AY61:AZ61"/>
    <mergeCell ref="BA61:BB61"/>
    <mergeCell ref="BC61:BD61"/>
    <mergeCell ref="B62:C62"/>
    <mergeCell ref="G62:H62"/>
    <mergeCell ref="I62:J62"/>
    <mergeCell ref="K62:L62"/>
    <mergeCell ref="M62:N62"/>
    <mergeCell ref="AF61:AG61"/>
    <mergeCell ref="AK61:AL61"/>
    <mergeCell ref="AM61:AN61"/>
    <mergeCell ref="AO61:AP61"/>
    <mergeCell ref="AQ61:AR61"/>
    <mergeCell ref="AS61:AT61"/>
    <mergeCell ref="S61:T61"/>
    <mergeCell ref="U61:V61"/>
    <mergeCell ref="W61:X61"/>
    <mergeCell ref="Y61:Z61"/>
    <mergeCell ref="AA61:AB61"/>
    <mergeCell ref="AC61:AD61"/>
    <mergeCell ref="BC62:BD62"/>
    <mergeCell ref="B61:C61"/>
    <mergeCell ref="G61:H61"/>
    <mergeCell ref="I61:J61"/>
    <mergeCell ref="K61:L61"/>
    <mergeCell ref="M61:N61"/>
    <mergeCell ref="O61:P61"/>
    <mergeCell ref="Q61:R61"/>
    <mergeCell ref="AU61:AV61"/>
    <mergeCell ref="AW61:AX61"/>
    <mergeCell ref="S63:T63"/>
    <mergeCell ref="U63:V63"/>
    <mergeCell ref="AQ62:AR62"/>
    <mergeCell ref="AS62:AT62"/>
    <mergeCell ref="AU62:AV62"/>
    <mergeCell ref="AW62:AX62"/>
    <mergeCell ref="AY62:AZ62"/>
    <mergeCell ref="BA62:BB62"/>
    <mergeCell ref="AA62:AB62"/>
    <mergeCell ref="AC62:AD62"/>
    <mergeCell ref="AF62:AG62"/>
    <mergeCell ref="AK62:AL62"/>
    <mergeCell ref="AM62:AN62"/>
    <mergeCell ref="AO62:AP62"/>
    <mergeCell ref="O62:P62"/>
    <mergeCell ref="Q62:R62"/>
    <mergeCell ref="S62:T62"/>
    <mergeCell ref="U62:V62"/>
    <mergeCell ref="W62:X62"/>
    <mergeCell ref="Y62:Z62"/>
    <mergeCell ref="AY63:AZ63"/>
    <mergeCell ref="BA63:BB63"/>
    <mergeCell ref="BC63:BD63"/>
    <mergeCell ref="B64:C64"/>
    <mergeCell ref="G64:H64"/>
    <mergeCell ref="I64:J64"/>
    <mergeCell ref="K64:L64"/>
    <mergeCell ref="M64:N64"/>
    <mergeCell ref="O64:P64"/>
    <mergeCell ref="Q64:R64"/>
    <mergeCell ref="AM63:AN63"/>
    <mergeCell ref="AO63:AP63"/>
    <mergeCell ref="AQ63:AR63"/>
    <mergeCell ref="AS63:AT63"/>
    <mergeCell ref="AU63:AV63"/>
    <mergeCell ref="AW63:AX63"/>
    <mergeCell ref="W63:X63"/>
    <mergeCell ref="Y63:Z63"/>
    <mergeCell ref="AA63:AB63"/>
    <mergeCell ref="AC63:AD63"/>
    <mergeCell ref="AF63:AG63"/>
    <mergeCell ref="AK63:AL63"/>
    <mergeCell ref="AU64:AV64"/>
    <mergeCell ref="AW64:AX64"/>
    <mergeCell ref="AY64:AZ64"/>
    <mergeCell ref="BA64:BB64"/>
    <mergeCell ref="BC64:BD64"/>
    <mergeCell ref="B63:C63"/>
    <mergeCell ref="G63:H63"/>
    <mergeCell ref="I63:J63"/>
    <mergeCell ref="K63:L63"/>
    <mergeCell ref="M63:N63"/>
    <mergeCell ref="O63:P63"/>
    <mergeCell ref="Q63:R63"/>
    <mergeCell ref="G65:H65"/>
    <mergeCell ref="I65:J65"/>
    <mergeCell ref="K65:L65"/>
    <mergeCell ref="M65:N65"/>
    <mergeCell ref="AM66:AN66"/>
    <mergeCell ref="AO66:AP66"/>
    <mergeCell ref="AQ66:AR66"/>
    <mergeCell ref="AS66:AT66"/>
    <mergeCell ref="AU66:AV66"/>
    <mergeCell ref="AW66:AX66"/>
    <mergeCell ref="W66:X66"/>
    <mergeCell ref="Y66:Z66"/>
    <mergeCell ref="AA66:AB66"/>
    <mergeCell ref="AC66:AD66"/>
    <mergeCell ref="AF66:AG66"/>
    <mergeCell ref="AK66:AL66"/>
    <mergeCell ref="AF64:AG64"/>
    <mergeCell ref="AK64:AL64"/>
    <mergeCell ref="AM64:AN64"/>
    <mergeCell ref="AO64:AP64"/>
    <mergeCell ref="AQ64:AR64"/>
    <mergeCell ref="AS64:AT64"/>
    <mergeCell ref="S64:T64"/>
    <mergeCell ref="U64:V64"/>
    <mergeCell ref="W64:X64"/>
    <mergeCell ref="Y64:Z64"/>
    <mergeCell ref="AA64:AB64"/>
    <mergeCell ref="AC64:AD64"/>
    <mergeCell ref="BC65:BD65"/>
    <mergeCell ref="B66:C66"/>
    <mergeCell ref="G66:H66"/>
    <mergeCell ref="I66:J66"/>
    <mergeCell ref="K66:L66"/>
    <mergeCell ref="M66:N66"/>
    <mergeCell ref="O66:P66"/>
    <mergeCell ref="Q66:R66"/>
    <mergeCell ref="S66:T66"/>
    <mergeCell ref="U66:V66"/>
    <mergeCell ref="AQ65:AR65"/>
    <mergeCell ref="AS65:AT65"/>
    <mergeCell ref="AU65:AV65"/>
    <mergeCell ref="AW65:AX65"/>
    <mergeCell ref="AY65:AZ65"/>
    <mergeCell ref="BA65:BB65"/>
    <mergeCell ref="AA65:AB65"/>
    <mergeCell ref="AC65:AD65"/>
    <mergeCell ref="AF65:AG65"/>
    <mergeCell ref="AK65:AL65"/>
    <mergeCell ref="AM65:AN65"/>
    <mergeCell ref="AO65:AP65"/>
    <mergeCell ref="O65:P65"/>
    <mergeCell ref="Q65:R65"/>
    <mergeCell ref="S65:T65"/>
    <mergeCell ref="U65:V65"/>
    <mergeCell ref="W65:X65"/>
    <mergeCell ref="Y65:Z65"/>
    <mergeCell ref="AY66:AZ66"/>
    <mergeCell ref="BA66:BB66"/>
    <mergeCell ref="BC66:BD66"/>
    <mergeCell ref="B65:C65"/>
    <mergeCell ref="AY69:AZ69"/>
    <mergeCell ref="BA69:BB69"/>
    <mergeCell ref="AY67:AZ67"/>
    <mergeCell ref="BA67:BB67"/>
    <mergeCell ref="BC67:BD67"/>
    <mergeCell ref="B68:C68"/>
    <mergeCell ref="G68:H68"/>
    <mergeCell ref="I68:J68"/>
    <mergeCell ref="K68:L68"/>
    <mergeCell ref="M68:N68"/>
    <mergeCell ref="AF67:AG67"/>
    <mergeCell ref="AK67:AL67"/>
    <mergeCell ref="AM67:AN67"/>
    <mergeCell ref="AO67:AP67"/>
    <mergeCell ref="AQ67:AR67"/>
    <mergeCell ref="AS67:AT67"/>
    <mergeCell ref="S67:T67"/>
    <mergeCell ref="U67:V67"/>
    <mergeCell ref="W67:X67"/>
    <mergeCell ref="Y67:Z67"/>
    <mergeCell ref="AA67:AB67"/>
    <mergeCell ref="AC67:AD67"/>
    <mergeCell ref="BC68:BD68"/>
    <mergeCell ref="B67:C67"/>
    <mergeCell ref="G67:H67"/>
    <mergeCell ref="I67:J67"/>
    <mergeCell ref="K67:L67"/>
    <mergeCell ref="M67:N67"/>
    <mergeCell ref="O67:P67"/>
    <mergeCell ref="Q67:R67"/>
    <mergeCell ref="AU67:AV67"/>
    <mergeCell ref="AW67:AX67"/>
    <mergeCell ref="AU70:AV70"/>
    <mergeCell ref="AW70:AX70"/>
    <mergeCell ref="AY70:AZ70"/>
    <mergeCell ref="BA70:BB70"/>
    <mergeCell ref="BC70:BD70"/>
    <mergeCell ref="B69:C69"/>
    <mergeCell ref="G69:H69"/>
    <mergeCell ref="I69:J69"/>
    <mergeCell ref="K69:L69"/>
    <mergeCell ref="M69:N69"/>
    <mergeCell ref="O69:P69"/>
    <mergeCell ref="Q69:R69"/>
    <mergeCell ref="S69:T69"/>
    <mergeCell ref="U69:V69"/>
    <mergeCell ref="AQ68:AR68"/>
    <mergeCell ref="AS68:AT68"/>
    <mergeCell ref="AU68:AV68"/>
    <mergeCell ref="AW68:AX68"/>
    <mergeCell ref="AY68:AZ68"/>
    <mergeCell ref="BA68:BB68"/>
    <mergeCell ref="AA68:AB68"/>
    <mergeCell ref="AC68:AD68"/>
    <mergeCell ref="AF68:AG68"/>
    <mergeCell ref="AK68:AL68"/>
    <mergeCell ref="AM68:AN68"/>
    <mergeCell ref="AO68:AP68"/>
    <mergeCell ref="O68:P68"/>
    <mergeCell ref="Q68:R68"/>
    <mergeCell ref="S68:T68"/>
    <mergeCell ref="U68:V68"/>
    <mergeCell ref="W68:X68"/>
    <mergeCell ref="Y68:Z68"/>
    <mergeCell ref="AF70:AG70"/>
    <mergeCell ref="AK70:AL70"/>
    <mergeCell ref="AM70:AN70"/>
    <mergeCell ref="AO70:AP70"/>
    <mergeCell ref="AQ70:AR70"/>
    <mergeCell ref="AS70:AT70"/>
    <mergeCell ref="S70:T70"/>
    <mergeCell ref="U70:V70"/>
    <mergeCell ref="W70:X70"/>
    <mergeCell ref="Y70:Z70"/>
    <mergeCell ref="AA70:AB70"/>
    <mergeCell ref="AC70:AD70"/>
    <mergeCell ref="BC69:BD69"/>
    <mergeCell ref="B70:C70"/>
    <mergeCell ref="G70:H70"/>
    <mergeCell ref="I70:J70"/>
    <mergeCell ref="K70:L70"/>
    <mergeCell ref="M70:N70"/>
    <mergeCell ref="O70:P70"/>
    <mergeCell ref="Q70:R70"/>
    <mergeCell ref="AM69:AN69"/>
    <mergeCell ref="AO69:AP69"/>
    <mergeCell ref="AQ69:AR69"/>
    <mergeCell ref="AS69:AT69"/>
    <mergeCell ref="AU69:AV69"/>
    <mergeCell ref="AW69:AX69"/>
    <mergeCell ref="W69:X69"/>
    <mergeCell ref="Y69:Z69"/>
    <mergeCell ref="AA69:AB69"/>
    <mergeCell ref="AC69:AD69"/>
    <mergeCell ref="AF69:AG69"/>
    <mergeCell ref="AK69:AL69"/>
    <mergeCell ref="BC71:BD71"/>
    <mergeCell ref="B71:C71"/>
    <mergeCell ref="G71:H71"/>
    <mergeCell ref="I71:J71"/>
    <mergeCell ref="K71:L71"/>
    <mergeCell ref="M71:N71"/>
    <mergeCell ref="AM72:AN72"/>
    <mergeCell ref="AO72:AP72"/>
    <mergeCell ref="AQ72:AR72"/>
    <mergeCell ref="AS72:AT72"/>
    <mergeCell ref="AU72:AV72"/>
    <mergeCell ref="AW72:AX72"/>
    <mergeCell ref="W72:X72"/>
    <mergeCell ref="Y72:Z72"/>
    <mergeCell ref="AA72:AB72"/>
    <mergeCell ref="AC72:AD72"/>
    <mergeCell ref="AF72:AG72"/>
    <mergeCell ref="AK72:AL72"/>
    <mergeCell ref="AC71:AD71"/>
    <mergeCell ref="B72:C72"/>
    <mergeCell ref="G72:H72"/>
    <mergeCell ref="I72:J72"/>
    <mergeCell ref="K72:L72"/>
    <mergeCell ref="M72:N72"/>
    <mergeCell ref="O72:P72"/>
    <mergeCell ref="Q72:R72"/>
    <mergeCell ref="S72:T72"/>
    <mergeCell ref="U72:V72"/>
    <mergeCell ref="AQ71:AR71"/>
    <mergeCell ref="AS71:AT71"/>
    <mergeCell ref="AU71:AV71"/>
    <mergeCell ref="AW71:AX71"/>
    <mergeCell ref="AY72:AZ72"/>
    <mergeCell ref="BA72:BB72"/>
    <mergeCell ref="BC72:BD72"/>
    <mergeCell ref="M74:N74"/>
    <mergeCell ref="AF73:AG73"/>
    <mergeCell ref="AK73:AL73"/>
    <mergeCell ref="AM73:AN73"/>
    <mergeCell ref="AO73:AP73"/>
    <mergeCell ref="AQ73:AR73"/>
    <mergeCell ref="AS73:AT73"/>
    <mergeCell ref="S73:T73"/>
    <mergeCell ref="U73:V73"/>
    <mergeCell ref="W73:X73"/>
    <mergeCell ref="Y73:Z73"/>
    <mergeCell ref="AA73:AB73"/>
    <mergeCell ref="AC73:AD73"/>
    <mergeCell ref="AU73:AV73"/>
    <mergeCell ref="AW73:AX73"/>
    <mergeCell ref="A76:AD76"/>
    <mergeCell ref="AE76:BE76"/>
    <mergeCell ref="AQ74:AR74"/>
    <mergeCell ref="AS74:AT74"/>
    <mergeCell ref="AU74:AV74"/>
    <mergeCell ref="AW74:AX74"/>
    <mergeCell ref="AY74:AZ74"/>
    <mergeCell ref="BA74:BB74"/>
    <mergeCell ref="AA74:AB74"/>
    <mergeCell ref="AC74:AD74"/>
    <mergeCell ref="AF74:AG74"/>
    <mergeCell ref="AK74:AL74"/>
    <mergeCell ref="AM74:AN74"/>
    <mergeCell ref="AO74:AP74"/>
    <mergeCell ref="O74:P74"/>
    <mergeCell ref="Q74:R74"/>
    <mergeCell ref="S74:T74"/>
    <mergeCell ref="U74:V74"/>
    <mergeCell ref="W74:X74"/>
    <mergeCell ref="Y74:Z74"/>
    <mergeCell ref="B74:C74"/>
    <mergeCell ref="AC11:AD11"/>
    <mergeCell ref="AO11:AP11"/>
    <mergeCell ref="AU11:AV11"/>
    <mergeCell ref="AW11:AX11"/>
    <mergeCell ref="AY11:AZ11"/>
    <mergeCell ref="G74:H74"/>
    <mergeCell ref="I74:J74"/>
    <mergeCell ref="K74:L74"/>
    <mergeCell ref="AY71:AZ71"/>
    <mergeCell ref="BA71:BB71"/>
    <mergeCell ref="AA71:AB71"/>
    <mergeCell ref="BC74:BD74"/>
    <mergeCell ref="B73:C73"/>
    <mergeCell ref="G73:H73"/>
    <mergeCell ref="I73:J73"/>
    <mergeCell ref="K73:L73"/>
    <mergeCell ref="M73:N73"/>
    <mergeCell ref="O73:P73"/>
    <mergeCell ref="Q73:R73"/>
    <mergeCell ref="AY73:AZ73"/>
    <mergeCell ref="BA73:BB73"/>
    <mergeCell ref="BC73:BD73"/>
    <mergeCell ref="AF71:AG71"/>
    <mergeCell ref="AK71:AL71"/>
    <mergeCell ref="AM71:AN71"/>
    <mergeCell ref="AO71:AP71"/>
    <mergeCell ref="O71:P71"/>
    <mergeCell ref="Q71:R71"/>
    <mergeCell ref="S71:T71"/>
    <mergeCell ref="U71:V71"/>
    <mergeCell ref="W71:X71"/>
    <mergeCell ref="Y71:Z71"/>
  </mergeCells>
  <dataValidations count="18">
    <dataValidation type="decimal" allowBlank="1" showInputMessage="1" showErrorMessage="1" sqref="AY37:AZ37 AY75:AZ75 BA7:BB37 BA45:BB75">
      <formula1>0</formula1>
      <formula2>$AY$5</formula2>
    </dataValidation>
    <dataValidation type="decimal" allowBlank="1" showInputMessage="1" showErrorMessage="1" sqref="AW37:AX37 AW75:AX75">
      <formula1>0</formula1>
      <formula2>$AW$5</formula2>
    </dataValidation>
    <dataValidation type="decimal" allowBlank="1" showInputMessage="1" showErrorMessage="1" sqref="AU37:AV37 AU75:AV75">
      <formula1>0</formula1>
      <formula2>$AU$5</formula2>
    </dataValidation>
    <dataValidation type="decimal" allowBlank="1" showInputMessage="1" showErrorMessage="1" sqref="AS37:AT37 AS75:AT75">
      <formula1>0</formula1>
      <formula2>$AS$5</formula2>
    </dataValidation>
    <dataValidation type="decimal" allowBlank="1" showInputMessage="1" showErrorMessage="1" sqref="AQ37:AR37 AQ75:AR75">
      <formula1>0</formula1>
      <formula2>$AQ$5</formula2>
    </dataValidation>
    <dataValidation type="decimal" allowBlank="1" showInputMessage="1" showErrorMessage="1" sqref="AO37:AP37 AO75:AP75">
      <formula1>0</formula1>
      <formula2>$AO$5</formula2>
    </dataValidation>
    <dataValidation type="decimal" allowBlank="1" showInputMessage="1" showErrorMessage="1" sqref="AC37:AD37 AC75:AD75">
      <formula1>0</formula1>
      <formula2>$AC$5</formula2>
    </dataValidation>
    <dataValidation type="decimal" allowBlank="1" showInputMessage="1" showErrorMessage="1" sqref="AA37:AB37 AA75:AB75">
      <formula1>0</formula1>
      <formula2>$AA$5</formula2>
    </dataValidation>
    <dataValidation type="decimal" allowBlank="1" showInputMessage="1" showErrorMessage="1" sqref="Y37:Z37 Y75:Z75">
      <formula1>0</formula1>
      <formula2>$Y$5</formula2>
    </dataValidation>
    <dataValidation type="decimal" allowBlank="1" showInputMessage="1" showErrorMessage="1" sqref="W37:X37 W75:X75">
      <formula1>0</formula1>
      <formula2>$W$5</formula2>
    </dataValidation>
    <dataValidation type="decimal" allowBlank="1" showInputMessage="1" showErrorMessage="1" sqref="U37:V37 U75:V75">
      <formula1>0</formula1>
      <formula2>$U$5</formula2>
    </dataValidation>
    <dataValidation type="decimal" allowBlank="1" showInputMessage="1" showErrorMessage="1" sqref="S37:T37 S75:T75">
      <formula1>0</formula1>
      <formula2>$S$5</formula2>
    </dataValidation>
    <dataValidation type="decimal" allowBlank="1" showInputMessage="1" showErrorMessage="1" sqref="Q37:R37 Q75:R75">
      <formula1>0</formula1>
      <formula2>$Q$5</formula2>
    </dataValidation>
    <dataValidation type="decimal" allowBlank="1" showInputMessage="1" showErrorMessage="1" sqref="O37:P37 O75:P75">
      <formula1>0</formula1>
      <formula2>$O$5</formula2>
    </dataValidation>
    <dataValidation type="decimal" allowBlank="1" showInputMessage="1" showErrorMessage="1" sqref="M37:N37 M75:N75">
      <formula1>0</formula1>
      <formula2>$M$5</formula2>
    </dataValidation>
    <dataValidation type="decimal" allowBlank="1" showInputMessage="1" showErrorMessage="1" sqref="K37:L37 K75:L75">
      <formula1>0</formula1>
      <formula2>$K$5</formula2>
    </dataValidation>
    <dataValidation type="decimal" allowBlank="1" showInputMessage="1" showErrorMessage="1" sqref="I37:J37 I75:J75">
      <formula1>0</formula1>
      <formula2>$I$5</formula2>
    </dataValidation>
    <dataValidation type="decimal" allowBlank="1" showInputMessage="1" showErrorMessage="1" sqref="G37:H37 G75:H75">
      <formula1>0</formula1>
      <formula2>$G$5</formula2>
    </dataValidation>
  </dataValidations>
  <pageMargins left="0.7" right="0.7" top="0.75" bottom="0.75" header="0.3" footer="0.3"/>
  <pageSetup paperSize="9" orientation="portrait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4"/>
  <sheetViews>
    <sheetView workbookViewId="0">
      <selection activeCell="N4" sqref="N4"/>
    </sheetView>
  </sheetViews>
  <sheetFormatPr defaultRowHeight="21" x14ac:dyDescent="0.45"/>
  <cols>
    <col min="1" max="1" width="3" style="16" customWidth="1"/>
    <col min="2" max="2" width="10.75" style="1" customWidth="1"/>
    <col min="3" max="3" width="10.75" style="16" customWidth="1"/>
    <col min="4" max="5" width="4.625" style="16" customWidth="1"/>
    <col min="6" max="9" width="5.625" style="1" customWidth="1"/>
    <col min="10" max="10" width="10.625" style="1" customWidth="1"/>
    <col min="11" max="11" width="14.625" style="1" customWidth="1"/>
    <col min="12" max="12" width="3" style="1" customWidth="1"/>
    <col min="13" max="14" width="10.75" style="1" customWidth="1"/>
    <col min="15" max="16" width="4.625" style="1" customWidth="1"/>
    <col min="17" max="20" width="5.625" style="1" customWidth="1"/>
    <col min="21" max="21" width="10.625" style="1" customWidth="1"/>
    <col min="22" max="22" width="14.625" style="1" customWidth="1"/>
    <col min="23" max="16384" width="9" style="1"/>
  </cols>
  <sheetData>
    <row r="1" spans="1:22" x14ac:dyDescent="0.45">
      <c r="A1" s="73" t="str">
        <f>"สรุปผลการประเมินกิจกรรม "&amp;ตั้งค่ากิจกรรมพัฒนาผู้เรียน!C18&amp;"   ปีการศึกษา "&amp;ตั้งค่ากิจกรรมพัฒนาผู้เรียน!C10</f>
        <v>สรุปผลการประเมินกิจกรรม ชุมนุมคอมพิวเตอร์   ปีการศึกษา 2560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/>
      <c r="M1"/>
      <c r="N1"/>
      <c r="O1"/>
      <c r="P1"/>
      <c r="Q1"/>
      <c r="R1"/>
      <c r="S1"/>
      <c r="T1"/>
      <c r="U1"/>
      <c r="V1"/>
    </row>
    <row r="2" spans="1:22" ht="22.5" customHeight="1" x14ac:dyDescent="0.45">
      <c r="A2" s="75" t="s">
        <v>15</v>
      </c>
      <c r="B2" s="76" t="s">
        <v>26</v>
      </c>
      <c r="C2" s="77"/>
      <c r="D2" s="75" t="s">
        <v>10</v>
      </c>
      <c r="E2" s="76" t="s">
        <v>83</v>
      </c>
      <c r="F2" s="78" t="s">
        <v>64</v>
      </c>
      <c r="G2" s="78"/>
      <c r="H2" s="78"/>
      <c r="I2" s="78"/>
      <c r="J2" s="75" t="s">
        <v>93</v>
      </c>
      <c r="K2" s="79" t="s">
        <v>11</v>
      </c>
      <c r="L2"/>
      <c r="M2"/>
      <c r="N2"/>
      <c r="O2"/>
      <c r="P2"/>
      <c r="Q2"/>
      <c r="R2"/>
      <c r="S2"/>
      <c r="T2"/>
      <c r="U2"/>
      <c r="V2"/>
    </row>
    <row r="3" spans="1:22" ht="86.25" customHeight="1" x14ac:dyDescent="0.45">
      <c r="A3" s="80"/>
      <c r="B3" s="81"/>
      <c r="C3" s="82"/>
      <c r="D3" s="80"/>
      <c r="E3" s="81"/>
      <c r="F3" s="83" t="s">
        <v>90</v>
      </c>
      <c r="G3" s="83" t="s">
        <v>91</v>
      </c>
      <c r="H3" s="83" t="s">
        <v>37</v>
      </c>
      <c r="I3" s="83" t="s">
        <v>94</v>
      </c>
      <c r="J3" s="80"/>
      <c r="K3" s="79"/>
      <c r="L3"/>
      <c r="M3"/>
      <c r="N3"/>
      <c r="O3"/>
      <c r="P3"/>
      <c r="Q3"/>
      <c r="R3"/>
      <c r="S3"/>
      <c r="T3"/>
      <c r="U3"/>
      <c r="V3"/>
    </row>
    <row r="4" spans="1:22" ht="18.95" customHeight="1" x14ac:dyDescent="0.45">
      <c r="A4" s="84">
        <f>รายชื่อนักเรียน!A6</f>
        <v>1</v>
      </c>
      <c r="B4" s="85" t="str">
        <f>IF(รายชื่อนักเรียน!E6="","",รายชื่อนักเรียน!D6 &amp; รายชื่อนักเรียน!E6 &amp; "  " &amp; รายชื่อนักเรียน!F6)</f>
        <v>เด็กชายมินทดา  จิตรสำราญ</v>
      </c>
      <c r="C4" s="85"/>
      <c r="D4" s="86" t="str">
        <f>IF(รายชื่อนักเรียน!E6="","",รายชื่อนักเรียน!G6)</f>
        <v>ป.3</v>
      </c>
      <c r="E4" s="86">
        <f>IF(รายชื่อนักเรียน!E6="","",รายชื่อนักเรียน!H6)</f>
        <v>1</v>
      </c>
      <c r="F4" s="84" t="str">
        <f>IF(B4="","",'เวลาเรียนเลขที่1-30'!BE45)</f>
        <v>ผ</v>
      </c>
      <c r="G4" s="84" t="str">
        <f>IF(B4="","",'ประเมินกิจกรรมเลขที่1-30'!BE45)</f>
        <v>มผ</v>
      </c>
      <c r="H4" s="84" t="str">
        <f>IF(B4="","",IF(COUNTIF(F4:G4,"มผ")&gt;0,"มผ","ผ"))</f>
        <v>มผ</v>
      </c>
      <c r="I4" s="84"/>
      <c r="J4" s="84" t="str">
        <f>IF(B4="","",IF(H4="ผ","ผ่าน",IF(I4="ผ่าน","ผ่าน","ไม่ผ่าน")))</f>
        <v>ไม่ผ่าน</v>
      </c>
      <c r="K4" s="87"/>
      <c r="L4"/>
      <c r="M4"/>
      <c r="N4"/>
      <c r="O4"/>
      <c r="P4"/>
      <c r="Q4"/>
      <c r="R4"/>
      <c r="S4"/>
      <c r="T4"/>
      <c r="U4"/>
      <c r="V4"/>
    </row>
    <row r="5" spans="1:22" ht="18.95" customHeight="1" x14ac:dyDescent="0.45">
      <c r="A5" s="84">
        <f>A4+1</f>
        <v>2</v>
      </c>
      <c r="B5" s="85" t="str">
        <f>IF(รายชื่อนักเรียน!E7="","",รายชื่อนักเรียน!D7 &amp; รายชื่อนักเรียน!E7 &amp; "  " &amp; รายชื่อนักเรียน!F7)</f>
        <v>เด็กชายวรดร  รุ่งเรือง</v>
      </c>
      <c r="C5" s="85"/>
      <c r="D5" s="86" t="str">
        <f>IF(รายชื่อนักเรียน!E7="","",รายชื่อนักเรียน!G7)</f>
        <v>ป.3</v>
      </c>
      <c r="E5" s="86">
        <f>IF(รายชื่อนักเรียน!E7="","",รายชื่อนักเรียน!H7)</f>
        <v>2</v>
      </c>
      <c r="F5" s="84" t="str">
        <f>IF(B5="","",'เวลาเรียนเลขที่1-30'!BE46)</f>
        <v>ผ</v>
      </c>
      <c r="G5" s="84" t="str">
        <f>IF(B5="","",'ประเมินกิจกรรมเลขที่1-30'!BE46)</f>
        <v>ผ</v>
      </c>
      <c r="H5" s="84" t="str">
        <f t="shared" ref="H5:H33" si="0">IF(B5="","",IF(COUNTIF(F5:G5,"มผ")&gt;0,"มผ","ผ"))</f>
        <v>ผ</v>
      </c>
      <c r="I5" s="84"/>
      <c r="J5" s="84" t="str">
        <f t="shared" ref="J5:J33" si="1">IF(B5="","",IF(H5="ผ","ผ่าน",IF(I5="ผ่าน","ผ่าน","ไม่ผ่าน")))</f>
        <v>ผ่าน</v>
      </c>
      <c r="K5" s="87"/>
      <c r="L5"/>
      <c r="M5"/>
      <c r="N5"/>
      <c r="O5"/>
      <c r="P5"/>
      <c r="Q5"/>
      <c r="R5"/>
      <c r="S5"/>
      <c r="T5"/>
      <c r="U5"/>
      <c r="V5"/>
    </row>
    <row r="6" spans="1:22" ht="18.95" customHeight="1" x14ac:dyDescent="0.45">
      <c r="A6" s="84">
        <f t="shared" ref="A6:A33" si="2">A5+1</f>
        <v>3</v>
      </c>
      <c r="B6" s="85" t="str">
        <f>IF(รายชื่อนักเรียน!E8="","",รายชื่อนักเรียน!D8 &amp; รายชื่อนักเรียน!E8 &amp; "  " &amp; รายชื่อนักเรียน!F8)</f>
        <v>เด็กชายธีระพงษ์  พิลาตัน</v>
      </c>
      <c r="C6" s="85"/>
      <c r="D6" s="86" t="str">
        <f>IF(รายชื่อนักเรียน!E8="","",รายชื่อนักเรียน!G8)</f>
        <v>ป.4</v>
      </c>
      <c r="E6" s="86">
        <f>IF(รายชื่อนักเรียน!E8="","",รายชื่อนักเรียน!H8)</f>
        <v>3</v>
      </c>
      <c r="F6" s="84" t="str">
        <f>IF(B6="","",'เวลาเรียนเลขที่1-30'!BE47)</f>
        <v>ผ</v>
      </c>
      <c r="G6" s="84" t="str">
        <f>IF(B6="","",'ประเมินกิจกรรมเลขที่1-30'!BE47)</f>
        <v>ผ</v>
      </c>
      <c r="H6" s="84" t="str">
        <f t="shared" si="0"/>
        <v>ผ</v>
      </c>
      <c r="I6" s="84"/>
      <c r="J6" s="84" t="str">
        <f t="shared" si="1"/>
        <v>ผ่าน</v>
      </c>
      <c r="K6" s="87"/>
      <c r="L6"/>
      <c r="M6"/>
      <c r="N6"/>
      <c r="O6"/>
      <c r="P6"/>
      <c r="Q6"/>
      <c r="R6"/>
      <c r="S6"/>
      <c r="T6"/>
      <c r="U6"/>
      <c r="V6"/>
    </row>
    <row r="7" spans="1:22" ht="18.95" customHeight="1" x14ac:dyDescent="0.45">
      <c r="A7" s="84">
        <f t="shared" si="2"/>
        <v>4</v>
      </c>
      <c r="B7" s="85" t="str">
        <f>IF(รายชื่อนักเรียน!E9="","",รายชื่อนักเรียน!D9 &amp; รายชื่อนักเรียน!E9 &amp; "  " &amp; รายชื่อนักเรียน!F9)</f>
        <v>เด็กหญิงเมธาพร  ทวีชาติ</v>
      </c>
      <c r="C7" s="85"/>
      <c r="D7" s="86" t="str">
        <f>IF(รายชื่อนักเรียน!E9="","",รายชื่อนักเรียน!G9)</f>
        <v>ป.4</v>
      </c>
      <c r="E7" s="86">
        <f>IF(รายชื่อนักเรียน!E9="","",รายชื่อนักเรียน!H9)</f>
        <v>4</v>
      </c>
      <c r="F7" s="84" t="str">
        <f>IF(B7="","",'เวลาเรียนเลขที่1-30'!BE48)</f>
        <v>ผ</v>
      </c>
      <c r="G7" s="84" t="str">
        <f>IF(B7="","",'ประเมินกิจกรรมเลขที่1-30'!BE48)</f>
        <v>ผ</v>
      </c>
      <c r="H7" s="84" t="str">
        <f t="shared" si="0"/>
        <v>ผ</v>
      </c>
      <c r="I7" s="84"/>
      <c r="J7" s="84" t="str">
        <f t="shared" si="1"/>
        <v>ผ่าน</v>
      </c>
      <c r="K7" s="87"/>
      <c r="L7"/>
      <c r="M7"/>
      <c r="N7"/>
      <c r="O7"/>
      <c r="P7"/>
      <c r="Q7"/>
      <c r="R7"/>
      <c r="S7"/>
      <c r="T7"/>
      <c r="U7"/>
      <c r="V7"/>
    </row>
    <row r="8" spans="1:22" ht="18.95" customHeight="1" x14ac:dyDescent="0.45">
      <c r="A8" s="84">
        <f t="shared" si="2"/>
        <v>5</v>
      </c>
      <c r="B8" s="85" t="str">
        <f>IF(รายชื่อนักเรียน!E10="","",รายชื่อนักเรียน!D10 &amp; รายชื่อนักเรียน!E10 &amp; "  " &amp; รายชื่อนักเรียน!F10)</f>
        <v>เด็กหญิงลิลดา  ศรีโยธา</v>
      </c>
      <c r="C8" s="85"/>
      <c r="D8" s="86" t="str">
        <f>IF(รายชื่อนักเรียน!E10="","",รายชื่อนักเรียน!G10)</f>
        <v>ป.4</v>
      </c>
      <c r="E8" s="86">
        <f>IF(รายชื่อนักเรียน!E10="","",รายชื่อนักเรียน!H10)</f>
        <v>5</v>
      </c>
      <c r="F8" s="84" t="str">
        <f>IF(B8="","",'เวลาเรียนเลขที่1-30'!BE49)</f>
        <v>ผ</v>
      </c>
      <c r="G8" s="84" t="str">
        <f>IF(B8="","",'ประเมินกิจกรรมเลขที่1-30'!BE49)</f>
        <v>ผ</v>
      </c>
      <c r="H8" s="84" t="str">
        <f t="shared" si="0"/>
        <v>ผ</v>
      </c>
      <c r="I8" s="84"/>
      <c r="J8" s="84" t="str">
        <f t="shared" si="1"/>
        <v>ผ่าน</v>
      </c>
      <c r="K8" s="87"/>
      <c r="L8"/>
      <c r="M8"/>
      <c r="N8"/>
      <c r="O8"/>
      <c r="P8"/>
      <c r="Q8"/>
      <c r="R8"/>
      <c r="S8"/>
      <c r="T8"/>
      <c r="U8"/>
      <c r="V8"/>
    </row>
    <row r="9" spans="1:22" ht="18.95" customHeight="1" x14ac:dyDescent="0.45">
      <c r="A9" s="84">
        <f t="shared" si="2"/>
        <v>6</v>
      </c>
      <c r="B9" s="85" t="str">
        <f>IF(รายชื่อนักเรียน!E11="","",รายชื่อนักเรียน!D11 &amp; รายชื่อนักเรียน!E11 &amp; "  " &amp; รายชื่อนักเรียน!F11)</f>
        <v>เด็กหญิงชนากานต์  นุ่มทอง</v>
      </c>
      <c r="C9" s="85"/>
      <c r="D9" s="86" t="str">
        <f>IF(รายชื่อนักเรียน!E11="","",รายชื่อนักเรียน!G11)</f>
        <v>ป.4</v>
      </c>
      <c r="E9" s="86">
        <f>IF(รายชื่อนักเรียน!E11="","",รายชื่อนักเรียน!H11)</f>
        <v>6</v>
      </c>
      <c r="F9" s="84" t="str">
        <f>IF(B9="","",'เวลาเรียนเลขที่1-30'!BE50)</f>
        <v>ผ</v>
      </c>
      <c r="G9" s="84" t="str">
        <f>IF(B9="","",'ประเมินกิจกรรมเลขที่1-30'!BE50)</f>
        <v>ผ</v>
      </c>
      <c r="H9" s="84" t="str">
        <f t="shared" si="0"/>
        <v>ผ</v>
      </c>
      <c r="I9" s="84"/>
      <c r="J9" s="84" t="str">
        <f t="shared" si="1"/>
        <v>ผ่าน</v>
      </c>
      <c r="K9" s="87"/>
      <c r="L9"/>
      <c r="M9"/>
      <c r="N9"/>
      <c r="O9"/>
      <c r="P9"/>
      <c r="Q9"/>
      <c r="R9"/>
      <c r="S9"/>
      <c r="T9"/>
      <c r="U9"/>
      <c r="V9"/>
    </row>
    <row r="10" spans="1:22" ht="18.95" customHeight="1" x14ac:dyDescent="0.45">
      <c r="A10" s="84">
        <f t="shared" si="2"/>
        <v>7</v>
      </c>
      <c r="B10" s="85" t="str">
        <f>IF(รายชื่อนักเรียน!E12="","",รายชื่อนักเรียน!D12 &amp; รายชื่อนักเรียน!E12 &amp; "  " &amp; รายชื่อนักเรียน!F12)</f>
        <v>เด็กหญิงณัฐธิดา  พุ่มแจ้ง</v>
      </c>
      <c r="C10" s="85"/>
      <c r="D10" s="86" t="str">
        <f>IF(รายชื่อนักเรียน!E12="","",รายชื่อนักเรียน!G12)</f>
        <v>ป.5</v>
      </c>
      <c r="E10" s="86">
        <f>IF(รายชื่อนักเรียน!E12="","",รายชื่อนักเรียน!H12)</f>
        <v>7</v>
      </c>
      <c r="F10" s="84" t="str">
        <f>IF(B10="","",'เวลาเรียนเลขที่1-30'!BE51)</f>
        <v>ผ</v>
      </c>
      <c r="G10" s="84" t="str">
        <f>IF(B10="","",'ประเมินกิจกรรมเลขที่1-30'!BE51)</f>
        <v>ผ</v>
      </c>
      <c r="H10" s="84" t="str">
        <f t="shared" si="0"/>
        <v>ผ</v>
      </c>
      <c r="I10" s="84"/>
      <c r="J10" s="84" t="str">
        <f t="shared" si="1"/>
        <v>ผ่าน</v>
      </c>
      <c r="K10" s="87"/>
      <c r="L10"/>
      <c r="M10"/>
      <c r="N10"/>
      <c r="O10"/>
      <c r="P10"/>
      <c r="Q10"/>
      <c r="R10"/>
      <c r="S10"/>
      <c r="T10"/>
      <c r="U10"/>
      <c r="V10"/>
    </row>
    <row r="11" spans="1:22" ht="18.95" customHeight="1" x14ac:dyDescent="0.45">
      <c r="A11" s="84">
        <f t="shared" si="2"/>
        <v>8</v>
      </c>
      <c r="B11" s="85" t="str">
        <f>IF(รายชื่อนักเรียน!E13="","",รายชื่อนักเรียน!D13 &amp; รายชื่อนักเรียน!E13 &amp; "  " &amp; รายชื่อนักเรียน!F13)</f>
        <v>เด็กหญิงศิริรัตน์  ช่วงกลาง</v>
      </c>
      <c r="C11" s="85"/>
      <c r="D11" s="86" t="str">
        <f>IF(รายชื่อนักเรียน!E13="","",รายชื่อนักเรียน!G13)</f>
        <v>ป.6</v>
      </c>
      <c r="E11" s="86">
        <f>IF(รายชื่อนักเรียน!E13="","",รายชื่อนักเรียน!H13)</f>
        <v>8</v>
      </c>
      <c r="F11" s="84" t="str">
        <f>IF(B11="","",'เวลาเรียนเลขที่1-30'!BE52)</f>
        <v>ผ</v>
      </c>
      <c r="G11" s="84" t="str">
        <f>IF(B11="","",'ประเมินกิจกรรมเลขที่1-30'!BE52)</f>
        <v>ผ</v>
      </c>
      <c r="H11" s="84" t="str">
        <f t="shared" si="0"/>
        <v>ผ</v>
      </c>
      <c r="I11" s="84"/>
      <c r="J11" s="84" t="str">
        <f t="shared" si="1"/>
        <v>ผ่าน</v>
      </c>
      <c r="K11" s="87"/>
      <c r="L11"/>
      <c r="M11"/>
      <c r="N11"/>
      <c r="O11"/>
      <c r="P11"/>
      <c r="Q11"/>
      <c r="R11"/>
      <c r="S11"/>
      <c r="T11"/>
      <c r="U11"/>
      <c r="V11"/>
    </row>
    <row r="12" spans="1:22" ht="18.95" customHeight="1" x14ac:dyDescent="0.45">
      <c r="A12" s="84">
        <f t="shared" si="2"/>
        <v>9</v>
      </c>
      <c r="B12" s="85" t="str">
        <f>IF(รายชื่อนักเรียน!E14="","",รายชื่อนักเรียน!D14 &amp; รายชื่อนักเรียน!E14 &amp; "  " &amp; รายชื่อนักเรียน!F14)</f>
        <v>เด็กหญิงอโรชา  จันทร์มณี</v>
      </c>
      <c r="C12" s="85"/>
      <c r="D12" s="86" t="str">
        <f>IF(รายชื่อนักเรียน!E14="","",รายชื่อนักเรียน!G14)</f>
        <v>ป.6</v>
      </c>
      <c r="E12" s="86">
        <f>IF(รายชื่อนักเรียน!E14="","",รายชื่อนักเรียน!H14)</f>
        <v>9</v>
      </c>
      <c r="F12" s="84" t="str">
        <f>IF(B12="","",'เวลาเรียนเลขที่1-30'!BE53)</f>
        <v>ผ</v>
      </c>
      <c r="G12" s="84" t="str">
        <f>IF(B12="","",'ประเมินกิจกรรมเลขที่1-30'!BE53)</f>
        <v>ผ</v>
      </c>
      <c r="H12" s="84" t="str">
        <f t="shared" si="0"/>
        <v>ผ</v>
      </c>
      <c r="I12" s="84"/>
      <c r="J12" s="84" t="str">
        <f t="shared" si="1"/>
        <v>ผ่าน</v>
      </c>
      <c r="K12" s="87"/>
      <c r="L12"/>
      <c r="M12"/>
      <c r="N12"/>
      <c r="O12"/>
      <c r="P12"/>
      <c r="Q12"/>
      <c r="R12"/>
      <c r="S12"/>
      <c r="T12"/>
      <c r="U12"/>
      <c r="V12"/>
    </row>
    <row r="13" spans="1:22" ht="18.95" customHeight="1" x14ac:dyDescent="0.45">
      <c r="A13" s="84">
        <f t="shared" si="2"/>
        <v>10</v>
      </c>
      <c r="B13" s="85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13" s="85"/>
      <c r="D13" s="86" t="str">
        <f>IF(รายชื่อนักเรียน!E15="","",รายชื่อนักเรียน!G15)</f>
        <v/>
      </c>
      <c r="E13" s="86" t="str">
        <f>IF(รายชื่อนักเรียน!E15="","",รายชื่อนักเรียน!H15)</f>
        <v/>
      </c>
      <c r="F13" s="84" t="str">
        <f>IF(B13="","",'เวลาเรียนเลขที่1-30'!BE54)</f>
        <v/>
      </c>
      <c r="G13" s="84" t="str">
        <f>IF(B13="","",'ประเมินกิจกรรมเลขที่1-30'!BE54)</f>
        <v/>
      </c>
      <c r="H13" s="84" t="str">
        <f t="shared" si="0"/>
        <v/>
      </c>
      <c r="I13" s="84"/>
      <c r="J13" s="84" t="str">
        <f t="shared" si="1"/>
        <v/>
      </c>
      <c r="K13" s="87"/>
      <c r="L13"/>
      <c r="M13"/>
      <c r="N13"/>
      <c r="O13"/>
      <c r="P13"/>
      <c r="Q13"/>
      <c r="R13"/>
      <c r="S13"/>
      <c r="T13"/>
      <c r="U13"/>
      <c r="V13"/>
    </row>
    <row r="14" spans="1:22" ht="18.95" customHeight="1" x14ac:dyDescent="0.45">
      <c r="A14" s="84">
        <f t="shared" si="2"/>
        <v>11</v>
      </c>
      <c r="B14" s="85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14" s="85"/>
      <c r="D14" s="86" t="str">
        <f>IF(รายชื่อนักเรียน!E16="","",รายชื่อนักเรียน!G16)</f>
        <v/>
      </c>
      <c r="E14" s="86" t="str">
        <f>IF(รายชื่อนักเรียน!E16="","",รายชื่อนักเรียน!H16)</f>
        <v/>
      </c>
      <c r="F14" s="84" t="str">
        <f>IF(B14="","",'เวลาเรียนเลขที่1-30'!BE55)</f>
        <v/>
      </c>
      <c r="G14" s="84" t="str">
        <f>IF(B14="","",'ประเมินกิจกรรมเลขที่1-30'!BE55)</f>
        <v/>
      </c>
      <c r="H14" s="84" t="str">
        <f t="shared" si="0"/>
        <v/>
      </c>
      <c r="I14" s="84"/>
      <c r="J14" s="84" t="str">
        <f t="shared" si="1"/>
        <v/>
      </c>
      <c r="K14" s="87"/>
      <c r="L14"/>
      <c r="M14"/>
      <c r="N14"/>
      <c r="O14"/>
      <c r="P14"/>
      <c r="Q14"/>
      <c r="R14"/>
      <c r="S14"/>
      <c r="T14"/>
      <c r="U14"/>
      <c r="V14"/>
    </row>
    <row r="15" spans="1:22" ht="18.95" customHeight="1" x14ac:dyDescent="0.45">
      <c r="A15" s="84">
        <f t="shared" si="2"/>
        <v>12</v>
      </c>
      <c r="B15" s="85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15" s="85"/>
      <c r="D15" s="86" t="str">
        <f>IF(รายชื่อนักเรียน!E17="","",รายชื่อนักเรียน!G17)</f>
        <v/>
      </c>
      <c r="E15" s="86" t="str">
        <f>IF(รายชื่อนักเรียน!E17="","",รายชื่อนักเรียน!H17)</f>
        <v/>
      </c>
      <c r="F15" s="84" t="str">
        <f>IF(B15="","",'เวลาเรียนเลขที่1-30'!BE56)</f>
        <v/>
      </c>
      <c r="G15" s="84" t="str">
        <f>IF(B15="","",'ประเมินกิจกรรมเลขที่1-30'!BE56)</f>
        <v/>
      </c>
      <c r="H15" s="84" t="str">
        <f t="shared" si="0"/>
        <v/>
      </c>
      <c r="I15" s="84"/>
      <c r="J15" s="84" t="str">
        <f t="shared" si="1"/>
        <v/>
      </c>
      <c r="K15" s="87"/>
      <c r="L15"/>
      <c r="M15"/>
      <c r="N15"/>
      <c r="O15"/>
      <c r="P15"/>
      <c r="Q15"/>
      <c r="R15"/>
      <c r="S15"/>
      <c r="T15"/>
      <c r="U15"/>
      <c r="V15"/>
    </row>
    <row r="16" spans="1:22" ht="18.95" customHeight="1" x14ac:dyDescent="0.45">
      <c r="A16" s="84">
        <f t="shared" si="2"/>
        <v>13</v>
      </c>
      <c r="B16" s="85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16" s="85"/>
      <c r="D16" s="86" t="str">
        <f>IF(รายชื่อนักเรียน!E18="","",รายชื่อนักเรียน!G18)</f>
        <v/>
      </c>
      <c r="E16" s="86" t="str">
        <f>IF(รายชื่อนักเรียน!E18="","",รายชื่อนักเรียน!H18)</f>
        <v/>
      </c>
      <c r="F16" s="84" t="str">
        <f>IF(B16="","",'เวลาเรียนเลขที่1-30'!BE57)</f>
        <v/>
      </c>
      <c r="G16" s="84" t="str">
        <f>IF(B16="","",'ประเมินกิจกรรมเลขที่1-30'!BE57)</f>
        <v/>
      </c>
      <c r="H16" s="84" t="str">
        <f t="shared" si="0"/>
        <v/>
      </c>
      <c r="I16" s="84"/>
      <c r="J16" s="84" t="str">
        <f t="shared" si="1"/>
        <v/>
      </c>
      <c r="K16" s="87"/>
      <c r="L16"/>
      <c r="M16"/>
      <c r="N16"/>
      <c r="O16"/>
      <c r="P16"/>
      <c r="Q16"/>
      <c r="R16"/>
      <c r="S16"/>
      <c r="T16"/>
      <c r="U16"/>
      <c r="V16"/>
    </row>
    <row r="17" spans="1:22" ht="18.95" customHeight="1" x14ac:dyDescent="0.45">
      <c r="A17" s="84">
        <f t="shared" si="2"/>
        <v>14</v>
      </c>
      <c r="B17" s="85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17" s="85"/>
      <c r="D17" s="86" t="str">
        <f>IF(รายชื่อนักเรียน!E19="","",รายชื่อนักเรียน!G19)</f>
        <v/>
      </c>
      <c r="E17" s="86" t="str">
        <f>IF(รายชื่อนักเรียน!E19="","",รายชื่อนักเรียน!H19)</f>
        <v/>
      </c>
      <c r="F17" s="84" t="str">
        <f>IF(B17="","",'เวลาเรียนเลขที่1-30'!BE58)</f>
        <v/>
      </c>
      <c r="G17" s="84" t="str">
        <f>IF(B17="","",'ประเมินกิจกรรมเลขที่1-30'!BE58)</f>
        <v/>
      </c>
      <c r="H17" s="84" t="str">
        <f t="shared" si="0"/>
        <v/>
      </c>
      <c r="I17" s="84"/>
      <c r="J17" s="84" t="str">
        <f t="shared" si="1"/>
        <v/>
      </c>
      <c r="K17" s="87"/>
      <c r="L17"/>
      <c r="M17"/>
      <c r="N17"/>
      <c r="O17"/>
      <c r="P17"/>
      <c r="Q17"/>
      <c r="R17"/>
      <c r="S17"/>
      <c r="T17"/>
      <c r="U17"/>
      <c r="V17"/>
    </row>
    <row r="18" spans="1:22" ht="18.95" customHeight="1" x14ac:dyDescent="0.45">
      <c r="A18" s="84">
        <f t="shared" si="2"/>
        <v>15</v>
      </c>
      <c r="B18" s="85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18" s="85"/>
      <c r="D18" s="86" t="str">
        <f>IF(รายชื่อนักเรียน!E20="","",รายชื่อนักเรียน!G20)</f>
        <v/>
      </c>
      <c r="E18" s="86" t="str">
        <f>IF(รายชื่อนักเรียน!E20="","",รายชื่อนักเรียน!H20)</f>
        <v/>
      </c>
      <c r="F18" s="84" t="str">
        <f>IF(B18="","",'เวลาเรียนเลขที่1-30'!BE59)</f>
        <v/>
      </c>
      <c r="G18" s="84" t="str">
        <f>IF(B18="","",'ประเมินกิจกรรมเลขที่1-30'!BE59)</f>
        <v/>
      </c>
      <c r="H18" s="84" t="str">
        <f t="shared" si="0"/>
        <v/>
      </c>
      <c r="I18" s="84"/>
      <c r="J18" s="84" t="str">
        <f t="shared" si="1"/>
        <v/>
      </c>
      <c r="K18" s="87"/>
      <c r="L18"/>
      <c r="M18"/>
      <c r="N18"/>
      <c r="O18"/>
      <c r="P18"/>
      <c r="Q18"/>
      <c r="R18"/>
      <c r="S18"/>
      <c r="T18"/>
      <c r="U18"/>
      <c r="V18"/>
    </row>
    <row r="19" spans="1:22" ht="18.95" customHeight="1" x14ac:dyDescent="0.45">
      <c r="A19" s="84">
        <f t="shared" si="2"/>
        <v>16</v>
      </c>
      <c r="B19" s="85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19" s="85"/>
      <c r="D19" s="86" t="str">
        <f>IF(รายชื่อนักเรียน!E21="","",รายชื่อนักเรียน!G21)</f>
        <v/>
      </c>
      <c r="E19" s="86" t="str">
        <f>IF(รายชื่อนักเรียน!E21="","",รายชื่อนักเรียน!H21)</f>
        <v/>
      </c>
      <c r="F19" s="84" t="str">
        <f>IF(B19="","",'เวลาเรียนเลขที่1-30'!BE60)</f>
        <v/>
      </c>
      <c r="G19" s="84" t="str">
        <f>IF(B19="","",'ประเมินกิจกรรมเลขที่1-30'!BE60)</f>
        <v/>
      </c>
      <c r="H19" s="84" t="str">
        <f t="shared" si="0"/>
        <v/>
      </c>
      <c r="I19" s="84"/>
      <c r="J19" s="84" t="str">
        <f t="shared" si="1"/>
        <v/>
      </c>
      <c r="K19" s="87"/>
      <c r="L19"/>
      <c r="M19"/>
      <c r="N19"/>
      <c r="O19"/>
      <c r="P19"/>
      <c r="Q19"/>
      <c r="R19"/>
      <c r="S19"/>
      <c r="T19"/>
      <c r="U19"/>
      <c r="V19"/>
    </row>
    <row r="20" spans="1:22" ht="18.95" customHeight="1" x14ac:dyDescent="0.45">
      <c r="A20" s="84">
        <f t="shared" si="2"/>
        <v>17</v>
      </c>
      <c r="B20" s="85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20" s="85"/>
      <c r="D20" s="86" t="str">
        <f>IF(รายชื่อนักเรียน!E22="","",รายชื่อนักเรียน!G22)</f>
        <v/>
      </c>
      <c r="E20" s="86" t="str">
        <f>IF(รายชื่อนักเรียน!E22="","",รายชื่อนักเรียน!H22)</f>
        <v/>
      </c>
      <c r="F20" s="84" t="str">
        <f>IF(B20="","",'เวลาเรียนเลขที่1-30'!BE61)</f>
        <v/>
      </c>
      <c r="G20" s="84" t="str">
        <f>IF(B20="","",'ประเมินกิจกรรมเลขที่1-30'!BE61)</f>
        <v/>
      </c>
      <c r="H20" s="84" t="str">
        <f t="shared" si="0"/>
        <v/>
      </c>
      <c r="I20" s="84"/>
      <c r="J20" s="84" t="str">
        <f t="shared" si="1"/>
        <v/>
      </c>
      <c r="K20" s="87"/>
      <c r="L20"/>
      <c r="M20"/>
      <c r="N20"/>
      <c r="O20"/>
      <c r="P20"/>
      <c r="Q20"/>
      <c r="R20"/>
      <c r="S20"/>
      <c r="T20"/>
      <c r="U20"/>
      <c r="V20"/>
    </row>
    <row r="21" spans="1:22" ht="18.95" customHeight="1" x14ac:dyDescent="0.45">
      <c r="A21" s="84">
        <f t="shared" si="2"/>
        <v>18</v>
      </c>
      <c r="B21" s="85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21" s="85"/>
      <c r="D21" s="86" t="str">
        <f>IF(รายชื่อนักเรียน!E23="","",รายชื่อนักเรียน!G23)</f>
        <v/>
      </c>
      <c r="E21" s="86" t="str">
        <f>IF(รายชื่อนักเรียน!E23="","",รายชื่อนักเรียน!H23)</f>
        <v/>
      </c>
      <c r="F21" s="84" t="str">
        <f>IF(B21="","",'เวลาเรียนเลขที่1-30'!BE62)</f>
        <v/>
      </c>
      <c r="G21" s="84" t="str">
        <f>IF(B21="","",'ประเมินกิจกรรมเลขที่1-30'!BE62)</f>
        <v/>
      </c>
      <c r="H21" s="84" t="str">
        <f t="shared" si="0"/>
        <v/>
      </c>
      <c r="I21" s="84"/>
      <c r="J21" s="84" t="str">
        <f t="shared" si="1"/>
        <v/>
      </c>
      <c r="K21" s="87"/>
      <c r="L21"/>
      <c r="M21"/>
      <c r="N21"/>
      <c r="O21"/>
      <c r="P21"/>
      <c r="Q21"/>
      <c r="R21"/>
      <c r="S21"/>
      <c r="T21"/>
      <c r="U21"/>
      <c r="V21"/>
    </row>
    <row r="22" spans="1:22" ht="18.95" customHeight="1" x14ac:dyDescent="0.45">
      <c r="A22" s="84">
        <f t="shared" si="2"/>
        <v>19</v>
      </c>
      <c r="B22" s="85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22" s="85"/>
      <c r="D22" s="86" t="str">
        <f>IF(รายชื่อนักเรียน!E24="","",รายชื่อนักเรียน!G24)</f>
        <v/>
      </c>
      <c r="E22" s="86" t="str">
        <f>IF(รายชื่อนักเรียน!E24="","",รายชื่อนักเรียน!H24)</f>
        <v/>
      </c>
      <c r="F22" s="84" t="str">
        <f>IF(B22="","",'เวลาเรียนเลขที่1-30'!BE63)</f>
        <v/>
      </c>
      <c r="G22" s="84" t="str">
        <f>IF(B22="","",'ประเมินกิจกรรมเลขที่1-30'!BE63)</f>
        <v/>
      </c>
      <c r="H22" s="84" t="str">
        <f t="shared" si="0"/>
        <v/>
      </c>
      <c r="I22" s="84"/>
      <c r="J22" s="84" t="str">
        <f t="shared" si="1"/>
        <v/>
      </c>
      <c r="K22" s="87"/>
      <c r="L22"/>
      <c r="M22"/>
      <c r="N22"/>
      <c r="O22"/>
      <c r="P22"/>
      <c r="Q22"/>
      <c r="R22"/>
      <c r="S22"/>
      <c r="T22"/>
      <c r="U22"/>
      <c r="V22"/>
    </row>
    <row r="23" spans="1:22" ht="18.95" customHeight="1" x14ac:dyDescent="0.45">
      <c r="A23" s="84">
        <f t="shared" si="2"/>
        <v>20</v>
      </c>
      <c r="B23" s="85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23" s="85"/>
      <c r="D23" s="86" t="str">
        <f>IF(รายชื่อนักเรียน!E25="","",รายชื่อนักเรียน!G25)</f>
        <v/>
      </c>
      <c r="E23" s="86" t="str">
        <f>IF(รายชื่อนักเรียน!E25="","",รายชื่อนักเรียน!H25)</f>
        <v/>
      </c>
      <c r="F23" s="84" t="str">
        <f>IF(B23="","",'เวลาเรียนเลขที่1-30'!BE64)</f>
        <v/>
      </c>
      <c r="G23" s="84" t="str">
        <f>IF(B23="","",'ประเมินกิจกรรมเลขที่1-30'!BE64)</f>
        <v/>
      </c>
      <c r="H23" s="84" t="str">
        <f t="shared" si="0"/>
        <v/>
      </c>
      <c r="I23" s="84"/>
      <c r="J23" s="84" t="str">
        <f t="shared" si="1"/>
        <v/>
      </c>
      <c r="K23" s="87"/>
      <c r="L23"/>
      <c r="M23"/>
      <c r="N23"/>
      <c r="O23"/>
      <c r="P23"/>
      <c r="Q23"/>
      <c r="R23"/>
      <c r="S23"/>
      <c r="T23"/>
      <c r="U23"/>
      <c r="V23"/>
    </row>
    <row r="24" spans="1:22" ht="18.95" customHeight="1" x14ac:dyDescent="0.45">
      <c r="A24" s="84">
        <f t="shared" si="2"/>
        <v>21</v>
      </c>
      <c r="B24" s="85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24" s="85"/>
      <c r="D24" s="86" t="str">
        <f>IF(รายชื่อนักเรียน!E26="","",รายชื่อนักเรียน!G26)</f>
        <v/>
      </c>
      <c r="E24" s="86" t="str">
        <f>IF(รายชื่อนักเรียน!E26="","",รายชื่อนักเรียน!H26)</f>
        <v/>
      </c>
      <c r="F24" s="84" t="str">
        <f>IF(B24="","",'เวลาเรียนเลขที่1-30'!BE65)</f>
        <v/>
      </c>
      <c r="G24" s="84" t="str">
        <f>IF(B24="","",'ประเมินกิจกรรมเลขที่1-30'!BE65)</f>
        <v/>
      </c>
      <c r="H24" s="84" t="str">
        <f t="shared" si="0"/>
        <v/>
      </c>
      <c r="I24" s="84"/>
      <c r="J24" s="84" t="str">
        <f t="shared" si="1"/>
        <v/>
      </c>
      <c r="K24" s="87"/>
      <c r="L24"/>
      <c r="M24"/>
      <c r="N24"/>
      <c r="O24"/>
      <c r="P24"/>
      <c r="Q24"/>
      <c r="R24"/>
      <c r="S24"/>
      <c r="T24"/>
      <c r="U24"/>
      <c r="V24"/>
    </row>
    <row r="25" spans="1:22" ht="18.95" customHeight="1" x14ac:dyDescent="0.45">
      <c r="A25" s="84">
        <f t="shared" si="2"/>
        <v>22</v>
      </c>
      <c r="B25" s="85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25" s="85"/>
      <c r="D25" s="86" t="str">
        <f>IF(รายชื่อนักเรียน!E27="","",รายชื่อนักเรียน!G27)</f>
        <v/>
      </c>
      <c r="E25" s="86" t="str">
        <f>IF(รายชื่อนักเรียน!E27="","",รายชื่อนักเรียน!H27)</f>
        <v/>
      </c>
      <c r="F25" s="84" t="str">
        <f>IF(B25="","",'เวลาเรียนเลขที่1-30'!BE66)</f>
        <v/>
      </c>
      <c r="G25" s="84" t="str">
        <f>IF(B25="","",'ประเมินกิจกรรมเลขที่1-30'!BE66)</f>
        <v/>
      </c>
      <c r="H25" s="84" t="str">
        <f t="shared" si="0"/>
        <v/>
      </c>
      <c r="I25" s="84"/>
      <c r="J25" s="84" t="str">
        <f t="shared" si="1"/>
        <v/>
      </c>
      <c r="K25" s="87"/>
      <c r="L25"/>
      <c r="M25"/>
      <c r="N25"/>
      <c r="O25"/>
      <c r="P25"/>
      <c r="Q25"/>
      <c r="R25"/>
      <c r="S25"/>
      <c r="T25"/>
      <c r="U25"/>
      <c r="V25"/>
    </row>
    <row r="26" spans="1:22" ht="18.95" customHeight="1" x14ac:dyDescent="0.45">
      <c r="A26" s="84">
        <f t="shared" si="2"/>
        <v>23</v>
      </c>
      <c r="B26" s="85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26" s="85"/>
      <c r="D26" s="86" t="str">
        <f>IF(รายชื่อนักเรียน!E28="","",รายชื่อนักเรียน!G28)</f>
        <v/>
      </c>
      <c r="E26" s="86" t="str">
        <f>IF(รายชื่อนักเรียน!E28="","",รายชื่อนักเรียน!H28)</f>
        <v/>
      </c>
      <c r="F26" s="84" t="str">
        <f>IF(B26="","",'เวลาเรียนเลขที่1-30'!BE67)</f>
        <v/>
      </c>
      <c r="G26" s="84" t="str">
        <f>IF(B26="","",'ประเมินกิจกรรมเลขที่1-30'!BE67)</f>
        <v/>
      </c>
      <c r="H26" s="84" t="str">
        <f t="shared" si="0"/>
        <v/>
      </c>
      <c r="I26" s="84"/>
      <c r="J26" s="84" t="str">
        <f t="shared" si="1"/>
        <v/>
      </c>
      <c r="K26" s="87"/>
      <c r="L26"/>
      <c r="M26"/>
      <c r="N26"/>
      <c r="O26"/>
      <c r="P26"/>
      <c r="Q26"/>
      <c r="R26"/>
      <c r="S26"/>
      <c r="T26"/>
      <c r="U26"/>
      <c r="V26"/>
    </row>
    <row r="27" spans="1:22" ht="18.95" customHeight="1" x14ac:dyDescent="0.45">
      <c r="A27" s="84">
        <f t="shared" si="2"/>
        <v>24</v>
      </c>
      <c r="B27" s="85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27" s="85"/>
      <c r="D27" s="86" t="str">
        <f>IF(รายชื่อนักเรียน!E29="","",รายชื่อนักเรียน!G29)</f>
        <v/>
      </c>
      <c r="E27" s="86" t="str">
        <f>IF(รายชื่อนักเรียน!E29="","",รายชื่อนักเรียน!H29)</f>
        <v/>
      </c>
      <c r="F27" s="84" t="str">
        <f>IF(B27="","",'เวลาเรียนเลขที่1-30'!BE68)</f>
        <v/>
      </c>
      <c r="G27" s="84" t="str">
        <f>IF(B27="","",'ประเมินกิจกรรมเลขที่1-30'!BE68)</f>
        <v/>
      </c>
      <c r="H27" s="84" t="str">
        <f t="shared" si="0"/>
        <v/>
      </c>
      <c r="I27" s="84"/>
      <c r="J27" s="84" t="str">
        <f t="shared" si="1"/>
        <v/>
      </c>
      <c r="K27" s="87"/>
      <c r="L27"/>
      <c r="M27"/>
      <c r="N27"/>
      <c r="O27"/>
      <c r="P27"/>
      <c r="Q27"/>
      <c r="R27"/>
      <c r="S27"/>
      <c r="T27"/>
      <c r="U27"/>
      <c r="V27"/>
    </row>
    <row r="28" spans="1:22" ht="18.95" customHeight="1" x14ac:dyDescent="0.45">
      <c r="A28" s="84">
        <f t="shared" si="2"/>
        <v>25</v>
      </c>
      <c r="B28" s="85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28" s="85"/>
      <c r="D28" s="86" t="str">
        <f>IF(รายชื่อนักเรียน!E30="","",รายชื่อนักเรียน!G30)</f>
        <v/>
      </c>
      <c r="E28" s="86" t="str">
        <f>IF(รายชื่อนักเรียน!E30="","",รายชื่อนักเรียน!H30)</f>
        <v/>
      </c>
      <c r="F28" s="84" t="str">
        <f>IF(B28="","",'เวลาเรียนเลขที่1-30'!BE69)</f>
        <v/>
      </c>
      <c r="G28" s="84" t="str">
        <f>IF(B28="","",'ประเมินกิจกรรมเลขที่1-30'!BE69)</f>
        <v/>
      </c>
      <c r="H28" s="84" t="str">
        <f t="shared" si="0"/>
        <v/>
      </c>
      <c r="I28" s="84"/>
      <c r="J28" s="84" t="str">
        <f t="shared" si="1"/>
        <v/>
      </c>
      <c r="K28" s="87"/>
      <c r="L28"/>
      <c r="M28"/>
      <c r="N28"/>
      <c r="O28"/>
      <c r="P28"/>
      <c r="Q28"/>
      <c r="R28"/>
      <c r="S28"/>
      <c r="T28"/>
      <c r="U28"/>
      <c r="V28"/>
    </row>
    <row r="29" spans="1:22" ht="18.95" customHeight="1" x14ac:dyDescent="0.45">
      <c r="A29" s="84">
        <f t="shared" si="2"/>
        <v>26</v>
      </c>
      <c r="B29" s="85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29" s="85"/>
      <c r="D29" s="86" t="str">
        <f>IF(รายชื่อนักเรียน!E31="","",รายชื่อนักเรียน!G31)</f>
        <v/>
      </c>
      <c r="E29" s="86" t="str">
        <f>IF(รายชื่อนักเรียน!E31="","",รายชื่อนักเรียน!H31)</f>
        <v/>
      </c>
      <c r="F29" s="84" t="str">
        <f>IF(B29="","",'เวลาเรียนเลขที่1-30'!BE70)</f>
        <v/>
      </c>
      <c r="G29" s="84" t="str">
        <f>IF(B29="","",'ประเมินกิจกรรมเลขที่1-30'!BE70)</f>
        <v/>
      </c>
      <c r="H29" s="84" t="str">
        <f t="shared" si="0"/>
        <v/>
      </c>
      <c r="I29" s="84"/>
      <c r="J29" s="84" t="str">
        <f t="shared" si="1"/>
        <v/>
      </c>
      <c r="K29" s="87"/>
      <c r="L29"/>
      <c r="M29"/>
      <c r="N29"/>
      <c r="O29"/>
      <c r="P29"/>
      <c r="Q29"/>
      <c r="R29"/>
      <c r="S29"/>
      <c r="T29"/>
      <c r="U29"/>
      <c r="V29"/>
    </row>
    <row r="30" spans="1:22" ht="18.95" customHeight="1" x14ac:dyDescent="0.45">
      <c r="A30" s="84">
        <f t="shared" si="2"/>
        <v>27</v>
      </c>
      <c r="B30" s="85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30" s="85"/>
      <c r="D30" s="86" t="str">
        <f>IF(รายชื่อนักเรียน!E32="","",รายชื่อนักเรียน!G32)</f>
        <v/>
      </c>
      <c r="E30" s="86" t="str">
        <f>IF(รายชื่อนักเรียน!E32="","",รายชื่อนักเรียน!H32)</f>
        <v/>
      </c>
      <c r="F30" s="84" t="str">
        <f>IF(B30="","",'เวลาเรียนเลขที่1-30'!BE71)</f>
        <v/>
      </c>
      <c r="G30" s="84" t="str">
        <f>IF(B30="","",'ประเมินกิจกรรมเลขที่1-30'!BE71)</f>
        <v/>
      </c>
      <c r="H30" s="84" t="str">
        <f t="shared" si="0"/>
        <v/>
      </c>
      <c r="I30" s="84"/>
      <c r="J30" s="84" t="str">
        <f t="shared" si="1"/>
        <v/>
      </c>
      <c r="K30" s="87"/>
      <c r="L30"/>
      <c r="M30"/>
      <c r="N30"/>
      <c r="O30"/>
      <c r="P30"/>
      <c r="Q30"/>
      <c r="R30"/>
      <c r="S30"/>
      <c r="T30"/>
      <c r="U30"/>
      <c r="V30"/>
    </row>
    <row r="31" spans="1:22" ht="18.95" customHeight="1" x14ac:dyDescent="0.45">
      <c r="A31" s="84">
        <f t="shared" si="2"/>
        <v>28</v>
      </c>
      <c r="B31" s="85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31" s="85"/>
      <c r="D31" s="86" t="str">
        <f>IF(รายชื่อนักเรียน!E33="","",รายชื่อนักเรียน!G33)</f>
        <v/>
      </c>
      <c r="E31" s="86" t="str">
        <f>IF(รายชื่อนักเรียน!E33="","",รายชื่อนักเรียน!H33)</f>
        <v/>
      </c>
      <c r="F31" s="84" t="str">
        <f>IF(B31="","",'เวลาเรียนเลขที่1-30'!BE72)</f>
        <v/>
      </c>
      <c r="G31" s="84" t="str">
        <f>IF(B31="","",'ประเมินกิจกรรมเลขที่1-30'!BE72)</f>
        <v/>
      </c>
      <c r="H31" s="84" t="str">
        <f t="shared" si="0"/>
        <v/>
      </c>
      <c r="I31" s="84"/>
      <c r="J31" s="84" t="str">
        <f t="shared" si="1"/>
        <v/>
      </c>
      <c r="K31" s="87"/>
      <c r="L31"/>
      <c r="M31"/>
      <c r="N31"/>
      <c r="O31"/>
      <c r="P31"/>
      <c r="Q31"/>
      <c r="R31"/>
      <c r="S31"/>
      <c r="T31"/>
      <c r="U31"/>
      <c r="V31"/>
    </row>
    <row r="32" spans="1:22" ht="18.95" customHeight="1" x14ac:dyDescent="0.45">
      <c r="A32" s="84">
        <f t="shared" si="2"/>
        <v>29</v>
      </c>
      <c r="B32" s="85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32" s="85"/>
      <c r="D32" s="86" t="str">
        <f>IF(รายชื่อนักเรียน!E34="","",รายชื่อนักเรียน!G34)</f>
        <v/>
      </c>
      <c r="E32" s="86" t="str">
        <f>IF(รายชื่อนักเรียน!E34="","",รายชื่อนักเรียน!H34)</f>
        <v/>
      </c>
      <c r="F32" s="84" t="str">
        <f>IF(B32="","",'เวลาเรียนเลขที่1-30'!BE73)</f>
        <v/>
      </c>
      <c r="G32" s="84" t="str">
        <f>IF(B32="","",'ประเมินกิจกรรมเลขที่1-30'!BE73)</f>
        <v/>
      </c>
      <c r="H32" s="84" t="str">
        <f t="shared" si="0"/>
        <v/>
      </c>
      <c r="I32" s="84"/>
      <c r="J32" s="84" t="str">
        <f t="shared" si="1"/>
        <v/>
      </c>
      <c r="K32" s="87"/>
      <c r="L32"/>
      <c r="M32"/>
      <c r="N32"/>
      <c r="O32"/>
      <c r="P32"/>
      <c r="Q32"/>
      <c r="R32"/>
      <c r="S32"/>
      <c r="T32"/>
      <c r="U32"/>
      <c r="V32"/>
    </row>
    <row r="33" spans="1:22" ht="18.95" customHeight="1" x14ac:dyDescent="0.45">
      <c r="A33" s="84">
        <f t="shared" si="2"/>
        <v>30</v>
      </c>
      <c r="B33" s="85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33" s="85"/>
      <c r="D33" s="86" t="str">
        <f>IF(รายชื่อนักเรียน!E35="","",รายชื่อนักเรียน!G35)</f>
        <v/>
      </c>
      <c r="E33" s="86" t="str">
        <f>IF(รายชื่อนักเรียน!E35="","",รายชื่อนักเรียน!H35)</f>
        <v/>
      </c>
      <c r="F33" s="84" t="str">
        <f>IF(B33="","",'เวลาเรียนเลขที่1-30'!BE74)</f>
        <v/>
      </c>
      <c r="G33" s="84" t="str">
        <f>IF(B33="","",'ประเมินกิจกรรมเลขที่1-30'!BE74)</f>
        <v/>
      </c>
      <c r="H33" s="84" t="str">
        <f t="shared" si="0"/>
        <v/>
      </c>
      <c r="I33" s="84"/>
      <c r="J33" s="84" t="str">
        <f t="shared" si="1"/>
        <v/>
      </c>
      <c r="K33" s="87"/>
      <c r="L33"/>
      <c r="M33"/>
      <c r="N33"/>
      <c r="O33"/>
      <c r="P33"/>
      <c r="Q33"/>
      <c r="R33"/>
      <c r="S33"/>
      <c r="T33"/>
      <c r="U33"/>
      <c r="V33"/>
    </row>
    <row r="34" spans="1:22" ht="18.95" customHeight="1" x14ac:dyDescent="0.45">
      <c r="A34" s="12"/>
      <c r="B34" s="13"/>
      <c r="C34" s="13"/>
      <c r="D34" s="13"/>
      <c r="E34" s="13"/>
      <c r="L34"/>
      <c r="M34"/>
      <c r="N34"/>
      <c r="O34"/>
      <c r="P34"/>
      <c r="Q34"/>
      <c r="R34"/>
      <c r="S34"/>
      <c r="T34"/>
      <c r="U34"/>
      <c r="V34"/>
    </row>
  </sheetData>
  <sheetProtection password="E887" sheet="1" objects="1" scenarios="1"/>
  <protectedRanges>
    <protectedRange sqref="I4:I33 K4:K33 T4:T33 V4:V33" name="ช่วง1"/>
  </protectedRanges>
  <mergeCells count="38">
    <mergeCell ref="B5:C5"/>
    <mergeCell ref="B4:C4"/>
    <mergeCell ref="B13:C13"/>
    <mergeCell ref="B12:C12"/>
    <mergeCell ref="B11:C11"/>
    <mergeCell ref="B10:C10"/>
    <mergeCell ref="B9:C9"/>
    <mergeCell ref="B8:C8"/>
    <mergeCell ref="B7:C7"/>
    <mergeCell ref="B6:C6"/>
    <mergeCell ref="B33:C33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A1:K1"/>
    <mergeCell ref="D2:D3"/>
    <mergeCell ref="E2:E3"/>
    <mergeCell ref="A2:A3"/>
    <mergeCell ref="B2:C3"/>
    <mergeCell ref="F2:I2"/>
    <mergeCell ref="K2:K3"/>
    <mergeCell ref="J2:J3"/>
    <mergeCell ref="B23:C23"/>
    <mergeCell ref="B22:C22"/>
    <mergeCell ref="B21:C21"/>
    <mergeCell ref="B17:C17"/>
    <mergeCell ref="B16:C16"/>
    <mergeCell ref="B15:C15"/>
    <mergeCell ref="B14:C14"/>
    <mergeCell ref="B18:C18"/>
    <mergeCell ref="B20:C20"/>
    <mergeCell ref="B19:C19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1"/>
  <sheetViews>
    <sheetView workbookViewId="0">
      <selection activeCell="K15" sqref="K15"/>
    </sheetView>
  </sheetViews>
  <sheetFormatPr defaultRowHeight="14.25" x14ac:dyDescent="0.2"/>
  <sheetData>
    <row r="1" spans="1:3" x14ac:dyDescent="0.2">
      <c r="A1">
        <v>1</v>
      </c>
      <c r="B1" t="s">
        <v>75</v>
      </c>
      <c r="C1">
        <v>2559</v>
      </c>
    </row>
    <row r="2" spans="1:3" x14ac:dyDescent="0.2">
      <c r="A2">
        <v>2</v>
      </c>
      <c r="B2" t="s">
        <v>76</v>
      </c>
      <c r="C2">
        <v>2560</v>
      </c>
    </row>
    <row r="3" spans="1:3" x14ac:dyDescent="0.2">
      <c r="A3">
        <v>3</v>
      </c>
      <c r="B3" t="s">
        <v>77</v>
      </c>
      <c r="C3">
        <v>2561</v>
      </c>
    </row>
    <row r="4" spans="1:3" x14ac:dyDescent="0.2">
      <c r="A4">
        <v>4</v>
      </c>
      <c r="B4" t="s">
        <v>78</v>
      </c>
      <c r="C4">
        <v>2562</v>
      </c>
    </row>
    <row r="5" spans="1:3" x14ac:dyDescent="0.2">
      <c r="A5">
        <v>5</v>
      </c>
      <c r="B5" t="s">
        <v>27</v>
      </c>
      <c r="C5">
        <v>2563</v>
      </c>
    </row>
    <row r="6" spans="1:3" x14ac:dyDescent="0.2">
      <c r="A6">
        <v>6</v>
      </c>
      <c r="B6" t="s">
        <v>33</v>
      </c>
      <c r="C6">
        <v>2564</v>
      </c>
    </row>
    <row r="7" spans="1:3" x14ac:dyDescent="0.2">
      <c r="A7">
        <v>7</v>
      </c>
      <c r="B7" t="s">
        <v>34</v>
      </c>
      <c r="C7">
        <v>2565</v>
      </c>
    </row>
    <row r="8" spans="1:3" x14ac:dyDescent="0.2">
      <c r="A8">
        <v>8</v>
      </c>
      <c r="B8" t="s">
        <v>35</v>
      </c>
      <c r="C8">
        <v>2566</v>
      </c>
    </row>
    <row r="9" spans="1:3" x14ac:dyDescent="0.2">
      <c r="A9">
        <v>9</v>
      </c>
      <c r="B9" t="s">
        <v>36</v>
      </c>
      <c r="C9">
        <v>2567</v>
      </c>
    </row>
    <row r="10" spans="1:3" x14ac:dyDescent="0.2">
      <c r="A10">
        <v>10</v>
      </c>
      <c r="B10" t="s">
        <v>79</v>
      </c>
      <c r="C10">
        <v>2568</v>
      </c>
    </row>
    <row r="11" spans="1:3" x14ac:dyDescent="0.2">
      <c r="A11">
        <v>11</v>
      </c>
      <c r="B11" t="s">
        <v>80</v>
      </c>
      <c r="C11">
        <v>2569</v>
      </c>
    </row>
    <row r="12" spans="1:3" x14ac:dyDescent="0.2">
      <c r="A12">
        <v>12</v>
      </c>
      <c r="B12" t="s">
        <v>81</v>
      </c>
      <c r="C12">
        <v>2570</v>
      </c>
    </row>
    <row r="13" spans="1:3" x14ac:dyDescent="0.2">
      <c r="A13">
        <v>13</v>
      </c>
    </row>
    <row r="14" spans="1:3" x14ac:dyDescent="0.2">
      <c r="A14">
        <v>14</v>
      </c>
    </row>
    <row r="15" spans="1:3" x14ac:dyDescent="0.2">
      <c r="A15">
        <v>15</v>
      </c>
    </row>
    <row r="16" spans="1:3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</sheetData>
  <sheetProtection password="E88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ListBox</vt:lpstr>
      <vt:lpstr>ตั้งค่ากิจกรรมพัฒนาผู้เรียน</vt:lpstr>
      <vt:lpstr>หน้าปก</vt:lpstr>
      <vt:lpstr>รายชื่อนักเรียน</vt:lpstr>
      <vt:lpstr>กำหนดการ</vt:lpstr>
      <vt:lpstr>เวลาเรียนเลขที่1-30</vt:lpstr>
      <vt:lpstr>ประเมินกิจกรรมเลขที่1-30</vt:lpstr>
      <vt:lpstr>สรุปผลการประเมินกิจกรรม</vt:lpstr>
      <vt:lpstr>Sheet2</vt:lpstr>
    </vt:vector>
  </TitlesOfParts>
  <Company>NProject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acer_ubek1</cp:lastModifiedBy>
  <cp:lastPrinted>2017-09-22T03:55:34Z</cp:lastPrinted>
  <dcterms:created xsi:type="dcterms:W3CDTF">2015-05-11T08:04:58Z</dcterms:created>
  <dcterms:modified xsi:type="dcterms:W3CDTF">2017-09-22T03:57:46Z</dcterms:modified>
</cp:coreProperties>
</file>