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665" windowHeight="846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E46" i="4" l="1"/>
  <c r="F46" i="4"/>
  <c r="G46" i="4"/>
  <c r="H46" i="4"/>
  <c r="I46" i="4"/>
  <c r="E47" i="4"/>
  <c r="F47" i="4"/>
  <c r="G47" i="4"/>
  <c r="H47" i="4"/>
  <c r="I47" i="4"/>
  <c r="E48" i="4"/>
  <c r="F48" i="4"/>
  <c r="G48" i="4"/>
  <c r="H48" i="4"/>
  <c r="I48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1" i="1" l="1"/>
  <c r="F51" i="1"/>
  <c r="G51" i="1"/>
  <c r="H51" i="1"/>
  <c r="I51" i="1"/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1" i="11" s="1"/>
  <c r="H8" i="11"/>
  <c r="G37" i="11" s="1"/>
  <c r="G8" i="11"/>
  <c r="F8" i="11"/>
  <c r="G39" i="11" s="1"/>
  <c r="E8" i="11"/>
  <c r="G40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2" i="9" s="1"/>
  <c r="E8" i="9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4" i="8" s="1"/>
  <c r="H8" i="8"/>
  <c r="G40" i="8" s="1"/>
  <c r="G8" i="8"/>
  <c r="G41" i="8" s="1"/>
  <c r="F8" i="8"/>
  <c r="G42" i="8" s="1"/>
  <c r="E8" i="8"/>
  <c r="G43" i="8" s="1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G56" i="7" s="1"/>
  <c r="E8" i="7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52" i="6" s="1"/>
  <c r="G8" i="6"/>
  <c r="F8" i="6"/>
  <c r="G54" i="6" s="1"/>
  <c r="E8" i="6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G29" i="5" s="1"/>
  <c r="E8" i="5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3" i="4" s="1"/>
  <c r="H8" i="4"/>
  <c r="G59" i="4" s="1"/>
  <c r="G8" i="4"/>
  <c r="G60" i="4" s="1"/>
  <c r="F8" i="4"/>
  <c r="G61" i="4" s="1"/>
  <c r="E8" i="4"/>
  <c r="G62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3" i="3" s="1"/>
  <c r="H8" i="3"/>
  <c r="G8" i="3"/>
  <c r="F8" i="3"/>
  <c r="E8" i="3"/>
  <c r="G62" i="3" s="1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50" i="1"/>
  <c r="F50" i="1"/>
  <c r="G50" i="1"/>
  <c r="H50" i="1"/>
  <c r="I50" i="1"/>
  <c r="G57" i="7" l="1"/>
  <c r="I48" i="7"/>
  <c r="G55" i="7"/>
  <c r="G53" i="9"/>
  <c r="I44" i="9"/>
  <c r="G28" i="5"/>
  <c r="G27" i="5"/>
  <c r="G30" i="5"/>
  <c r="I21" i="5"/>
  <c r="G38" i="11"/>
  <c r="G51" i="9"/>
  <c r="G50" i="9"/>
  <c r="G54" i="7"/>
  <c r="G53" i="6"/>
  <c r="G55" i="6"/>
  <c r="I46" i="6"/>
  <c r="G61" i="3"/>
  <c r="G60" i="3"/>
  <c r="G59" i="3"/>
  <c r="G61" i="2"/>
  <c r="G59" i="2"/>
  <c r="I30" i="11"/>
  <c r="I28" i="10"/>
  <c r="I43" i="9"/>
  <c r="I33" i="8"/>
  <c r="I47" i="7"/>
  <c r="I45" i="6"/>
  <c r="I20" i="5"/>
  <c r="I52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2" i="1" l="1"/>
  <c r="G61" i="1"/>
  <c r="G60" i="1"/>
  <c r="G59" i="1"/>
  <c r="I53" i="1"/>
  <c r="I52" i="1"/>
</calcChain>
</file>

<file path=xl/sharedStrings.xml><?xml version="1.0" encoding="utf-8"?>
<sst xmlns="http://schemas.openxmlformats.org/spreadsheetml/2006/main" count="1095" uniqueCount="728">
  <si>
    <t>แบบบันทึกผลการประเมินความสามารถและทักษะชีวิต</t>
  </si>
  <si>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</si>
  <si>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</si>
  <si>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</si>
  <si>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</si>
  <si>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</si>
  <si>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</si>
  <si>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</si>
  <si>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</si>
  <si>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</si>
  <si>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</si>
  <si>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</si>
  <si>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</si>
  <si>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</si>
  <si>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</si>
  <si>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</si>
  <si>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</si>
  <si>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</si>
  <si>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</si>
  <si>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</si>
  <si>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</si>
  <si>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</si>
  <si>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</si>
  <si>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</si>
  <si>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</si>
  <si>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</si>
  <si>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</si>
  <si>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</si>
  <si>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</si>
  <si>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</si>
  <si>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</si>
  <si>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</si>
  <si>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</si>
  <si>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</si>
  <si>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</si>
  <si>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</si>
  <si>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</si>
  <si>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</si>
  <si>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</si>
  <si>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</si>
  <si>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</si>
  <si>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</si>
  <si>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</si>
  <si>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</si>
  <si>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</si>
  <si>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</si>
  <si>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</si>
  <si>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</si>
  <si>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</si>
  <si>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</si>
  <si>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</si>
  <si>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</si>
  <si>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</si>
  <si>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</si>
  <si>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</si>
  <si>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</si>
  <si>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</si>
  <si>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</si>
  <si>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</si>
  <si>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</si>
  <si>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</si>
  <si>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</si>
  <si>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</si>
  <si>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</si>
  <si>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</si>
  <si>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</si>
  <si>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</si>
  <si>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</si>
  <si>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</si>
  <si>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</si>
  <si>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</si>
  <si>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</si>
  <si>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</si>
  <si>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</si>
  <si>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</si>
  <si>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</si>
  <si>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</si>
  <si>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</si>
  <si>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</si>
  <si>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</si>
  <si>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</si>
  <si>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</si>
  <si>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</si>
  <si>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</si>
  <si>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</si>
  <si>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</si>
  <si>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</si>
  <si>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</si>
  <si>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</si>
  <si>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</si>
  <si>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</si>
  <si>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</si>
  <si>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</si>
  <si>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</si>
  <si>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</si>
  <si>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</si>
  <si>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</si>
  <si>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</si>
  <si>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</si>
  <si>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</si>
  <si>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</si>
  <si>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</si>
  <si>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</si>
  <si>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</si>
  <si>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</si>
  <si>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</si>
  <si>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</si>
  <si>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</si>
  <si>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</si>
  <si>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</si>
  <si>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</si>
  <si>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</si>
  <si>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</si>
  <si>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</si>
  <si>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</si>
  <si>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</si>
  <si>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</si>
  <si>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</si>
  <si>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</si>
  <si>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</si>
  <si>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</si>
  <si>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</si>
  <si>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</si>
  <si>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</si>
  <si>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</si>
  <si>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</si>
  <si>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</si>
  <si>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</si>
  <si>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</si>
  <si>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</si>
  <si>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</si>
  <si>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</si>
  <si>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</si>
  <si>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</si>
  <si>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</si>
  <si>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</si>
  <si>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</si>
  <si>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</si>
  <si>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</si>
  <si>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</si>
  <si>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</si>
  <si>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</si>
  <si>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</si>
  <si>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</si>
  <si>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</si>
  <si>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</si>
  <si>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</si>
  <si>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</si>
  <si>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</si>
  <si>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</si>
  <si>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</si>
  <si>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</si>
  <si>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</si>
  <si>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</si>
  <si>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</si>
  <si>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</si>
  <si>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</si>
  <si>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</si>
  <si>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</si>
  <si>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</si>
  <si>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</si>
  <si>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</si>
  <si>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</si>
  <si>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</si>
  <si>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</si>
  <si>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</si>
  <si>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</si>
  <si>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</si>
  <si>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</si>
  <si>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</si>
  <si>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</si>
  <si>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</si>
  <si>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</si>
  <si>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</si>
  <si>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</si>
  <si>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</si>
  <si>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</si>
  <si>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</si>
  <si>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</si>
  <si>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</si>
  <si>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</si>
  <si>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</si>
  <si>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</si>
  <si>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</si>
  <si>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</si>
  <si>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</si>
  <si>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</si>
  <si>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</si>
  <si>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</si>
  <si>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</si>
  <si>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</si>
  <si>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</si>
  <si>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</si>
  <si>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</si>
  <si>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</si>
  <si>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</si>
  <si>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</si>
  <si>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</si>
  <si>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</si>
  <si>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</si>
  <si>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</si>
  <si>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</si>
  <si>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</si>
  <si>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</si>
  <si>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</si>
  <si>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</si>
  <si>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</si>
  <si>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</si>
  <si>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</si>
  <si>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</si>
  <si>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</si>
  <si>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</si>
  <si>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</si>
  <si>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</si>
  <si>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</si>
  <si>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</si>
  <si>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</si>
  <si>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</si>
  <si>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</si>
  <si>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</si>
  <si>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</si>
  <si>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</si>
  <si>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</si>
  <si>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</si>
  <si>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</si>
  <si>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</si>
  <si>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</si>
  <si>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</si>
  <si>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</si>
  <si>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</si>
  <si>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</si>
  <si>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</si>
  <si>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</si>
  <si>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</si>
  <si>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</si>
  <si>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</si>
  <si>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</si>
  <si>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</si>
  <si>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</si>
  <si>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</si>
  <si>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</si>
  <si>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</si>
  <si>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</si>
  <si>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</si>
  <si>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</si>
  <si>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</si>
  <si>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</si>
  <si>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</si>
  <si>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</si>
  <si>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</si>
  <si>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</si>
  <si>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</si>
  <si>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</si>
  <si>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</si>
  <si>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</si>
  <si>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</si>
  <si>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</si>
  <si>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</si>
  <si>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</si>
  <si>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</si>
  <si>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</si>
  <si>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</si>
  <si>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</si>
  <si>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</si>
  <si>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</si>
  <si>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</si>
  <si>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</si>
  <si>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</si>
  <si>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</si>
  <si>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</si>
  <si>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</si>
  <si>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</si>
  <si>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</si>
  <si>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</si>
  <si>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</si>
  <si>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</si>
  <si>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</si>
  <si>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</si>
  <si>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</si>
  <si>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</si>
  <si>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</si>
  <si>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</si>
  <si>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</si>
  <si>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</si>
  <si>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</si>
  <si>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</si>
  <si>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</si>
  <si>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</si>
  <si>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</si>
  <si>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</si>
  <si>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</si>
  <si>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</si>
  <si>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</si>
  <si>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</si>
  <si>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</si>
  <si>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</si>
  <si>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</si>
  <si>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</si>
  <si>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</si>
  <si>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</si>
  <si>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</si>
  <si>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</si>
  <si>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</si>
  <si>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</si>
  <si>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</si>
  <si>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</si>
  <si>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</si>
  <si>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</si>
  <si>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</si>
  <si>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</si>
  <si>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</si>
  <si>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</si>
  <si>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</si>
  <si>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</si>
  <si>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</si>
  <si>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</si>
  <si>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</si>
  <si>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</si>
  <si>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</si>
  <si>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</si>
  <si>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</si>
  <si>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</si>
  <si>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</si>
  <si>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</si>
  <si>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</si>
  <si>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</si>
  <si>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</si>
  <si>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</si>
  <si>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</si>
  <si>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</si>
  <si>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</si>
  <si>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</si>
  <si>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</si>
  <si>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</si>
  <si>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</si>
  <si>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</si>
  <si>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</si>
  <si>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</si>
  <si>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</si>
  <si>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</si>
  <si>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</si>
  <si>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</si>
  <si>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</si>
  <si>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</si>
  <si>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</si>
  <si>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</si>
  <si>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</si>
  <si>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</si>
  <si>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</si>
  <si>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</si>
  <si>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</si>
  <si>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</si>
  <si>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</si>
  <si>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</si>
  <si>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</si>
  <si>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</si>
  <si>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</si>
  <si>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</si>
  <si>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</si>
  <si>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</si>
  <si>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</si>
  <si>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</si>
  <si>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</si>
  <si>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</si>
  <si>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</si>
  <si>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</si>
  <si>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</si>
  <si>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</si>
  <si>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</si>
  <si>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</si>
  <si>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</si>
  <si>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</si>
  <si>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</si>
  <si>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</si>
  <si>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</si>
  <si>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</si>
  <si>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</si>
  <si>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</si>
  <si>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</si>
  <si>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</si>
  <si>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</si>
  <si>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</si>
  <si>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</si>
  <si>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</si>
  <si>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</si>
  <si>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</si>
  <si>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</si>
  <si>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</si>
  <si>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</si>
  <si>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</si>
  <si>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</si>
  <si>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</si>
  <si>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</si>
  <si>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</si>
  <si>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</si>
  <si>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</si>
  <si>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</si>
  <si>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</si>
  <si>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</si>
  <si>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</si>
  <si>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</si>
  <si>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</si>
  <si>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</si>
  <si>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</si>
  <si>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</si>
  <si>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</si>
  <si>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</si>
  <si>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</si>
  <si>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</si>
  <si>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</si>
  <si>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</si>
  <si>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</si>
  <si>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</si>
  <si>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</si>
  <si>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</si>
  <si>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</si>
  <si>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</si>
  <si>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</si>
  <si>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</si>
  <si>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</si>
  <si>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</si>
  <si>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</si>
  <si>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</si>
  <si>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</si>
  <si>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</si>
  <si>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</si>
  <si>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</si>
  <si>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</si>
  <si>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</si>
  <si>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</si>
  <si>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</si>
  <si>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</si>
  <si>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</si>
  <si>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</si>
  <si>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</si>
  <si>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</si>
  <si>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</si>
  <si>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</si>
  <si>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</si>
  <si>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</si>
  <si>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</si>
  <si>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</si>
  <si>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</si>
  <si>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</si>
  <si>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</si>
  <si>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</si>
  <si>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</si>
  <si>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</si>
  <si>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</si>
  <si>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</si>
  <si>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</si>
  <si>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</si>
  <si>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</si>
  <si>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</si>
  <si>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</si>
  <si>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</si>
  <si>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</si>
  <si>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</si>
  <si>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</si>
  <si>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</si>
  <si>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</si>
  <si>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</si>
  <si>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</si>
  <si>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</si>
  <si>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</si>
  <si>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</si>
  <si>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</si>
  <si>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</si>
  <si>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</si>
  <si>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</si>
  <si>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</si>
  <si>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</si>
  <si>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</si>
  <si>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</si>
  <si>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</si>
  <si>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</si>
  <si>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</si>
  <si>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</si>
  <si>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</si>
  <si>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</si>
  <si>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</si>
  <si>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</si>
  <si>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</si>
  <si>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</si>
  <si>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</si>
  <si>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</si>
  <si>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</si>
  <si>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</si>
  <si>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</si>
  <si>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</si>
  <si>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</si>
  <si>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</si>
  <si>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</si>
  <si>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</si>
  <si>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</si>
  <si>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</si>
  <si>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</si>
  <si>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</si>
  <si>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</si>
  <si>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</si>
  <si>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</si>
  <si>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</si>
  <si>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</si>
  <si>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</si>
  <si>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</si>
  <si>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</si>
  <si>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</si>
  <si>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</si>
  <si>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</si>
  <si>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</si>
  <si>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</si>
  <si>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</si>
  <si>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</si>
  <si>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</si>
  <si>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</si>
  <si>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</si>
  <si>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</si>
  <si>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</si>
  <si>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</si>
  <si>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</si>
  <si>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</si>
  <si>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</si>
  <si>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</si>
  <si>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</si>
  <si>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</si>
  <si>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</si>
  <si>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</si>
  <si>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</si>
  <si>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</si>
  <si>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</si>
  <si>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</si>
  <si>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</si>
  <si>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</si>
  <si>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</si>
  <si>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</si>
  <si>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</si>
  <si>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</si>
  <si>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</si>
  <si>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</si>
  <si>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</si>
  <si>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</si>
  <si>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</si>
  <si>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</si>
  <si>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</si>
  <si>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</si>
  <si>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</si>
  <si>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</si>
  <si>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</si>
  <si>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</si>
  <si>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</si>
  <si>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</si>
  <si>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</si>
  <si>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</si>
  <si>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</si>
  <si>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</si>
  <si>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</si>
  <si>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</si>
  <si>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</si>
  <si>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</si>
  <si>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</si>
  <si>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</si>
  <si>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</si>
  <si>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</si>
  <si>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</si>
  <si>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</si>
  <si>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</si>
  <si>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</si>
  <si>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</si>
  <si>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</si>
  <si>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</si>
  <si>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</si>
  <si>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</si>
  <si>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</si>
  <si>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</si>
  <si>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</si>
  <si>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</si>
  <si>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</si>
  <si>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</si>
  <si>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</si>
  <si>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</si>
  <si>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</si>
  <si>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</si>
  <si>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</si>
  <si>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</si>
  <si>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</si>
  <si>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</si>
  <si>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</si>
  <si>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</si>
  <si>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</si>
  <si>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</si>
  <si>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</si>
  <si>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</si>
  <si>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</si>
  <si>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</si>
  <si>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</si>
  <si>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</si>
  <si>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</si>
  <si>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</si>
  <si>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</si>
  <si>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</si>
  <si>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</si>
  <si>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</si>
  <si>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</si>
  <si>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</si>
  <si>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</si>
  <si>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</si>
  <si>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</si>
  <si>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</si>
  <si>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</si>
  <si>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</si>
  <si>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</si>
  <si>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</si>
  <si>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</si>
  <si>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</si>
  <si>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</si>
  <si>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</si>
  <si>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</si>
  <si>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</si>
  <si>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</si>
  <si>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</si>
  <si>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</si>
  <si>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</si>
  <si>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</si>
  <si>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</si>
  <si>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</si>
  <si>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</si>
  <si>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</si>
  <si>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</si>
  <si>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</si>
  <si>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</si>
  <si>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</si>
  <si>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</si>
  <si>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</si>
  <si>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</si>
  <si>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</si>
  <si>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</si>
  <si>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</si>
  <si>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</si>
  <si>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</si>
  <si>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</si>
  <si>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</si>
  <si>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</si>
  <si>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</si>
  <si>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</si>
  <si>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</si>
  <si>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</si>
  <si>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</si>
  <si>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</si>
  <si>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</si>
  <si>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</si>
  <si>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</si>
  <si>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</si>
  <si>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</si>
  <si>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</si>
  <si>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</si>
  <si>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</si>
  <si>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</si>
  <si>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</si>
  <si>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</si>
  <si>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</si>
  <si>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</si>
  <si>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</si>
  <si>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</si>
  <si>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</si>
  <si>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</si>
  <si>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</si>
  <si>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</si>
  <si>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</si>
  <si>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</si>
  <si>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</si>
  <si>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</si>
  <si>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</si>
  <si>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</si>
  <si>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</si>
  <si>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</si>
  <si>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</si>
  <si>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</si>
  <si>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</si>
  <si>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</si>
  <si>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</si>
  <si>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</si>
  <si>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</si>
  <si>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</si>
  <si>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</si>
  <si>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</si>
  <si>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</si>
  <si>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</si>
  <si>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</si>
  <si>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</si>
  <si>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</si>
  <si>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</si>
  <si>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</si>
  <si>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</si>
  <si>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</si>
  <si>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</si>
  <si>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</si>
  <si>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</si>
  <si>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</si>
  <si>
    <t>ขยันยิ่ง</t>
  </si>
  <si>
    <t>นางสาวอุไรวรรณ</t>
  </si>
  <si>
    <t>ศรีวิชัย</t>
  </si>
  <si>
    <t>นางสาวอภิญญา</t>
  </si>
  <si>
    <t>พันธ์ชัย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</si>
  <si>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</si>
  <si>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</si>
  <si>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</si>
  <si>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นายกฤษฎา</t>
  </si>
  <si>
    <t>ชั้นมัธยมศึกษาปีที่ 6/8</t>
  </si>
  <si>
    <t>ชั้นมัธยมศึกษาปีที่ 6/7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</si>
  <si>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</si>
  <si>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</si>
  <si>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</si>
  <si>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</si>
  <si>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ชั้นมัธยมศึกษาปีที่ 6/6</t>
  </si>
  <si>
    <t>ชั้นมัธยมศึกษาปีที่ 6/5</t>
  </si>
  <si>
    <t>นายอภิรักษ์</t>
  </si>
  <si>
    <t>ชั้นมัธยมศึกษาปีที่ 6/4</t>
  </si>
  <si>
    <t>นางสาววันพรรษา</t>
  </si>
  <si>
    <t>ขุนแผ้ว</t>
  </si>
  <si>
    <t>ชั้นมัธยมศึกษาปีที่ 6/3</t>
  </si>
  <si>
    <t>นายนัธทวัฒน์</t>
  </si>
  <si>
    <t>นางสาวภัทรธิดา</t>
  </si>
  <si>
    <t>ชั้นมัธยมศึกษาปีที่ 6/2</t>
  </si>
  <si>
    <t>นายกฤษณพัฒน์</t>
  </si>
  <si>
    <t>นายปุญณรัชน์</t>
  </si>
  <si>
    <t>นายกิตติชัย</t>
  </si>
  <si>
    <t>แขกพงษ์</t>
  </si>
  <si>
    <t>ชั้นมัธยมศึกษาปีที่ 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</si>
</sst>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3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horizontal="left" vertical="center"/>
    </xf>
    <xf numFmtId="0" fontId="3" fillId="3" borderId="11" xfId="6" applyFont="1" applyFill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49" fontId="3" fillId="0" borderId="12" xfId="6" applyNumberFormat="1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4" borderId="11" xfId="6" applyFont="1" applyFill="1" applyBorder="1" applyAlignment="1">
      <alignment horizontal="left" vertical="center"/>
    </xf>
    <xf numFmtId="0" fontId="14" fillId="4" borderId="12" xfId="6" applyFont="1" applyFill="1" applyBorder="1" applyAlignment="1">
      <alignment horizontal="left" vertical="center"/>
    </xf>
    <xf numFmtId="0" fontId="14" fillId="4" borderId="11" xfId="6" applyFont="1" applyFill="1" applyBorder="1" applyAlignment="1">
      <alignment vertical="center"/>
    </xf>
    <xf numFmtId="0" fontId="14" fillId="4" borderId="12" xfId="6" applyFont="1" applyFill="1" applyBorder="1" applyAlignment="1">
      <alignment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73" zoomScaleNormal="73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727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117.7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s="1" customFormat="1" ht="18.75" x14ac:dyDescent="0.3">
      <c r="A8" s="15">
        <v>1</v>
      </c>
      <c r="B8" s="129" t="s">
        <v>725</v>
      </c>
      <c r="C8" s="130" t="s">
        <v>29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s="1" customFormat="1" ht="18.75" x14ac:dyDescent="0.3">
      <c r="A9" s="15">
        <v>2</v>
      </c>
      <c r="B9" s="129" t="s">
        <v>30</v>
      </c>
      <c r="C9" s="130" t="s">
        <v>31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9" s="1" customFormat="1" ht="18.75" x14ac:dyDescent="0.3">
      <c r="A10" s="15">
        <v>3</v>
      </c>
      <c r="B10" s="129" t="s">
        <v>32</v>
      </c>
      <c r="C10" s="130" t="s">
        <v>33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s="1" customFormat="1" ht="18.75" x14ac:dyDescent="0.3">
      <c r="A11" s="15">
        <v>4</v>
      </c>
      <c r="B11" s="129" t="s">
        <v>34</v>
      </c>
      <c r="C11" s="130" t="s">
        <v>35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s="1" customFormat="1" ht="18.75" x14ac:dyDescent="0.3">
      <c r="A12" s="15">
        <v>5</v>
      </c>
      <c r="B12" s="129" t="s">
        <v>36</v>
      </c>
      <c r="C12" s="130" t="s">
        <v>37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s="1" customFormat="1" ht="18.75" x14ac:dyDescent="0.3">
      <c r="A13" s="15">
        <v>6</v>
      </c>
      <c r="B13" s="127" t="s">
        <v>38</v>
      </c>
      <c r="C13" s="128" t="s">
        <v>39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s="1" customFormat="1" ht="18.75" x14ac:dyDescent="0.3">
      <c r="A14" s="15">
        <v>7</v>
      </c>
      <c r="B14" s="127" t="s">
        <v>40</v>
      </c>
      <c r="C14" s="128" t="s">
        <v>41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s="1" customFormat="1" ht="18.75" x14ac:dyDescent="0.3">
      <c r="A15" s="15">
        <v>8</v>
      </c>
      <c r="B15" s="127" t="s">
        <v>42</v>
      </c>
      <c r="C15" s="128" t="s">
        <v>43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s="1" customFormat="1" ht="18.75" x14ac:dyDescent="0.3">
      <c r="A16" s="15">
        <v>9</v>
      </c>
      <c r="B16" s="129" t="s">
        <v>44</v>
      </c>
      <c r="C16" s="130" t="s">
        <v>45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5">
        <v>10</v>
      </c>
      <c r="B17" s="127" t="s">
        <v>46</v>
      </c>
      <c r="C17" s="128" t="s">
        <v>47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5">
        <v>11</v>
      </c>
      <c r="B18" s="127" t="s">
        <v>48</v>
      </c>
      <c r="C18" s="128" t="s">
        <v>49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5">
        <v>12</v>
      </c>
      <c r="B19" s="127" t="s">
        <v>50</v>
      </c>
      <c r="C19" s="128" t="s">
        <v>51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5">
        <v>13</v>
      </c>
      <c r="B20" s="131" t="s">
        <v>52</v>
      </c>
      <c r="C20" s="132" t="s">
        <v>53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5">
        <v>14</v>
      </c>
      <c r="B21" s="133" t="s">
        <v>54</v>
      </c>
      <c r="C21" s="134" t="s">
        <v>55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5">
        <v>15</v>
      </c>
      <c r="B22" s="133" t="s">
        <v>56</v>
      </c>
      <c r="C22" s="134" t="s">
        <v>57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5">
        <v>16</v>
      </c>
      <c r="B23" s="133" t="s">
        <v>58</v>
      </c>
      <c r="C23" s="134" t="s">
        <v>59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5">
        <v>17</v>
      </c>
      <c r="B24" s="129" t="s">
        <v>60</v>
      </c>
      <c r="C24" s="130" t="s">
        <v>61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5">
        <v>18</v>
      </c>
      <c r="B25" s="129" t="s">
        <v>62</v>
      </c>
      <c r="C25" s="130" t="s">
        <v>63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5">
        <v>19</v>
      </c>
      <c r="B26" s="129" t="s">
        <v>64</v>
      </c>
      <c r="C26" s="130" t="s">
        <v>65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5">
        <v>20</v>
      </c>
      <c r="B27" s="127" t="s">
        <v>66</v>
      </c>
      <c r="C27" s="128" t="s">
        <v>67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5">
        <v>21</v>
      </c>
      <c r="B28" s="127" t="s">
        <v>68</v>
      </c>
      <c r="C28" s="128" t="s">
        <v>69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5">
        <v>22</v>
      </c>
      <c r="B29" s="129" t="s">
        <v>70</v>
      </c>
      <c r="C29" s="130" t="s">
        <v>71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5">
        <v>23</v>
      </c>
      <c r="B30" s="129" t="s">
        <v>72</v>
      </c>
      <c r="C30" s="130" t="s">
        <v>73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5">
        <v>24</v>
      </c>
      <c r="B31" s="129" t="s">
        <v>74</v>
      </c>
      <c r="C31" s="130" t="s">
        <v>75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5">
        <v>25</v>
      </c>
      <c r="B32" s="127" t="s">
        <v>76</v>
      </c>
      <c r="C32" s="128" t="s">
        <v>77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5">
        <v>26</v>
      </c>
      <c r="B33" s="129" t="s">
        <v>78</v>
      </c>
      <c r="C33" s="130" t="s">
        <v>79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5">
        <v>27</v>
      </c>
      <c r="B34" s="129" t="s">
        <v>80</v>
      </c>
      <c r="C34" s="130" t="s">
        <v>81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5">
        <v>28</v>
      </c>
      <c r="B35" s="129" t="s">
        <v>82</v>
      </c>
      <c r="C35" s="130" t="s">
        <v>726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5">
        <v>29</v>
      </c>
      <c r="B36" s="129" t="s">
        <v>83</v>
      </c>
      <c r="C36" s="130" t="s">
        <v>84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5">
        <v>30</v>
      </c>
      <c r="B37" s="129" t="s">
        <v>85</v>
      </c>
      <c r="C37" s="130" t="s">
        <v>86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5">
        <v>31</v>
      </c>
      <c r="B38" s="127" t="s">
        <v>87</v>
      </c>
      <c r="C38" s="128" t="s">
        <v>88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5">
        <v>32</v>
      </c>
      <c r="B39" s="127" t="s">
        <v>89</v>
      </c>
      <c r="C39" s="128" t="s">
        <v>90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5">
        <v>33</v>
      </c>
      <c r="B40" s="127" t="s">
        <v>91</v>
      </c>
      <c r="C40" s="128" t="s">
        <v>92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5">
        <v>34</v>
      </c>
      <c r="B41" s="127" t="s">
        <v>93</v>
      </c>
      <c r="C41" s="128" t="s">
        <v>94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5">
        <v>35</v>
      </c>
      <c r="B42" s="129" t="s">
        <v>95</v>
      </c>
      <c r="C42" s="130" t="s">
        <v>96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5">
        <v>36</v>
      </c>
      <c r="B43" s="129" t="s">
        <v>97</v>
      </c>
      <c r="C43" s="130" t="s">
        <v>98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5">
        <v>37</v>
      </c>
      <c r="B44" s="127" t="s">
        <v>99</v>
      </c>
      <c r="C44" s="128" t="s">
        <v>100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5">
        <v>38</v>
      </c>
      <c r="B45" s="125" t="s">
        <v>78</v>
      </c>
      <c r="C45" s="126" t="s">
        <v>101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5">
        <v>39</v>
      </c>
      <c r="B46" s="127" t="s">
        <v>102</v>
      </c>
      <c r="C46" s="128" t="s">
        <v>103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5">
        <v>40</v>
      </c>
      <c r="B47" s="127" t="s">
        <v>104</v>
      </c>
      <c r="C47" s="128" t="s">
        <v>105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8.75" x14ac:dyDescent="0.3">
      <c r="A48" s="15">
        <v>41</v>
      </c>
      <c r="B48" s="127" t="s">
        <v>106</v>
      </c>
      <c r="C48" s="128" t="s">
        <v>107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5">
        <v>42</v>
      </c>
      <c r="B49" s="129" t="s">
        <v>108</v>
      </c>
      <c r="C49" s="130" t="s">
        <v>109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s="1" customFormat="1" ht="18.75" x14ac:dyDescent="0.3">
      <c r="A50" s="18">
        <v>43</v>
      </c>
      <c r="B50" s="129" t="s">
        <v>110</v>
      </c>
      <c r="C50" s="130" t="s">
        <v>111</v>
      </c>
      <c r="D50" s="19"/>
      <c r="E50" s="16" t="str">
        <f t="shared" ref="E50:E51" si="5">IF(D50&lt;=14,"/",IF(D50&lt;=20,"",IF(D50&lt;=25,"",IF(D50&lt;=30,""))))</f>
        <v>/</v>
      </c>
      <c r="F50" s="16" t="str">
        <f t="shared" ref="F50:F51" si="6">IF(D50&lt;=14,"",IF(D50&lt;=20,"/",IF(D50&lt;=25,"",IF(D50&lt;=30,""))))</f>
        <v/>
      </c>
      <c r="G50" s="16" t="str">
        <f t="shared" ref="G50:G51" si="7">IF(D50&lt;=14,"",IF(D50&lt;=20,"",IF(D50&lt;=25,"/",IF(D50&lt;=30,""))))</f>
        <v/>
      </c>
      <c r="H50" s="16" t="str">
        <f t="shared" ref="H50:H51" si="8">IF(D50&lt;=14,"",IF(D50&lt;=20,"",IF(D50&lt;=25,"",IF(D50&lt;=30,"/"))))</f>
        <v/>
      </c>
      <c r="I50" s="16" t="str">
        <f t="shared" ref="I50:I51" si="9">IF(D50&gt;14,"ผ่าน","ไม่ผ่าน")</f>
        <v>ไม่ผ่าน</v>
      </c>
    </row>
    <row r="51" spans="1:9" s="1" customFormat="1" ht="18.75" x14ac:dyDescent="0.3">
      <c r="A51" s="21">
        <v>44</v>
      </c>
      <c r="B51" s="129" t="s">
        <v>426</v>
      </c>
      <c r="C51" s="130" t="s">
        <v>698</v>
      </c>
      <c r="D51" s="22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10</v>
      </c>
      <c r="H52" s="26"/>
      <c r="I52" s="4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14</v>
      </c>
      <c r="H53" s="26"/>
      <c r="I53" s="4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1" t="s">
        <v>19</v>
      </c>
      <c r="B58" s="51"/>
      <c r="C58" s="51" t="s">
        <v>20</v>
      </c>
      <c r="D58" s="51"/>
      <c r="E58" s="27" t="s">
        <v>21</v>
      </c>
      <c r="F58" s="27"/>
      <c r="G58" s="27" t="s">
        <v>22</v>
      </c>
      <c r="H58" s="27"/>
      <c r="I58" s="14"/>
    </row>
    <row r="59" spans="1:9" ht="18.75" x14ac:dyDescent="0.3">
      <c r="A59" s="51"/>
      <c r="B59" s="51"/>
      <c r="C59" s="52" t="s">
        <v>23</v>
      </c>
      <c r="D59" s="52"/>
      <c r="E59" s="53" t="s">
        <v>24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25</v>
      </c>
      <c r="D60" s="52"/>
      <c r="E60" s="53" t="s">
        <v>26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27</v>
      </c>
      <c r="D61" s="52"/>
      <c r="E61" s="53" t="s">
        <v>10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28</v>
      </c>
      <c r="D62" s="52"/>
      <c r="E62" s="53" t="s">
        <v>14</v>
      </c>
      <c r="F62" s="53"/>
      <c r="G62" s="53">
        <f>COUNTIF(E8:E51,"/")</f>
        <v>44</v>
      </c>
      <c r="H62" s="53"/>
      <c r="I62" s="14"/>
    </row>
  </sheetData>
  <mergeCells count="30"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  <mergeCell ref="G53:H53"/>
    <mergeCell ref="E58:F58"/>
    <mergeCell ref="A52:F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4" workbookViewId="0">
      <selection activeCell="B8" sqref="B8:C5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722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7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123" t="s">
        <v>723</v>
      </c>
      <c r="C8" s="124" t="s">
        <v>436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121" t="s">
        <v>112</v>
      </c>
      <c r="C9" s="122" t="s">
        <v>113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18">
        <v>3</v>
      </c>
      <c r="B10" s="121" t="s">
        <v>114</v>
      </c>
      <c r="C10" s="122" t="s">
        <v>115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123" t="s">
        <v>116</v>
      </c>
      <c r="C11" s="124" t="s">
        <v>117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123" t="s">
        <v>118</v>
      </c>
      <c r="C12" s="124" t="s">
        <v>119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123" t="s">
        <v>724</v>
      </c>
      <c r="C13" s="124" t="s">
        <v>120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123" t="s">
        <v>121</v>
      </c>
      <c r="C14" s="124" t="s">
        <v>122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123" t="s">
        <v>123</v>
      </c>
      <c r="C15" s="124" t="s">
        <v>124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121" t="s">
        <v>125</v>
      </c>
      <c r="C16" s="122" t="s">
        <v>126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21" t="s">
        <v>127</v>
      </c>
      <c r="C17" s="122" t="s">
        <v>128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23" t="s">
        <v>129</v>
      </c>
      <c r="C18" s="124" t="s">
        <v>130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23" t="s">
        <v>131</v>
      </c>
      <c r="C19" s="124" t="s">
        <v>132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23" t="s">
        <v>133</v>
      </c>
      <c r="C20" s="124" t="s">
        <v>134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21" t="s">
        <v>135</v>
      </c>
      <c r="C21" s="122" t="s">
        <v>136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21" t="s">
        <v>137</v>
      </c>
      <c r="C22" s="122" t="s">
        <v>138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23" t="s">
        <v>139</v>
      </c>
      <c r="C23" s="124" t="s">
        <v>140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23" t="s">
        <v>141</v>
      </c>
      <c r="C24" s="124" t="s">
        <v>142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21" t="s">
        <v>143</v>
      </c>
      <c r="C25" s="122" t="s">
        <v>144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21" t="s">
        <v>145</v>
      </c>
      <c r="C26" s="122" t="s">
        <v>146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19" t="s">
        <v>147</v>
      </c>
      <c r="C27" s="120" t="s">
        <v>148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23" t="s">
        <v>149</v>
      </c>
      <c r="C28" s="124" t="s">
        <v>150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23" t="s">
        <v>151</v>
      </c>
      <c r="C29" s="124" t="s">
        <v>152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21" t="s">
        <v>153</v>
      </c>
      <c r="C30" s="122" t="s">
        <v>154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23" t="s">
        <v>155</v>
      </c>
      <c r="C31" s="124" t="s">
        <v>156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21" t="s">
        <v>157</v>
      </c>
      <c r="C32" s="122" t="s">
        <v>158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23" t="s">
        <v>159</v>
      </c>
      <c r="C33" s="124" t="s">
        <v>160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23" t="s">
        <v>161</v>
      </c>
      <c r="C34" s="124" t="s">
        <v>162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23" t="s">
        <v>163</v>
      </c>
      <c r="C35" s="124" t="s">
        <v>164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23" t="s">
        <v>165</v>
      </c>
      <c r="C36" s="124" t="s">
        <v>166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23" t="s">
        <v>167</v>
      </c>
      <c r="C37" s="124" t="s">
        <v>168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21" t="s">
        <v>169</v>
      </c>
      <c r="C38" s="122" t="s">
        <v>170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23" t="s">
        <v>171</v>
      </c>
      <c r="C39" s="124" t="s">
        <v>172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23" t="s">
        <v>173</v>
      </c>
      <c r="C40" s="124" t="s">
        <v>174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21" t="s">
        <v>175</v>
      </c>
      <c r="C41" s="122" t="s">
        <v>176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23" t="s">
        <v>177</v>
      </c>
      <c r="C42" s="124" t="s">
        <v>178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21" t="s">
        <v>179</v>
      </c>
      <c r="C43" s="122" t="s">
        <v>180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23" t="s">
        <v>181</v>
      </c>
      <c r="C44" s="124" t="s">
        <v>182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23" t="s">
        <v>183</v>
      </c>
      <c r="C45" s="124" t="s">
        <v>184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121" t="s">
        <v>185</v>
      </c>
      <c r="C46" s="122" t="s">
        <v>186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123" t="s">
        <v>187</v>
      </c>
      <c r="C47" s="124" t="s">
        <v>188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121" t="s">
        <v>189</v>
      </c>
      <c r="C48" s="122" t="s">
        <v>190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121" t="s">
        <v>191</v>
      </c>
      <c r="C49" s="122" t="s">
        <v>192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121" t="s">
        <v>193</v>
      </c>
      <c r="C50" s="122" t="s">
        <v>194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121" t="s">
        <v>195</v>
      </c>
      <c r="C51" s="122" t="s">
        <v>196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10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14</v>
      </c>
      <c r="H53" s="26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1" t="s">
        <v>19</v>
      </c>
      <c r="B58" s="51"/>
      <c r="C58" s="51" t="s">
        <v>20</v>
      </c>
      <c r="D58" s="51"/>
      <c r="E58" s="27" t="s">
        <v>21</v>
      </c>
      <c r="F58" s="27"/>
      <c r="G58" s="27" t="s">
        <v>22</v>
      </c>
      <c r="H58" s="27"/>
      <c r="I58" s="14"/>
    </row>
    <row r="59" spans="1:9" ht="18.75" x14ac:dyDescent="0.3">
      <c r="A59" s="51"/>
      <c r="B59" s="51"/>
      <c r="C59" s="52" t="s">
        <v>23</v>
      </c>
      <c r="D59" s="52"/>
      <c r="E59" s="53" t="s">
        <v>24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25</v>
      </c>
      <c r="D60" s="52"/>
      <c r="E60" s="53" t="s">
        <v>26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27</v>
      </c>
      <c r="D61" s="52"/>
      <c r="E61" s="53" t="s">
        <v>10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28</v>
      </c>
      <c r="D62" s="52"/>
      <c r="E62" s="53" t="s">
        <v>14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0" workbookViewId="0">
      <selection activeCell="B8" sqref="B8:C5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719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6.2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113" t="s">
        <v>720</v>
      </c>
      <c r="C8" s="115" t="s">
        <v>197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113" t="s">
        <v>198</v>
      </c>
      <c r="C9" s="115" t="s">
        <v>199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18">
        <v>3</v>
      </c>
      <c r="B10" s="113" t="s">
        <v>200</v>
      </c>
      <c r="C10" s="115" t="s">
        <v>201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112" t="s">
        <v>202</v>
      </c>
      <c r="C11" s="117" t="s">
        <v>203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113" t="s">
        <v>204</v>
      </c>
      <c r="C12" s="115" t="s">
        <v>205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113" t="s">
        <v>206</v>
      </c>
      <c r="C13" s="115" t="s">
        <v>207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114" t="s">
        <v>208</v>
      </c>
      <c r="C14" s="116" t="s">
        <v>209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114" t="s">
        <v>210</v>
      </c>
      <c r="C15" s="116" t="s">
        <v>211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114" t="s">
        <v>212</v>
      </c>
      <c r="C16" s="116" t="s">
        <v>213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14" t="s">
        <v>214</v>
      </c>
      <c r="C17" s="116" t="s">
        <v>213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13" t="s">
        <v>215</v>
      </c>
      <c r="C18" s="115" t="s">
        <v>216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14" t="s">
        <v>217</v>
      </c>
      <c r="C19" s="116" t="s">
        <v>218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14" t="s">
        <v>219</v>
      </c>
      <c r="C20" s="116" t="s">
        <v>220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13" t="s">
        <v>221</v>
      </c>
      <c r="C21" s="115" t="s">
        <v>222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14" t="s">
        <v>223</v>
      </c>
      <c r="C22" s="116" t="s">
        <v>224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18" t="s">
        <v>225</v>
      </c>
      <c r="C23" s="115" t="s">
        <v>226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14" t="s">
        <v>227</v>
      </c>
      <c r="C24" s="116" t="s">
        <v>228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13" t="s">
        <v>229</v>
      </c>
      <c r="C25" s="115" t="s">
        <v>230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13" t="s">
        <v>231</v>
      </c>
      <c r="C26" s="115" t="s">
        <v>232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14" t="s">
        <v>233</v>
      </c>
      <c r="C27" s="116" t="s">
        <v>234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13" t="s">
        <v>235</v>
      </c>
      <c r="C28" s="115" t="s">
        <v>236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14" t="s">
        <v>155</v>
      </c>
      <c r="C29" s="116" t="s">
        <v>237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13" t="s">
        <v>238</v>
      </c>
      <c r="C30" s="115" t="s">
        <v>239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14" t="s">
        <v>240</v>
      </c>
      <c r="C31" s="116" t="s">
        <v>241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14" t="s">
        <v>64</v>
      </c>
      <c r="C32" s="116" t="s">
        <v>242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14" t="s">
        <v>243</v>
      </c>
      <c r="C33" s="116" t="s">
        <v>244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14" t="s">
        <v>245</v>
      </c>
      <c r="C34" s="116" t="s">
        <v>246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13" t="s">
        <v>247</v>
      </c>
      <c r="C35" s="115" t="s">
        <v>248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14" t="s">
        <v>249</v>
      </c>
      <c r="C36" s="116" t="s">
        <v>250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14" t="s">
        <v>251</v>
      </c>
      <c r="C37" s="116" t="s">
        <v>252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13" t="s">
        <v>64</v>
      </c>
      <c r="C38" s="115" t="s">
        <v>253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14" t="s">
        <v>254</v>
      </c>
      <c r="C39" s="116" t="s">
        <v>255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14" t="s">
        <v>256</v>
      </c>
      <c r="C40" s="116" t="s">
        <v>257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14" t="s">
        <v>258</v>
      </c>
      <c r="C41" s="116" t="s">
        <v>259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14" t="s">
        <v>260</v>
      </c>
      <c r="C42" s="116" t="s">
        <v>261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13" t="s">
        <v>262</v>
      </c>
      <c r="C43" s="115" t="s">
        <v>263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14" t="s">
        <v>264</v>
      </c>
      <c r="C44" s="116" t="s">
        <v>265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13" t="s">
        <v>266</v>
      </c>
      <c r="C45" s="115" t="s">
        <v>267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113" t="s">
        <v>268</v>
      </c>
      <c r="C46" s="115" t="s">
        <v>269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114" t="s">
        <v>270</v>
      </c>
      <c r="C47" s="116" t="s">
        <v>271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113" t="s">
        <v>272</v>
      </c>
      <c r="C48" s="115" t="s">
        <v>273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114" t="s">
        <v>721</v>
      </c>
      <c r="C49" s="116" t="s">
        <v>274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113" t="s">
        <v>275</v>
      </c>
      <c r="C50" s="115" t="s">
        <v>276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114" t="s">
        <v>699</v>
      </c>
      <c r="C51" s="116" t="s">
        <v>700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10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14</v>
      </c>
      <c r="H53" s="26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1" t="s">
        <v>19</v>
      </c>
      <c r="B58" s="51"/>
      <c r="C58" s="51" t="s">
        <v>20</v>
      </c>
      <c r="D58" s="51"/>
      <c r="E58" s="27" t="s">
        <v>21</v>
      </c>
      <c r="F58" s="27"/>
      <c r="G58" s="27" t="s">
        <v>22</v>
      </c>
      <c r="H58" s="27"/>
      <c r="I58" s="14"/>
    </row>
    <row r="59" spans="1:9" ht="18.75" x14ac:dyDescent="0.3">
      <c r="A59" s="51"/>
      <c r="B59" s="51"/>
      <c r="C59" s="52" t="s">
        <v>23</v>
      </c>
      <c r="D59" s="52"/>
      <c r="E59" s="53" t="s">
        <v>24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25</v>
      </c>
      <c r="D60" s="52"/>
      <c r="E60" s="53" t="s">
        <v>26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27</v>
      </c>
      <c r="D61" s="52"/>
      <c r="E61" s="53" t="s">
        <v>10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28</v>
      </c>
      <c r="D62" s="52"/>
      <c r="E62" s="53" t="s">
        <v>14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1" workbookViewId="0">
      <selection activeCell="K50" sqref="K5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716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2.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111" t="s">
        <v>198</v>
      </c>
      <c r="C8" s="110" t="s">
        <v>277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106" t="s">
        <v>278</v>
      </c>
      <c r="C9" s="107" t="s">
        <v>279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9" ht="18.75" x14ac:dyDescent="0.3">
      <c r="A10" s="18">
        <v>3</v>
      </c>
      <c r="B10" s="106" t="s">
        <v>280</v>
      </c>
      <c r="C10" s="107" t="s">
        <v>281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106" t="s">
        <v>282</v>
      </c>
      <c r="C11" s="107" t="s">
        <v>283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104" t="s">
        <v>284</v>
      </c>
      <c r="C12" s="105" t="s">
        <v>285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104" t="s">
        <v>286</v>
      </c>
      <c r="C13" s="105" t="s">
        <v>287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104" t="s">
        <v>288</v>
      </c>
      <c r="C14" s="105" t="s">
        <v>289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104" t="s">
        <v>290</v>
      </c>
      <c r="C15" s="105" t="s">
        <v>291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104" t="s">
        <v>292</v>
      </c>
      <c r="C16" s="105" t="s">
        <v>293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04" t="s">
        <v>294</v>
      </c>
      <c r="C17" s="105" t="s">
        <v>295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06" t="s">
        <v>296</v>
      </c>
      <c r="C18" s="107" t="s">
        <v>297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06" t="s">
        <v>82</v>
      </c>
      <c r="C19" s="107" t="s">
        <v>298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06" t="s">
        <v>299</v>
      </c>
      <c r="C20" s="107" t="s">
        <v>300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04" t="s">
        <v>301</v>
      </c>
      <c r="C21" s="105" t="s">
        <v>302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04" t="s">
        <v>303</v>
      </c>
      <c r="C22" s="105" t="s">
        <v>304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06" t="s">
        <v>305</v>
      </c>
      <c r="C23" s="107" t="s">
        <v>306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06" t="s">
        <v>307</v>
      </c>
      <c r="C24" s="107" t="s">
        <v>308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06" t="s">
        <v>309</v>
      </c>
      <c r="C25" s="107" t="s">
        <v>310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04" t="s">
        <v>311</v>
      </c>
      <c r="C26" s="105" t="s">
        <v>312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06" t="s">
        <v>313</v>
      </c>
      <c r="C27" s="107" t="s">
        <v>314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06" t="s">
        <v>315</v>
      </c>
      <c r="C28" s="107" t="s">
        <v>316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04" t="s">
        <v>317</v>
      </c>
      <c r="C29" s="105" t="s">
        <v>318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06" t="s">
        <v>319</v>
      </c>
      <c r="C30" s="107" t="s">
        <v>320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04" t="s">
        <v>321</v>
      </c>
      <c r="C31" s="105" t="s">
        <v>322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06" t="s">
        <v>323</v>
      </c>
      <c r="C32" s="107" t="s">
        <v>324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06" t="s">
        <v>325</v>
      </c>
      <c r="C33" s="107" t="s">
        <v>326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04" t="s">
        <v>327</v>
      </c>
      <c r="C34" s="105" t="s">
        <v>328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02" t="s">
        <v>329</v>
      </c>
      <c r="C35" s="103" t="s">
        <v>330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06" t="s">
        <v>85</v>
      </c>
      <c r="C36" s="107" t="s">
        <v>331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04" t="s">
        <v>332</v>
      </c>
      <c r="C37" s="105" t="s">
        <v>333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06" t="s">
        <v>334</v>
      </c>
      <c r="C38" s="107" t="s">
        <v>335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06" t="s">
        <v>336</v>
      </c>
      <c r="C39" s="107" t="s">
        <v>337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06" t="s">
        <v>338</v>
      </c>
      <c r="C40" s="107" t="s">
        <v>339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06" t="s">
        <v>340</v>
      </c>
      <c r="C41" s="107" t="s">
        <v>341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04" t="s">
        <v>342</v>
      </c>
      <c r="C42" s="105" t="s">
        <v>343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06" t="s">
        <v>344</v>
      </c>
      <c r="C43" s="107" t="s">
        <v>345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06" t="s">
        <v>346</v>
      </c>
      <c r="C44" s="107" t="s">
        <v>347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06" t="s">
        <v>348</v>
      </c>
      <c r="C45" s="107" t="s">
        <v>349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4">
        <v>39</v>
      </c>
      <c r="B46" s="106" t="s">
        <v>350</v>
      </c>
      <c r="C46" s="107" t="s">
        <v>351</v>
      </c>
      <c r="D46" s="23"/>
      <c r="E46" s="16" t="str">
        <f t="shared" ref="E46:E51" si="5">IF(D46&lt;=14,"/",IF(D46&lt;=20,"",IF(D46&lt;=25,"",IF(D46&lt;=30,""))))</f>
        <v>/</v>
      </c>
      <c r="F46" s="16" t="str">
        <f t="shared" ref="F46:F51" si="6">IF(D46&lt;=14,"",IF(D46&lt;=20,"/",IF(D46&lt;=25,"",IF(D46&lt;=30,""))))</f>
        <v/>
      </c>
      <c r="G46" s="16" t="str">
        <f t="shared" ref="G46:G51" si="7">IF(D46&lt;=14,"",IF(D46&lt;=20,"",IF(D46&lt;=25,"/",IF(D46&lt;=30,""))))</f>
        <v/>
      </c>
      <c r="H46" s="16" t="str">
        <f t="shared" ref="H46:H51" si="8">IF(D46&lt;=14,"",IF(D46&lt;=20,"",IF(D46&lt;=25,"",IF(D46&lt;=30,"/"))))</f>
        <v/>
      </c>
      <c r="I46" s="16" t="str">
        <f t="shared" ref="I46:I51" si="9">IF(D46&gt;14,"ผ่าน","ไม่ผ่าน")</f>
        <v>ไม่ผ่าน</v>
      </c>
    </row>
    <row r="47" spans="1:9" ht="18.75" x14ac:dyDescent="0.3">
      <c r="A47" s="24">
        <v>40</v>
      </c>
      <c r="B47" s="104" t="s">
        <v>352</v>
      </c>
      <c r="C47" s="105" t="s">
        <v>353</v>
      </c>
      <c r="D47" s="23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s="1" customFormat="1" ht="18.75" x14ac:dyDescent="0.3">
      <c r="A48" s="24">
        <v>41</v>
      </c>
      <c r="B48" s="106" t="s">
        <v>354</v>
      </c>
      <c r="C48" s="107" t="s">
        <v>355</v>
      </c>
      <c r="D48" s="23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4">
        <v>42</v>
      </c>
      <c r="B49" s="104" t="s">
        <v>356</v>
      </c>
      <c r="C49" s="105" t="s">
        <v>357</v>
      </c>
      <c r="D49" s="23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4">
        <v>43</v>
      </c>
      <c r="B50" s="104" t="s">
        <v>358</v>
      </c>
      <c r="C50" s="105" t="s">
        <v>359</v>
      </c>
      <c r="D50" s="23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4">
        <v>44</v>
      </c>
      <c r="B51" s="108" t="s">
        <v>717</v>
      </c>
      <c r="C51" s="109" t="s">
        <v>718</v>
      </c>
      <c r="D51" s="23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10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14</v>
      </c>
      <c r="H53" s="26"/>
      <c r="I53" s="19">
        <f>COUNTIF(I8:I51,"ไม่ผ่าน")</f>
        <v>44</v>
      </c>
    </row>
    <row r="54" spans="1:9" ht="18.75" x14ac:dyDescent="0.3">
      <c r="A54" s="6" t="s">
        <v>15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18</v>
      </c>
      <c r="F57" s="10"/>
      <c r="G57" s="2"/>
      <c r="H57" s="2"/>
      <c r="I57" s="14"/>
    </row>
    <row r="58" spans="1:9" ht="18.75" x14ac:dyDescent="0.3">
      <c r="A58" s="51" t="s">
        <v>19</v>
      </c>
      <c r="B58" s="51"/>
      <c r="C58" s="51" t="s">
        <v>20</v>
      </c>
      <c r="D58" s="51"/>
      <c r="E58" s="27" t="s">
        <v>21</v>
      </c>
      <c r="F58" s="27"/>
      <c r="G58" s="27" t="s">
        <v>22</v>
      </c>
      <c r="H58" s="27"/>
      <c r="I58" s="14"/>
    </row>
    <row r="59" spans="1:9" ht="18.75" x14ac:dyDescent="0.3">
      <c r="A59" s="51"/>
      <c r="B59" s="51"/>
      <c r="C59" s="52" t="s">
        <v>23</v>
      </c>
      <c r="D59" s="52"/>
      <c r="E59" s="53" t="s">
        <v>24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25</v>
      </c>
      <c r="D60" s="52"/>
      <c r="E60" s="53" t="s">
        <v>26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27</v>
      </c>
      <c r="D61" s="52"/>
      <c r="E61" s="53" t="s">
        <v>10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28</v>
      </c>
      <c r="D62" s="52"/>
      <c r="E62" s="53" t="s">
        <v>14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="62" zoomScaleNormal="62" workbookViewId="0">
      <selection activeCell="B8" sqref="B8:C19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714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4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100" t="s">
        <v>715</v>
      </c>
      <c r="C8" s="101" t="s">
        <v>360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100" t="s">
        <v>361</v>
      </c>
      <c r="C9" s="101" t="s">
        <v>362</v>
      </c>
      <c r="D9" s="20"/>
      <c r="E9" s="16" t="str">
        <f t="shared" ref="E9:E19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9" ht="18.75" x14ac:dyDescent="0.3">
      <c r="A10" s="18">
        <v>3</v>
      </c>
      <c r="B10" s="98" t="s">
        <v>363</v>
      </c>
      <c r="C10" s="99" t="s">
        <v>364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100" t="s">
        <v>365</v>
      </c>
      <c r="C11" s="101" t="s">
        <v>366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100" t="s">
        <v>348</v>
      </c>
      <c r="C12" s="101" t="s">
        <v>367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100" t="s">
        <v>368</v>
      </c>
      <c r="C13" s="101" t="s">
        <v>369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98" t="s">
        <v>370</v>
      </c>
      <c r="C14" s="99" t="s">
        <v>371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98" t="s">
        <v>372</v>
      </c>
      <c r="C15" s="99" t="s">
        <v>373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100" t="s">
        <v>374</v>
      </c>
      <c r="C16" s="101" t="s">
        <v>375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8" t="s">
        <v>376</v>
      </c>
      <c r="C17" s="99" t="s">
        <v>377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8" t="s">
        <v>378</v>
      </c>
      <c r="C18" s="99" t="s">
        <v>379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8" t="s">
        <v>380</v>
      </c>
      <c r="C19" s="99" t="s">
        <v>381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2">
      <c r="A20" s="28"/>
      <c r="B20" s="29"/>
      <c r="C20" s="29"/>
      <c r="D20" s="29"/>
      <c r="E20" s="29"/>
      <c r="F20" s="29"/>
      <c r="G20" s="25" t="s">
        <v>10</v>
      </c>
      <c r="H20" s="26"/>
      <c r="I20" s="19">
        <f>COUNTIF(I8:I19,"ผ่าน")</f>
        <v>0</v>
      </c>
    </row>
    <row r="21" spans="1:9" ht="18.75" x14ac:dyDescent="0.2">
      <c r="A21" s="30"/>
      <c r="B21" s="31"/>
      <c r="C21" s="31"/>
      <c r="D21" s="31"/>
      <c r="E21" s="31"/>
      <c r="F21" s="31"/>
      <c r="G21" s="25" t="s">
        <v>14</v>
      </c>
      <c r="H21" s="26"/>
      <c r="I21" s="19">
        <f>COUNTIF(I8:I19,"ไม่ผ่าน")</f>
        <v>12</v>
      </c>
    </row>
    <row r="22" spans="1:9" ht="18.75" x14ac:dyDescent="0.3">
      <c r="A22" s="6" t="s">
        <v>15</v>
      </c>
      <c r="B22" s="5"/>
      <c r="C22" s="5"/>
      <c r="D22" s="7"/>
      <c r="E22" s="5"/>
      <c r="F22" s="5"/>
      <c r="G22" s="14"/>
      <c r="H22" s="14"/>
      <c r="I22" s="14"/>
    </row>
    <row r="23" spans="1:9" ht="18.75" x14ac:dyDescent="0.3">
      <c r="A23" s="5"/>
      <c r="B23" s="5"/>
      <c r="C23" s="2"/>
      <c r="D23" s="10"/>
      <c r="E23" s="11" t="s">
        <v>16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17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18</v>
      </c>
      <c r="F25" s="10"/>
      <c r="G25" s="2"/>
      <c r="H25" s="2"/>
      <c r="I25" s="14"/>
    </row>
    <row r="26" spans="1:9" ht="18.75" x14ac:dyDescent="0.3">
      <c r="A26" s="51" t="s">
        <v>19</v>
      </c>
      <c r="B26" s="51"/>
      <c r="C26" s="51" t="s">
        <v>20</v>
      </c>
      <c r="D26" s="51"/>
      <c r="E26" s="27" t="s">
        <v>21</v>
      </c>
      <c r="F26" s="27"/>
      <c r="G26" s="27" t="s">
        <v>22</v>
      </c>
      <c r="H26" s="27"/>
      <c r="I26" s="14"/>
    </row>
    <row r="27" spans="1:9" ht="18.75" x14ac:dyDescent="0.3">
      <c r="A27" s="51"/>
      <c r="B27" s="51"/>
      <c r="C27" s="52" t="s">
        <v>23</v>
      </c>
      <c r="D27" s="52"/>
      <c r="E27" s="53" t="s">
        <v>24</v>
      </c>
      <c r="F27" s="53"/>
      <c r="G27" s="53">
        <f>COUNTIF(H8:H19,"/")</f>
        <v>0</v>
      </c>
      <c r="H27" s="53"/>
      <c r="I27" s="14"/>
    </row>
    <row r="28" spans="1:9" ht="18.75" x14ac:dyDescent="0.3">
      <c r="A28" s="51"/>
      <c r="B28" s="51"/>
      <c r="C28" s="52" t="s">
        <v>25</v>
      </c>
      <c r="D28" s="52"/>
      <c r="E28" s="53" t="s">
        <v>26</v>
      </c>
      <c r="F28" s="53"/>
      <c r="G28" s="53">
        <f>COUNTIF(G8:G19,"/")</f>
        <v>0</v>
      </c>
      <c r="H28" s="53"/>
      <c r="I28" s="14"/>
    </row>
    <row r="29" spans="1:9" ht="18.75" x14ac:dyDescent="0.3">
      <c r="A29" s="51"/>
      <c r="B29" s="51"/>
      <c r="C29" s="52" t="s">
        <v>27</v>
      </c>
      <c r="D29" s="52"/>
      <c r="E29" s="53" t="s">
        <v>10</v>
      </c>
      <c r="F29" s="53"/>
      <c r="G29" s="53">
        <f>COUNTIF(F8:F19,"/")</f>
        <v>0</v>
      </c>
      <c r="H29" s="53"/>
      <c r="I29" s="14"/>
    </row>
    <row r="30" spans="1:9" ht="18.75" x14ac:dyDescent="0.3">
      <c r="A30" s="51"/>
      <c r="B30" s="51"/>
      <c r="C30" s="52" t="s">
        <v>28</v>
      </c>
      <c r="D30" s="52"/>
      <c r="E30" s="53" t="s">
        <v>14</v>
      </c>
      <c r="F30" s="53"/>
      <c r="G30" s="53">
        <f>COUNTIF(E8:E19,"/")</f>
        <v>12</v>
      </c>
      <c r="H30" s="53"/>
      <c r="I30" s="14"/>
    </row>
  </sheetData>
  <mergeCells count="30">
    <mergeCell ref="C29:D29"/>
    <mergeCell ref="E29:F29"/>
    <mergeCell ref="G29:H2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0:D30"/>
    <mergeCell ref="E30:F30"/>
    <mergeCell ref="G30:H30"/>
    <mergeCell ref="A20:F21"/>
    <mergeCell ref="G20:H20"/>
    <mergeCell ref="G21:H21"/>
    <mergeCell ref="A26:B30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38" workbookViewId="0">
      <selection activeCell="A45" sqref="A45:XFD46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713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0.2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91" t="s">
        <v>382</v>
      </c>
      <c r="C8" s="94" t="s">
        <v>383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92" t="s">
        <v>384</v>
      </c>
      <c r="C9" s="95" t="s">
        <v>385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9" ht="18.75" x14ac:dyDescent="0.3">
      <c r="A10" s="18">
        <v>3</v>
      </c>
      <c r="B10" s="91" t="s">
        <v>386</v>
      </c>
      <c r="C10" s="94" t="s">
        <v>387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91" t="s">
        <v>388</v>
      </c>
      <c r="C11" s="94" t="s">
        <v>389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91" t="s">
        <v>390</v>
      </c>
      <c r="C12" s="94" t="s">
        <v>391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92" t="s">
        <v>392</v>
      </c>
      <c r="C13" s="95" t="s">
        <v>393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91" t="s">
        <v>394</v>
      </c>
      <c r="C14" s="94" t="s">
        <v>395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91" t="s">
        <v>396</v>
      </c>
      <c r="C15" s="94" t="s">
        <v>397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96" t="s">
        <v>398</v>
      </c>
      <c r="C16" s="97" t="s">
        <v>399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2" t="s">
        <v>400</v>
      </c>
      <c r="C17" s="95" t="s">
        <v>324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1" t="s">
        <v>401</v>
      </c>
      <c r="C18" s="94" t="s">
        <v>402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1" t="s">
        <v>403</v>
      </c>
      <c r="C19" s="94" t="s">
        <v>404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92" t="s">
        <v>405</v>
      </c>
      <c r="C20" s="95" t="s">
        <v>406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92" t="s">
        <v>407</v>
      </c>
      <c r="C21" s="95" t="s">
        <v>408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92" t="s">
        <v>409</v>
      </c>
      <c r="C22" s="95" t="s">
        <v>410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92" t="s">
        <v>411</v>
      </c>
      <c r="C23" s="95" t="s">
        <v>412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92" t="s">
        <v>413</v>
      </c>
      <c r="C24" s="95" t="s">
        <v>414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92" t="s">
        <v>415</v>
      </c>
      <c r="C25" s="95" t="s">
        <v>416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91" t="s">
        <v>417</v>
      </c>
      <c r="C26" s="94" t="s">
        <v>418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91" t="s">
        <v>419</v>
      </c>
      <c r="C27" s="94" t="s">
        <v>420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92" t="s">
        <v>421</v>
      </c>
      <c r="C28" s="95" t="s">
        <v>422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91" t="s">
        <v>423</v>
      </c>
      <c r="C29" s="94" t="s">
        <v>424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92" t="s">
        <v>85</v>
      </c>
      <c r="C30" s="95" t="s">
        <v>425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92" t="s">
        <v>426</v>
      </c>
      <c r="C31" s="95" t="s">
        <v>351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92" t="s">
        <v>427</v>
      </c>
      <c r="C32" s="95" t="s">
        <v>428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92" t="s">
        <v>429</v>
      </c>
      <c r="C33" s="95" t="s">
        <v>430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92" t="s">
        <v>431</v>
      </c>
      <c r="C34" s="95" t="s">
        <v>432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92" t="s">
        <v>433</v>
      </c>
      <c r="C35" s="95" t="s">
        <v>434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91" t="s">
        <v>435</v>
      </c>
      <c r="C36" s="94" t="s">
        <v>436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92" t="s">
        <v>437</v>
      </c>
      <c r="C37" s="95" t="s">
        <v>438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92" t="s">
        <v>439</v>
      </c>
      <c r="C38" s="95" t="s">
        <v>440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91" t="s">
        <v>441</v>
      </c>
      <c r="C39" s="94" t="s">
        <v>442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91" t="s">
        <v>443</v>
      </c>
      <c r="C40" s="94" t="s">
        <v>444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91" t="s">
        <v>445</v>
      </c>
      <c r="C41" s="94" t="s">
        <v>446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91" t="s">
        <v>447</v>
      </c>
      <c r="C42" s="94" t="s">
        <v>448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92" t="s">
        <v>449</v>
      </c>
      <c r="C43" s="95" t="s">
        <v>450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92" t="s">
        <v>451</v>
      </c>
      <c r="C44" s="93" t="s">
        <v>452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28"/>
      <c r="B45" s="29"/>
      <c r="C45" s="29"/>
      <c r="D45" s="29"/>
      <c r="E45" s="29"/>
      <c r="F45" s="29"/>
      <c r="G45" s="25" t="s">
        <v>10</v>
      </c>
      <c r="H45" s="26"/>
      <c r="I45" s="19">
        <f>COUNTIF(I8:I44,"ผ่าน")</f>
        <v>0</v>
      </c>
    </row>
    <row r="46" spans="1:9" ht="18.75" x14ac:dyDescent="0.2">
      <c r="A46" s="30"/>
      <c r="B46" s="31"/>
      <c r="C46" s="31"/>
      <c r="D46" s="31"/>
      <c r="E46" s="31"/>
      <c r="F46" s="31"/>
      <c r="G46" s="25" t="s">
        <v>14</v>
      </c>
      <c r="H46" s="26"/>
      <c r="I46" s="19">
        <f>COUNTIF(I8:I44,"ไม่ผ่าน")</f>
        <v>37</v>
      </c>
    </row>
    <row r="47" spans="1:9" ht="18.75" x14ac:dyDescent="0.3">
      <c r="A47" s="6" t="s">
        <v>15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16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17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18</v>
      </c>
      <c r="F50" s="10"/>
      <c r="G50" s="2"/>
      <c r="H50" s="2"/>
      <c r="I50" s="14"/>
    </row>
    <row r="51" spans="1:9" ht="18.75" x14ac:dyDescent="0.3">
      <c r="A51" s="51" t="s">
        <v>19</v>
      </c>
      <c r="B51" s="51"/>
      <c r="C51" s="51" t="s">
        <v>20</v>
      </c>
      <c r="D51" s="51"/>
      <c r="E51" s="27" t="s">
        <v>21</v>
      </c>
      <c r="F51" s="27"/>
      <c r="G51" s="27" t="s">
        <v>22</v>
      </c>
      <c r="H51" s="27"/>
      <c r="I51" s="14"/>
    </row>
    <row r="52" spans="1:9" ht="18.75" x14ac:dyDescent="0.3">
      <c r="A52" s="51"/>
      <c r="B52" s="51"/>
      <c r="C52" s="52" t="s">
        <v>23</v>
      </c>
      <c r="D52" s="52"/>
      <c r="E52" s="53" t="s">
        <v>24</v>
      </c>
      <c r="F52" s="53"/>
      <c r="G52" s="53">
        <f>COUNTIF(H8:H44,"/")</f>
        <v>0</v>
      </c>
      <c r="H52" s="53"/>
      <c r="I52" s="14"/>
    </row>
    <row r="53" spans="1:9" ht="18.75" x14ac:dyDescent="0.3">
      <c r="A53" s="51"/>
      <c r="B53" s="51"/>
      <c r="C53" s="52" t="s">
        <v>25</v>
      </c>
      <c r="D53" s="52"/>
      <c r="E53" s="53" t="s">
        <v>26</v>
      </c>
      <c r="F53" s="53"/>
      <c r="G53" s="53">
        <f>COUNTIF(G8:G44,"/")</f>
        <v>0</v>
      </c>
      <c r="H53" s="53"/>
      <c r="I53" s="14"/>
    </row>
    <row r="54" spans="1:9" ht="18.75" x14ac:dyDescent="0.3">
      <c r="A54" s="51"/>
      <c r="B54" s="51"/>
      <c r="C54" s="52" t="s">
        <v>27</v>
      </c>
      <c r="D54" s="52"/>
      <c r="E54" s="53" t="s">
        <v>10</v>
      </c>
      <c r="F54" s="53"/>
      <c r="G54" s="53">
        <f>COUNTIF(F8:F44,"/")</f>
        <v>0</v>
      </c>
      <c r="H54" s="53"/>
      <c r="I54" s="14"/>
    </row>
    <row r="55" spans="1:9" ht="18.75" x14ac:dyDescent="0.3">
      <c r="A55" s="51"/>
      <c r="B55" s="51"/>
      <c r="C55" s="52" t="s">
        <v>28</v>
      </c>
      <c r="D55" s="52"/>
      <c r="E55" s="53" t="s">
        <v>14</v>
      </c>
      <c r="F55" s="53"/>
      <c r="G55" s="53">
        <f>COUNTIF(E8:E44,"/")</f>
        <v>37</v>
      </c>
      <c r="H55" s="53"/>
      <c r="I55" s="14"/>
    </row>
  </sheetData>
  <mergeCells count="30">
    <mergeCell ref="C53:D53"/>
    <mergeCell ref="E53:F53"/>
    <mergeCell ref="G53:H53"/>
    <mergeCell ref="G45:H45"/>
    <mergeCell ref="C51:D51"/>
    <mergeCell ref="E51:F51"/>
    <mergeCell ref="G51:H51"/>
    <mergeCell ref="C54:D54"/>
    <mergeCell ref="E54:F54"/>
    <mergeCell ref="G54:H54"/>
    <mergeCell ref="A45:F46"/>
    <mergeCell ref="G46:H46"/>
    <mergeCell ref="A51:B55"/>
    <mergeCell ref="C55:D55"/>
    <mergeCell ref="E55:F55"/>
    <mergeCell ref="G55:H55"/>
    <mergeCell ref="C52:D52"/>
    <mergeCell ref="E52:F52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5" workbookViewId="0">
      <selection activeCell="A47" sqref="A47:XFD4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708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65.25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83" t="s">
        <v>48</v>
      </c>
      <c r="C8" s="84" t="s">
        <v>453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81" t="s">
        <v>454</v>
      </c>
      <c r="C9" s="82" t="s">
        <v>455</v>
      </c>
      <c r="D9" s="20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9" ht="18.75" x14ac:dyDescent="0.3">
      <c r="A10" s="18">
        <v>3</v>
      </c>
      <c r="B10" s="81" t="s">
        <v>456</v>
      </c>
      <c r="C10" s="82" t="s">
        <v>457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83" t="s">
        <v>458</v>
      </c>
      <c r="C11" s="84" t="s">
        <v>459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88" t="s">
        <v>460</v>
      </c>
      <c r="C12" s="87" t="s">
        <v>461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88" t="s">
        <v>462</v>
      </c>
      <c r="C13" s="87" t="s">
        <v>463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85" t="s">
        <v>464</v>
      </c>
      <c r="C14" s="86" t="s">
        <v>465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88" t="s">
        <v>466</v>
      </c>
      <c r="C15" s="87" t="s">
        <v>467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88" t="s">
        <v>468</v>
      </c>
      <c r="C16" s="87" t="s">
        <v>469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88" t="s">
        <v>709</v>
      </c>
      <c r="C17" s="87" t="s">
        <v>710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88" t="s">
        <v>470</v>
      </c>
      <c r="C18" s="87" t="s">
        <v>471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88" t="s">
        <v>472</v>
      </c>
      <c r="C19" s="87" t="s">
        <v>473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89" t="s">
        <v>474</v>
      </c>
      <c r="C20" s="90" t="s">
        <v>475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81" t="s">
        <v>245</v>
      </c>
      <c r="C21" s="82" t="s">
        <v>476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81" t="s">
        <v>477</v>
      </c>
      <c r="C22" s="82" t="s">
        <v>476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83" t="s">
        <v>478</v>
      </c>
      <c r="C23" s="84" t="s">
        <v>479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83" t="s">
        <v>480</v>
      </c>
      <c r="C24" s="84" t="s">
        <v>481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81" t="s">
        <v>482</v>
      </c>
      <c r="C25" s="82" t="s">
        <v>483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81" t="s">
        <v>484</v>
      </c>
      <c r="C26" s="82" t="s">
        <v>485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81" t="s">
        <v>486</v>
      </c>
      <c r="C27" s="82" t="s">
        <v>408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83" t="s">
        <v>487</v>
      </c>
      <c r="C28" s="84" t="s">
        <v>488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81" t="s">
        <v>489</v>
      </c>
      <c r="C29" s="82" t="s">
        <v>490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81" t="s">
        <v>491</v>
      </c>
      <c r="C30" s="82" t="s">
        <v>492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83" t="s">
        <v>493</v>
      </c>
      <c r="C31" s="84" t="s">
        <v>494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83" t="s">
        <v>495</v>
      </c>
      <c r="C32" s="84" t="s">
        <v>496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81" t="s">
        <v>497</v>
      </c>
      <c r="C33" s="82" t="s">
        <v>267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81" t="s">
        <v>498</v>
      </c>
      <c r="C34" s="82" t="s">
        <v>499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81" t="s">
        <v>500</v>
      </c>
      <c r="C35" s="82" t="s">
        <v>501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83" t="s">
        <v>502</v>
      </c>
      <c r="C36" s="84" t="s">
        <v>503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81" t="s">
        <v>504</v>
      </c>
      <c r="C37" s="82" t="s">
        <v>505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81" t="s">
        <v>262</v>
      </c>
      <c r="C38" s="82" t="s">
        <v>506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83" t="s">
        <v>507</v>
      </c>
      <c r="C39" s="84" t="s">
        <v>508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83" t="s">
        <v>509</v>
      </c>
      <c r="C40" s="84" t="s">
        <v>510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81" t="s">
        <v>511</v>
      </c>
      <c r="C41" s="82" t="s">
        <v>512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81" t="s">
        <v>711</v>
      </c>
      <c r="C42" s="82" t="s">
        <v>712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81" t="s">
        <v>513</v>
      </c>
      <c r="C43" s="82" t="s">
        <v>514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81" t="s">
        <v>515</v>
      </c>
      <c r="C44" s="82" t="s">
        <v>516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83" t="s">
        <v>482</v>
      </c>
      <c r="C45" s="84" t="s">
        <v>517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83" t="s">
        <v>518</v>
      </c>
      <c r="C46" s="84" t="s">
        <v>519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2">
      <c r="A47" s="28"/>
      <c r="B47" s="29"/>
      <c r="C47" s="29"/>
      <c r="D47" s="29"/>
      <c r="E47" s="29"/>
      <c r="F47" s="29"/>
      <c r="G47" s="25" t="s">
        <v>10</v>
      </c>
      <c r="H47" s="26"/>
      <c r="I47" s="19">
        <f>COUNTIF(I8:I46,"ผ่าน")</f>
        <v>0</v>
      </c>
    </row>
    <row r="48" spans="1:9" ht="18.75" x14ac:dyDescent="0.2">
      <c r="A48" s="30"/>
      <c r="B48" s="31"/>
      <c r="C48" s="31"/>
      <c r="D48" s="31"/>
      <c r="E48" s="31"/>
      <c r="F48" s="31"/>
      <c r="G48" s="25" t="s">
        <v>14</v>
      </c>
      <c r="H48" s="26"/>
      <c r="I48" s="19">
        <f>COUNTIF(I8:I46,"ไม่ผ่าน")</f>
        <v>39</v>
      </c>
    </row>
    <row r="49" spans="1:9" ht="18.75" x14ac:dyDescent="0.3">
      <c r="A49" s="6" t="s">
        <v>15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16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17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18</v>
      </c>
      <c r="F52" s="10"/>
      <c r="G52" s="2"/>
      <c r="H52" s="2"/>
      <c r="I52" s="14"/>
    </row>
    <row r="53" spans="1:9" ht="18.75" x14ac:dyDescent="0.3">
      <c r="A53" s="51" t="s">
        <v>19</v>
      </c>
      <c r="B53" s="51"/>
      <c r="C53" s="51" t="s">
        <v>20</v>
      </c>
      <c r="D53" s="51"/>
      <c r="E53" s="27" t="s">
        <v>21</v>
      </c>
      <c r="F53" s="27"/>
      <c r="G53" s="27" t="s">
        <v>22</v>
      </c>
      <c r="H53" s="27"/>
      <c r="I53" s="14"/>
    </row>
    <row r="54" spans="1:9" ht="18.75" x14ac:dyDescent="0.3">
      <c r="A54" s="51"/>
      <c r="B54" s="51"/>
      <c r="C54" s="52" t="s">
        <v>23</v>
      </c>
      <c r="D54" s="52"/>
      <c r="E54" s="53" t="s">
        <v>24</v>
      </c>
      <c r="F54" s="53"/>
      <c r="G54" s="53">
        <f>COUNTIF(H8:H46,"/")</f>
        <v>0</v>
      </c>
      <c r="H54" s="53"/>
      <c r="I54" s="14"/>
    </row>
    <row r="55" spans="1:9" ht="18.75" x14ac:dyDescent="0.3">
      <c r="A55" s="51"/>
      <c r="B55" s="51"/>
      <c r="C55" s="52" t="s">
        <v>25</v>
      </c>
      <c r="D55" s="52"/>
      <c r="E55" s="53" t="s">
        <v>26</v>
      </c>
      <c r="F55" s="53"/>
      <c r="G55" s="53">
        <f>COUNTIF(G8:G46,"/")</f>
        <v>0</v>
      </c>
      <c r="H55" s="53"/>
      <c r="I55" s="14"/>
    </row>
    <row r="56" spans="1:9" ht="18.75" x14ac:dyDescent="0.3">
      <c r="A56" s="51"/>
      <c r="B56" s="51"/>
      <c r="C56" s="52" t="s">
        <v>27</v>
      </c>
      <c r="D56" s="52"/>
      <c r="E56" s="53" t="s">
        <v>10</v>
      </c>
      <c r="F56" s="53"/>
      <c r="G56" s="53">
        <f>COUNTIF(F8:F46,"/")</f>
        <v>0</v>
      </c>
      <c r="H56" s="53"/>
      <c r="I56" s="14"/>
    </row>
    <row r="57" spans="1:9" ht="18.75" x14ac:dyDescent="0.3">
      <c r="A57" s="51"/>
      <c r="B57" s="51"/>
      <c r="C57" s="52" t="s">
        <v>28</v>
      </c>
      <c r="D57" s="52"/>
      <c r="E57" s="53" t="s">
        <v>14</v>
      </c>
      <c r="F57" s="53"/>
      <c r="G57" s="53">
        <f>COUNTIF(E8:E46,"/")</f>
        <v>39</v>
      </c>
      <c r="H57" s="53"/>
      <c r="I57" s="14"/>
    </row>
  </sheetData>
  <mergeCells count="30">
    <mergeCell ref="C55:D55"/>
    <mergeCell ref="E55:F55"/>
    <mergeCell ref="G55:H55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7:F48"/>
    <mergeCell ref="G47:H47"/>
    <mergeCell ref="C56:D56"/>
    <mergeCell ref="E56:F56"/>
    <mergeCell ref="G56:H56"/>
    <mergeCell ref="G48:H48"/>
    <mergeCell ref="A53:B57"/>
    <mergeCell ref="C54:D54"/>
    <mergeCell ref="E54:F54"/>
    <mergeCell ref="G54:H54"/>
    <mergeCell ref="C53:D53"/>
    <mergeCell ref="E53:F53"/>
    <mergeCell ref="G53:H53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3" workbookViewId="0">
      <selection activeCell="I33" sqref="A33:XFD33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707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101.2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76" t="s">
        <v>520</v>
      </c>
      <c r="C8" s="77" t="s">
        <v>521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78" t="s">
        <v>466</v>
      </c>
      <c r="C9" s="79" t="s">
        <v>522</v>
      </c>
      <c r="D9" s="20"/>
      <c r="E9" s="16" t="str">
        <f t="shared" ref="E9:E32" si="0">IF(D9&lt;=14,"/",IF(D9&lt;=20,"",IF(D9&lt;=25,"",IF(D9&lt;=30,""))))</f>
        <v>/</v>
      </c>
      <c r="F9" s="16" t="str">
        <f t="shared" ref="F9:F32" si="1">IF(D9&lt;=14,"",IF(D9&lt;=20,"/",IF(D9&lt;=25,"",IF(D9&lt;=30,""))))</f>
        <v/>
      </c>
      <c r="G9" s="16" t="str">
        <f t="shared" ref="G9:G32" si="2">IF(D9&lt;=14,"",IF(D9&lt;=20,"",IF(D9&lt;=25,"/",IF(D9&lt;=30,""))))</f>
        <v/>
      </c>
      <c r="H9" s="16" t="str">
        <f t="shared" ref="H9:H32" si="3">IF(D9&lt;=14,"",IF(D9&lt;=20,"",IF(D9&lt;=25,"",IF(D9&lt;=30,"/"))))</f>
        <v/>
      </c>
      <c r="I9" s="16" t="str">
        <f t="shared" ref="I9:I32" si="4">IF(D9&gt;14,"ผ่าน","ไม่ผ่าน")</f>
        <v>ไม่ผ่าน</v>
      </c>
    </row>
    <row r="10" spans="1:9" ht="18.75" x14ac:dyDescent="0.3">
      <c r="A10" s="18">
        <v>3</v>
      </c>
      <c r="B10" s="78" t="s">
        <v>523</v>
      </c>
      <c r="C10" s="79" t="s">
        <v>524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78" t="s">
        <v>525</v>
      </c>
      <c r="C11" s="79" t="s">
        <v>526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76" t="s">
        <v>527</v>
      </c>
      <c r="C12" s="77" t="s">
        <v>528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76" t="s">
        <v>529</v>
      </c>
      <c r="C13" s="77" t="s">
        <v>528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76" t="s">
        <v>530</v>
      </c>
      <c r="C14" s="77" t="s">
        <v>531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78" t="s">
        <v>532</v>
      </c>
      <c r="C15" s="79" t="s">
        <v>533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74" t="s">
        <v>534</v>
      </c>
      <c r="C16" s="75" t="s">
        <v>535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76" t="s">
        <v>536</v>
      </c>
      <c r="C17" s="77" t="s">
        <v>537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6" t="s">
        <v>538</v>
      </c>
      <c r="C18" s="77" t="s">
        <v>539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6" t="s">
        <v>540</v>
      </c>
      <c r="C19" s="77" t="s">
        <v>541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6" t="s">
        <v>542</v>
      </c>
      <c r="C20" s="77" t="s">
        <v>543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6" t="s">
        <v>544</v>
      </c>
      <c r="C21" s="77" t="s">
        <v>545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6" t="s">
        <v>546</v>
      </c>
      <c r="C22" s="77" t="s">
        <v>547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8" t="s">
        <v>548</v>
      </c>
      <c r="C23" s="79" t="s">
        <v>549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8" t="s">
        <v>550</v>
      </c>
      <c r="C24" s="79" t="s">
        <v>551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6" t="s">
        <v>552</v>
      </c>
      <c r="C25" s="80" t="s">
        <v>553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8" t="s">
        <v>554</v>
      </c>
      <c r="C26" s="79" t="s">
        <v>555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8" t="s">
        <v>556</v>
      </c>
      <c r="C27" s="79" t="s">
        <v>557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8" t="s">
        <v>558</v>
      </c>
      <c r="C28" s="79" t="s">
        <v>559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8" t="s">
        <v>358</v>
      </c>
      <c r="C29" s="79" t="s">
        <v>560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6" t="s">
        <v>561</v>
      </c>
      <c r="C30" s="77" t="s">
        <v>562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8" t="s">
        <v>563</v>
      </c>
      <c r="C31" s="79" t="s">
        <v>564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8" t="s">
        <v>565</v>
      </c>
      <c r="C32" s="79" t="s">
        <v>263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2">
      <c r="A33" s="28"/>
      <c r="B33" s="29"/>
      <c r="C33" s="29"/>
      <c r="D33" s="29"/>
      <c r="E33" s="29"/>
      <c r="F33" s="29"/>
      <c r="G33" s="25" t="s">
        <v>10</v>
      </c>
      <c r="H33" s="26"/>
      <c r="I33" s="19">
        <f>COUNTIF(I8:I32,"ผ่าน")</f>
        <v>0</v>
      </c>
    </row>
    <row r="34" spans="1:9" ht="18.75" x14ac:dyDescent="0.2">
      <c r="A34" s="30"/>
      <c r="B34" s="31"/>
      <c r="C34" s="31"/>
      <c r="D34" s="31"/>
      <c r="E34" s="31"/>
      <c r="F34" s="31"/>
      <c r="G34" s="25" t="s">
        <v>14</v>
      </c>
      <c r="H34" s="26"/>
      <c r="I34" s="19">
        <f>COUNTIF(I8:I32,"ไม่ผ่าน")</f>
        <v>25</v>
      </c>
    </row>
    <row r="35" spans="1:9" ht="18.75" x14ac:dyDescent="0.3">
      <c r="A35" s="6" t="s">
        <v>15</v>
      </c>
      <c r="B35" s="5"/>
      <c r="C35" s="5"/>
      <c r="D35" s="7"/>
      <c r="E35" s="5"/>
      <c r="F35" s="5"/>
      <c r="G35" s="14"/>
      <c r="H35" s="14"/>
      <c r="I35" s="14"/>
    </row>
    <row r="36" spans="1:9" ht="18.75" x14ac:dyDescent="0.3">
      <c r="A36" s="5"/>
      <c r="B36" s="5"/>
      <c r="C36" s="2"/>
      <c r="D36" s="10"/>
      <c r="E36" s="11" t="s">
        <v>16</v>
      </c>
      <c r="F36" s="10"/>
      <c r="G36" s="2"/>
      <c r="H36" s="2"/>
      <c r="I36" s="14"/>
    </row>
    <row r="37" spans="1:9" ht="18.75" x14ac:dyDescent="0.3">
      <c r="A37" s="5"/>
      <c r="B37" s="5"/>
      <c r="C37" s="2"/>
      <c r="D37" s="10"/>
      <c r="E37" s="11" t="s">
        <v>17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18</v>
      </c>
      <c r="F38" s="10"/>
      <c r="G38" s="2"/>
      <c r="H38" s="2"/>
      <c r="I38" s="14"/>
    </row>
    <row r="39" spans="1:9" ht="18.75" x14ac:dyDescent="0.3">
      <c r="A39" s="51" t="s">
        <v>19</v>
      </c>
      <c r="B39" s="51"/>
      <c r="C39" s="51" t="s">
        <v>20</v>
      </c>
      <c r="D39" s="51"/>
      <c r="E39" s="27" t="s">
        <v>21</v>
      </c>
      <c r="F39" s="27"/>
      <c r="G39" s="27" t="s">
        <v>22</v>
      </c>
      <c r="H39" s="27"/>
      <c r="I39" s="14"/>
    </row>
    <row r="40" spans="1:9" ht="18.75" x14ac:dyDescent="0.3">
      <c r="A40" s="51"/>
      <c r="B40" s="51"/>
      <c r="C40" s="52" t="s">
        <v>23</v>
      </c>
      <c r="D40" s="52"/>
      <c r="E40" s="53" t="s">
        <v>24</v>
      </c>
      <c r="F40" s="53"/>
      <c r="G40" s="53">
        <f>COUNTIF(H8:H32,"/")</f>
        <v>0</v>
      </c>
      <c r="H40" s="53"/>
      <c r="I40" s="14"/>
    </row>
    <row r="41" spans="1:9" ht="18.75" x14ac:dyDescent="0.3">
      <c r="A41" s="51"/>
      <c r="B41" s="51"/>
      <c r="C41" s="52" t="s">
        <v>25</v>
      </c>
      <c r="D41" s="52"/>
      <c r="E41" s="53" t="s">
        <v>26</v>
      </c>
      <c r="F41" s="53"/>
      <c r="G41" s="53">
        <f>COUNTIF(G8:G32,"/")</f>
        <v>0</v>
      </c>
      <c r="H41" s="53"/>
      <c r="I41" s="14"/>
    </row>
    <row r="42" spans="1:9" ht="18.75" x14ac:dyDescent="0.3">
      <c r="A42" s="51"/>
      <c r="B42" s="51"/>
      <c r="C42" s="52" t="s">
        <v>27</v>
      </c>
      <c r="D42" s="52"/>
      <c r="E42" s="53" t="s">
        <v>10</v>
      </c>
      <c r="F42" s="53"/>
      <c r="G42" s="53">
        <f>COUNTIF(F8:F32,"/")</f>
        <v>0</v>
      </c>
      <c r="H42" s="53"/>
      <c r="I42" s="14"/>
    </row>
    <row r="43" spans="1:9" ht="18.75" x14ac:dyDescent="0.3">
      <c r="A43" s="51"/>
      <c r="B43" s="51"/>
      <c r="C43" s="52" t="s">
        <v>28</v>
      </c>
      <c r="D43" s="52"/>
      <c r="E43" s="53" t="s">
        <v>14</v>
      </c>
      <c r="F43" s="53"/>
      <c r="G43" s="53">
        <f>COUNTIF(E8:E32,"/")</f>
        <v>25</v>
      </c>
      <c r="H43" s="53"/>
      <c r="I43" s="14"/>
    </row>
  </sheetData>
  <mergeCells count="30">
    <mergeCell ref="C42:D42"/>
    <mergeCell ref="E42:F42"/>
    <mergeCell ref="G42:H4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3:D43"/>
    <mergeCell ref="E43:F43"/>
    <mergeCell ref="G43:H43"/>
    <mergeCell ref="A33:F34"/>
    <mergeCell ref="G33:H33"/>
    <mergeCell ref="G34:H34"/>
    <mergeCell ref="A39:B43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8" workbookViewId="0">
      <selection activeCell="I43" sqref="A43:XFD43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705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90.7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70" t="s">
        <v>706</v>
      </c>
      <c r="C8" s="71" t="s">
        <v>566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72" t="s">
        <v>567</v>
      </c>
      <c r="C9" s="73" t="s">
        <v>568</v>
      </c>
      <c r="D9" s="20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9" ht="18.75" x14ac:dyDescent="0.3">
      <c r="A10" s="18">
        <v>3</v>
      </c>
      <c r="B10" s="72" t="s">
        <v>569</v>
      </c>
      <c r="C10" s="73" t="s">
        <v>524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70" t="s">
        <v>570</v>
      </c>
      <c r="C11" s="71" t="s">
        <v>571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70" t="s">
        <v>572</v>
      </c>
      <c r="C12" s="71" t="s">
        <v>573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70" t="s">
        <v>574</v>
      </c>
      <c r="C13" s="71" t="s">
        <v>575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72" t="s">
        <v>576</v>
      </c>
      <c r="C14" s="73" t="s">
        <v>577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70" t="s">
        <v>578</v>
      </c>
      <c r="C15" s="71" t="s">
        <v>579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72" t="s">
        <v>580</v>
      </c>
      <c r="C16" s="73" t="s">
        <v>581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8" t="s">
        <v>582</v>
      </c>
      <c r="C17" s="69" t="s">
        <v>583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0" t="s">
        <v>584</v>
      </c>
      <c r="C18" s="71" t="s">
        <v>585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2" t="s">
        <v>586</v>
      </c>
      <c r="C19" s="73" t="s">
        <v>587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0" t="s">
        <v>588</v>
      </c>
      <c r="C20" s="71" t="s">
        <v>589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2" t="s">
        <v>590</v>
      </c>
      <c r="C21" s="73" t="s">
        <v>591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0" t="s">
        <v>592</v>
      </c>
      <c r="C22" s="71" t="s">
        <v>593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0" t="s">
        <v>594</v>
      </c>
      <c r="C23" s="71" t="s">
        <v>595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0" t="s">
        <v>596</v>
      </c>
      <c r="C24" s="71" t="s">
        <v>597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0" t="s">
        <v>66</v>
      </c>
      <c r="C25" s="71" t="s">
        <v>598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0" t="s">
        <v>131</v>
      </c>
      <c r="C26" s="71" t="s">
        <v>599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2" t="s">
        <v>600</v>
      </c>
      <c r="C27" s="73" t="s">
        <v>601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2" t="s">
        <v>602</v>
      </c>
      <c r="C28" s="73" t="s">
        <v>603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0" t="s">
        <v>431</v>
      </c>
      <c r="C29" s="71" t="s">
        <v>604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0" t="s">
        <v>605</v>
      </c>
      <c r="C30" s="71" t="s">
        <v>606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2" t="s">
        <v>400</v>
      </c>
      <c r="C31" s="73" t="s">
        <v>607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0" t="s">
        <v>608</v>
      </c>
      <c r="C32" s="71" t="s">
        <v>609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70" t="s">
        <v>610</v>
      </c>
      <c r="C33" s="71" t="s">
        <v>295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70" t="s">
        <v>110</v>
      </c>
      <c r="C34" s="71" t="s">
        <v>263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70" t="s">
        <v>611</v>
      </c>
      <c r="C35" s="71" t="s">
        <v>612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72" t="s">
        <v>605</v>
      </c>
      <c r="C36" s="73" t="s">
        <v>613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72" t="s">
        <v>614</v>
      </c>
      <c r="C37" s="73" t="s">
        <v>615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72" t="s">
        <v>616</v>
      </c>
      <c r="C38" s="73" t="s">
        <v>617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70" t="s">
        <v>618</v>
      </c>
      <c r="C39" s="71" t="s">
        <v>619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72" t="s">
        <v>620</v>
      </c>
      <c r="C40" s="73" t="s">
        <v>621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72" t="s">
        <v>622</v>
      </c>
      <c r="C41" s="73" t="s">
        <v>623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72" t="s">
        <v>701</v>
      </c>
      <c r="C42" s="73" t="s">
        <v>702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28"/>
      <c r="B43" s="29"/>
      <c r="C43" s="29"/>
      <c r="D43" s="29"/>
      <c r="E43" s="29"/>
      <c r="F43" s="29"/>
      <c r="G43" s="25" t="s">
        <v>10</v>
      </c>
      <c r="H43" s="26"/>
      <c r="I43" s="19">
        <f>COUNTIF(I8:I42,"ผ่าน")</f>
        <v>0</v>
      </c>
    </row>
    <row r="44" spans="1:9" ht="18.75" x14ac:dyDescent="0.2">
      <c r="A44" s="30"/>
      <c r="B44" s="31"/>
      <c r="C44" s="31"/>
      <c r="D44" s="31"/>
      <c r="E44" s="31"/>
      <c r="F44" s="31"/>
      <c r="G44" s="25" t="s">
        <v>14</v>
      </c>
      <c r="H44" s="26"/>
      <c r="I44" s="19">
        <f>COUNTIF(I8:I42,"ไม่ผ่าน")</f>
        <v>35</v>
      </c>
    </row>
    <row r="45" spans="1:9" ht="18.75" x14ac:dyDescent="0.3">
      <c r="A45" s="6" t="s">
        <v>15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16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17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18</v>
      </c>
      <c r="F48" s="10"/>
      <c r="G48" s="2"/>
      <c r="H48" s="2"/>
      <c r="I48" s="14"/>
    </row>
    <row r="49" spans="1:9" ht="18.75" x14ac:dyDescent="0.3">
      <c r="A49" s="51" t="s">
        <v>19</v>
      </c>
      <c r="B49" s="51"/>
      <c r="C49" s="51" t="s">
        <v>20</v>
      </c>
      <c r="D49" s="51"/>
      <c r="E49" s="27" t="s">
        <v>21</v>
      </c>
      <c r="F49" s="27"/>
      <c r="G49" s="27" t="s">
        <v>22</v>
      </c>
      <c r="H49" s="27"/>
      <c r="I49" s="14"/>
    </row>
    <row r="50" spans="1:9" ht="18.75" x14ac:dyDescent="0.3">
      <c r="A50" s="51"/>
      <c r="B50" s="51"/>
      <c r="C50" s="52" t="s">
        <v>23</v>
      </c>
      <c r="D50" s="52"/>
      <c r="E50" s="53" t="s">
        <v>24</v>
      </c>
      <c r="F50" s="53"/>
      <c r="G50" s="53">
        <f>COUNTIF(H8:H42,"/")</f>
        <v>0</v>
      </c>
      <c r="H50" s="53"/>
      <c r="I50" s="14"/>
    </row>
    <row r="51" spans="1:9" ht="18.75" x14ac:dyDescent="0.3">
      <c r="A51" s="51"/>
      <c r="B51" s="51"/>
      <c r="C51" s="52" t="s">
        <v>25</v>
      </c>
      <c r="D51" s="52"/>
      <c r="E51" s="53" t="s">
        <v>26</v>
      </c>
      <c r="F51" s="53"/>
      <c r="G51" s="53">
        <f>COUNTIF(G8:G42,"/")</f>
        <v>0</v>
      </c>
      <c r="H51" s="53"/>
      <c r="I51" s="14"/>
    </row>
    <row r="52" spans="1:9" ht="18.75" x14ac:dyDescent="0.3">
      <c r="A52" s="51"/>
      <c r="B52" s="51"/>
      <c r="C52" s="52" t="s">
        <v>27</v>
      </c>
      <c r="D52" s="52"/>
      <c r="E52" s="53" t="s">
        <v>10</v>
      </c>
      <c r="F52" s="53"/>
      <c r="G52" s="53">
        <f>COUNTIF(F8:F42,"/")</f>
        <v>0</v>
      </c>
      <c r="H52" s="53"/>
      <c r="I52" s="14"/>
    </row>
    <row r="53" spans="1:9" ht="18.75" x14ac:dyDescent="0.3">
      <c r="A53" s="51"/>
      <c r="B53" s="51"/>
      <c r="C53" s="52" t="s">
        <v>28</v>
      </c>
      <c r="D53" s="52"/>
      <c r="E53" s="53" t="s">
        <v>14</v>
      </c>
      <c r="F53" s="53"/>
      <c r="G53" s="53">
        <f>COUNTIF(E8:E42,"/")</f>
        <v>35</v>
      </c>
      <c r="H53" s="53"/>
      <c r="I53" s="14"/>
    </row>
  </sheetData>
  <mergeCells count="30">
    <mergeCell ref="A43:F44"/>
    <mergeCell ref="G43:H43"/>
    <mergeCell ref="G44:H4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7" workbookViewId="0">
      <selection activeCell="I28" sqref="A28:XFD2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704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4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64" t="s">
        <v>624</v>
      </c>
      <c r="C8" s="65" t="s">
        <v>625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62" t="s">
        <v>626</v>
      </c>
      <c r="C9" s="63" t="s">
        <v>459</v>
      </c>
      <c r="D9" s="20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9" ht="18.75" x14ac:dyDescent="0.3">
      <c r="A10" s="18">
        <v>3</v>
      </c>
      <c r="B10" s="64" t="s">
        <v>627</v>
      </c>
      <c r="C10" s="65" t="s">
        <v>628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66" t="s">
        <v>629</v>
      </c>
      <c r="C11" s="67" t="s">
        <v>630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62" t="s">
        <v>631</v>
      </c>
      <c r="C12" s="63" t="s">
        <v>632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64" t="s">
        <v>633</v>
      </c>
      <c r="C13" s="65" t="s">
        <v>634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64" t="s">
        <v>466</v>
      </c>
      <c r="C14" s="65" t="s">
        <v>635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64" t="s">
        <v>636</v>
      </c>
      <c r="C15" s="65" t="s">
        <v>302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62" t="s">
        <v>637</v>
      </c>
      <c r="C16" s="63" t="s">
        <v>638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4" t="s">
        <v>639</v>
      </c>
      <c r="C17" s="65" t="s">
        <v>640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62" t="s">
        <v>290</v>
      </c>
      <c r="C18" s="63" t="s">
        <v>641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62" t="s">
        <v>642</v>
      </c>
      <c r="C19" s="63" t="s">
        <v>643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64" t="s">
        <v>644</v>
      </c>
      <c r="C20" s="65" t="s">
        <v>645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62" t="s">
        <v>646</v>
      </c>
      <c r="C21" s="63" t="s">
        <v>647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62" t="s">
        <v>648</v>
      </c>
      <c r="C22" s="63" t="s">
        <v>649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64" t="s">
        <v>650</v>
      </c>
      <c r="C23" s="65" t="s">
        <v>651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64" t="s">
        <v>652</v>
      </c>
      <c r="C24" s="65" t="s">
        <v>653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62" t="s">
        <v>654</v>
      </c>
      <c r="C25" s="63" t="s">
        <v>655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64" t="s">
        <v>656</v>
      </c>
      <c r="C26" s="65" t="s">
        <v>657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60" t="s">
        <v>658</v>
      </c>
      <c r="C27" s="61" t="s">
        <v>659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28"/>
      <c r="B28" s="29"/>
      <c r="C28" s="29"/>
      <c r="D28" s="29"/>
      <c r="E28" s="29"/>
      <c r="F28" s="29"/>
      <c r="G28" s="25" t="s">
        <v>10</v>
      </c>
      <c r="H28" s="26"/>
      <c r="I28" s="19">
        <f>COUNTIF(I8:I27,"ผ่าน")</f>
        <v>0</v>
      </c>
    </row>
    <row r="29" spans="1:9" ht="18.75" x14ac:dyDescent="0.2">
      <c r="A29" s="30"/>
      <c r="B29" s="31"/>
      <c r="C29" s="31"/>
      <c r="D29" s="31"/>
      <c r="E29" s="31"/>
      <c r="F29" s="31"/>
      <c r="G29" s="25" t="s">
        <v>14</v>
      </c>
      <c r="H29" s="26"/>
      <c r="I29" s="19">
        <f>COUNTIF(I8:I27,"ไม่ผ่าน")</f>
        <v>20</v>
      </c>
    </row>
    <row r="30" spans="1:9" ht="18.75" x14ac:dyDescent="0.3">
      <c r="A30" s="6" t="s">
        <v>15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16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17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18</v>
      </c>
      <c r="F33" s="10"/>
      <c r="G33" s="2"/>
      <c r="H33" s="2"/>
      <c r="I33" s="14"/>
    </row>
    <row r="34" spans="1:9" ht="18.75" x14ac:dyDescent="0.3">
      <c r="A34" s="51" t="s">
        <v>19</v>
      </c>
      <c r="B34" s="51"/>
      <c r="C34" s="51" t="s">
        <v>20</v>
      </c>
      <c r="D34" s="51"/>
      <c r="E34" s="27" t="s">
        <v>21</v>
      </c>
      <c r="F34" s="27"/>
      <c r="G34" s="27" t="s">
        <v>22</v>
      </c>
      <c r="H34" s="27"/>
      <c r="I34" s="14"/>
    </row>
    <row r="35" spans="1:9" ht="18.75" x14ac:dyDescent="0.3">
      <c r="A35" s="51"/>
      <c r="B35" s="51"/>
      <c r="C35" s="52" t="s">
        <v>23</v>
      </c>
      <c r="D35" s="52"/>
      <c r="E35" s="53" t="s">
        <v>24</v>
      </c>
      <c r="F35" s="53"/>
      <c r="G35" s="53">
        <f>COUNTIF(H8:H27,"/")</f>
        <v>0</v>
      </c>
      <c r="H35" s="53"/>
      <c r="I35" s="14"/>
    </row>
    <row r="36" spans="1:9" ht="18.75" x14ac:dyDescent="0.3">
      <c r="A36" s="51"/>
      <c r="B36" s="51"/>
      <c r="C36" s="52" t="s">
        <v>25</v>
      </c>
      <c r="D36" s="52"/>
      <c r="E36" s="53" t="s">
        <v>26</v>
      </c>
      <c r="F36" s="53"/>
      <c r="G36" s="53">
        <f>COUNTIF(G8:G27,"/")</f>
        <v>0</v>
      </c>
      <c r="H36" s="53"/>
      <c r="I36" s="14"/>
    </row>
    <row r="37" spans="1:9" ht="18.75" x14ac:dyDescent="0.3">
      <c r="A37" s="51"/>
      <c r="B37" s="51"/>
      <c r="C37" s="52" t="s">
        <v>27</v>
      </c>
      <c r="D37" s="52"/>
      <c r="E37" s="53" t="s">
        <v>10</v>
      </c>
      <c r="F37" s="53"/>
      <c r="G37" s="53">
        <f>COUNTIF(F8:F27,"/")</f>
        <v>0</v>
      </c>
      <c r="H37" s="53"/>
      <c r="I37" s="14"/>
    </row>
    <row r="38" spans="1:9" ht="18.75" x14ac:dyDescent="0.3">
      <c r="A38" s="51"/>
      <c r="B38" s="51"/>
      <c r="C38" s="52" t="s">
        <v>28</v>
      </c>
      <c r="D38" s="52"/>
      <c r="E38" s="53" t="s">
        <v>14</v>
      </c>
      <c r="F38" s="53"/>
      <c r="G38" s="53">
        <f>COUNTIF(E8:E27,"/")</f>
        <v>20</v>
      </c>
      <c r="H38" s="53"/>
      <c r="I38" s="14"/>
    </row>
  </sheetData>
  <mergeCells count="30">
    <mergeCell ref="C37:D37"/>
    <mergeCell ref="E37:F37"/>
    <mergeCell ref="G37:H37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9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3">
      <c r="A2" s="32" t="s">
        <v>703</v>
      </c>
      <c r="B2" s="32"/>
      <c r="C2" s="32"/>
      <c r="D2" s="32"/>
      <c r="E2" s="32"/>
      <c r="F2" s="32"/>
      <c r="G2" s="32"/>
      <c r="H2" s="32"/>
      <c r="I2" s="32"/>
    </row>
    <row r="3" spans="1:9" ht="18.75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9" ht="18.75" x14ac:dyDescent="0.3">
      <c r="A4" s="8" t="s">
        <v>2</v>
      </c>
      <c r="B4" s="8"/>
      <c r="C4" s="3"/>
      <c r="D4" s="12"/>
      <c r="E4" s="9"/>
      <c r="F4" s="3"/>
      <c r="G4" s="3"/>
      <c r="H4" s="3"/>
      <c r="I4" s="3"/>
    </row>
    <row r="5" spans="1:9" ht="18.75" customHeight="1" x14ac:dyDescent="0.3">
      <c r="A5" s="33" t="s">
        <v>3</v>
      </c>
      <c r="B5" s="36" t="s">
        <v>4</v>
      </c>
      <c r="C5" s="39" t="s">
        <v>5</v>
      </c>
      <c r="D5" s="42" t="s">
        <v>6</v>
      </c>
      <c r="E5" s="45" t="s">
        <v>7</v>
      </c>
      <c r="F5" s="46"/>
      <c r="G5" s="46"/>
      <c r="H5" s="47"/>
      <c r="I5" s="48" t="s">
        <v>8</v>
      </c>
    </row>
    <row r="6" spans="1:9" ht="18.75" customHeight="1" x14ac:dyDescent="0.3">
      <c r="A6" s="34"/>
      <c r="B6" s="37"/>
      <c r="C6" s="40"/>
      <c r="D6" s="43"/>
      <c r="E6" s="48" t="s">
        <v>9</v>
      </c>
      <c r="F6" s="45" t="s">
        <v>10</v>
      </c>
      <c r="G6" s="46"/>
      <c r="H6" s="47"/>
      <c r="I6" s="49"/>
    </row>
    <row r="7" spans="1:9" ht="81.75" customHeight="1" x14ac:dyDescent="0.2">
      <c r="A7" s="35"/>
      <c r="B7" s="38"/>
      <c r="C7" s="41"/>
      <c r="D7" s="44"/>
      <c r="E7" s="50"/>
      <c r="F7" s="13" t="s">
        <v>11</v>
      </c>
      <c r="G7" s="13" t="s">
        <v>12</v>
      </c>
      <c r="H7" s="13" t="s">
        <v>13</v>
      </c>
      <c r="I7" s="50"/>
    </row>
    <row r="8" spans="1:9" ht="18.75" x14ac:dyDescent="0.3">
      <c r="A8" s="18">
        <v>1</v>
      </c>
      <c r="B8" s="58" t="s">
        <v>660</v>
      </c>
      <c r="C8" s="59" t="s">
        <v>661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9" ht="18.75" x14ac:dyDescent="0.3">
      <c r="A9" s="18">
        <v>2</v>
      </c>
      <c r="B9" s="56" t="s">
        <v>662</v>
      </c>
      <c r="C9" s="57" t="s">
        <v>663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9" ht="18.75" x14ac:dyDescent="0.3">
      <c r="A10" s="18">
        <v>3</v>
      </c>
      <c r="B10" s="56" t="s">
        <v>664</v>
      </c>
      <c r="C10" s="57" t="s">
        <v>665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9" ht="18.75" x14ac:dyDescent="0.3">
      <c r="A11" s="18">
        <v>4</v>
      </c>
      <c r="B11" s="58" t="s">
        <v>666</v>
      </c>
      <c r="C11" s="59" t="s">
        <v>667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9" ht="18.75" x14ac:dyDescent="0.3">
      <c r="A12" s="18">
        <v>5</v>
      </c>
      <c r="B12" s="54" t="s">
        <v>652</v>
      </c>
      <c r="C12" s="55" t="s">
        <v>668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9" ht="18.75" x14ac:dyDescent="0.3">
      <c r="A13" s="18">
        <v>6</v>
      </c>
      <c r="B13" s="56" t="s">
        <v>669</v>
      </c>
      <c r="C13" s="57" t="s">
        <v>670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9" ht="18.75" x14ac:dyDescent="0.3">
      <c r="A14" s="18">
        <v>7</v>
      </c>
      <c r="B14" s="58" t="s">
        <v>334</v>
      </c>
      <c r="C14" s="59" t="s">
        <v>671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9" ht="18.75" x14ac:dyDescent="0.3">
      <c r="A15" s="18">
        <v>8</v>
      </c>
      <c r="B15" s="58" t="s">
        <v>672</v>
      </c>
      <c r="C15" s="59" t="s">
        <v>673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9" ht="18.75" x14ac:dyDescent="0.3">
      <c r="A16" s="18">
        <v>9</v>
      </c>
      <c r="B16" s="58" t="s">
        <v>272</v>
      </c>
      <c r="C16" s="59" t="s">
        <v>674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56" t="s">
        <v>675</v>
      </c>
      <c r="C17" s="57" t="s">
        <v>676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56" t="s">
        <v>677</v>
      </c>
      <c r="C18" s="57" t="s">
        <v>678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58" t="s">
        <v>679</v>
      </c>
      <c r="C19" s="59" t="s">
        <v>680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58" t="s">
        <v>429</v>
      </c>
      <c r="C20" s="59" t="s">
        <v>681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58" t="s">
        <v>682</v>
      </c>
      <c r="C21" s="59" t="s">
        <v>683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56" t="s">
        <v>684</v>
      </c>
      <c r="C22" s="57" t="s">
        <v>685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58" t="s">
        <v>145</v>
      </c>
      <c r="C23" s="59" t="s">
        <v>686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58" t="s">
        <v>687</v>
      </c>
      <c r="C24" s="59" t="s">
        <v>688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56" t="s">
        <v>689</v>
      </c>
      <c r="C25" s="57" t="s">
        <v>690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56" t="s">
        <v>691</v>
      </c>
      <c r="C26" s="57" t="s">
        <v>692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58" t="s">
        <v>693</v>
      </c>
      <c r="C27" s="59" t="s">
        <v>694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56" t="s">
        <v>695</v>
      </c>
      <c r="C28" s="57" t="s">
        <v>696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58" t="s">
        <v>85</v>
      </c>
      <c r="C29" s="59" t="s">
        <v>697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28"/>
      <c r="B30" s="29"/>
      <c r="C30" s="29"/>
      <c r="D30" s="29"/>
      <c r="E30" s="29"/>
      <c r="F30" s="29"/>
      <c r="G30" s="25" t="s">
        <v>10</v>
      </c>
      <c r="H30" s="26"/>
      <c r="I30" s="19">
        <f>COUNTIF(I8:I29,"ผ่าน")</f>
        <v>0</v>
      </c>
    </row>
    <row r="31" spans="1:9" ht="18.75" x14ac:dyDescent="0.2">
      <c r="A31" s="30"/>
      <c r="B31" s="31"/>
      <c r="C31" s="31"/>
      <c r="D31" s="31"/>
      <c r="E31" s="31"/>
      <c r="F31" s="31"/>
      <c r="G31" s="25" t="s">
        <v>14</v>
      </c>
      <c r="H31" s="26"/>
      <c r="I31" s="19">
        <f>COUNTIF(I8:I29,"ไม่ผ่าน")</f>
        <v>22</v>
      </c>
    </row>
    <row r="32" spans="1:9" ht="18.75" x14ac:dyDescent="0.3">
      <c r="A32" s="6" t="s">
        <v>15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16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17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18</v>
      </c>
      <c r="F35" s="10"/>
      <c r="G35" s="2"/>
      <c r="H35" s="2"/>
      <c r="I35" s="14"/>
    </row>
    <row r="36" spans="1:9" ht="18.75" x14ac:dyDescent="0.3">
      <c r="A36" s="51" t="s">
        <v>19</v>
      </c>
      <c r="B36" s="51"/>
      <c r="C36" s="51" t="s">
        <v>20</v>
      </c>
      <c r="D36" s="51"/>
      <c r="E36" s="27" t="s">
        <v>21</v>
      </c>
      <c r="F36" s="27"/>
      <c r="G36" s="27" t="s">
        <v>22</v>
      </c>
      <c r="H36" s="27"/>
      <c r="I36" s="14"/>
    </row>
    <row r="37" spans="1:9" ht="18.75" x14ac:dyDescent="0.3">
      <c r="A37" s="51"/>
      <c r="B37" s="51"/>
      <c r="C37" s="52" t="s">
        <v>23</v>
      </c>
      <c r="D37" s="52"/>
      <c r="E37" s="53" t="s">
        <v>24</v>
      </c>
      <c r="F37" s="53"/>
      <c r="G37" s="53">
        <f>COUNTIF(H8:H29,"/")</f>
        <v>0</v>
      </c>
      <c r="H37" s="53"/>
      <c r="I37" s="14"/>
    </row>
    <row r="38" spans="1:9" ht="18.75" x14ac:dyDescent="0.3">
      <c r="A38" s="51"/>
      <c r="B38" s="51"/>
      <c r="C38" s="52" t="s">
        <v>25</v>
      </c>
      <c r="D38" s="52"/>
      <c r="E38" s="53" t="s">
        <v>26</v>
      </c>
      <c r="F38" s="53"/>
      <c r="G38" s="53">
        <f>COUNTIF(G8:G29,"/")</f>
        <v>0</v>
      </c>
      <c r="H38" s="53"/>
      <c r="I38" s="14"/>
    </row>
    <row r="39" spans="1:9" ht="18.75" x14ac:dyDescent="0.3">
      <c r="A39" s="51"/>
      <c r="B39" s="51"/>
      <c r="C39" s="52" t="s">
        <v>27</v>
      </c>
      <c r="D39" s="52"/>
      <c r="E39" s="53" t="s">
        <v>10</v>
      </c>
      <c r="F39" s="53"/>
      <c r="G39" s="53">
        <f>COUNTIF(F8:F29,"/")</f>
        <v>0</v>
      </c>
      <c r="H39" s="53"/>
      <c r="I39" s="14"/>
    </row>
    <row r="40" spans="1:9" ht="18.75" x14ac:dyDescent="0.3">
      <c r="A40" s="51"/>
      <c r="B40" s="51"/>
      <c r="C40" s="52" t="s">
        <v>28</v>
      </c>
      <c r="D40" s="52"/>
      <c r="E40" s="53" t="s">
        <v>14</v>
      </c>
      <c r="F40" s="53"/>
      <c r="G40" s="53">
        <f>COUNTIF(E8:E29,"/")</f>
        <v>22</v>
      </c>
      <c r="H40" s="53"/>
      <c r="I40" s="14"/>
    </row>
  </sheetData>
  <mergeCells count="30">
    <mergeCell ref="C39:D39"/>
    <mergeCell ref="E39:F39"/>
    <mergeCell ref="G39:H3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2022-01-20T02:28:14Z</dcterms:modified>
</cp:coreProperties>
</file>