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G9" i="11" l="1"/>
  <c r="E46" i="4" l="1"/>
  <c r="F46" i="4"/>
  <c r="G46" i="4"/>
  <c r="H46" i="4"/>
  <c r="I46" i="4"/>
  <c r="E47" i="4"/>
  <c r="F47" i="4"/>
  <c r="G47" i="4"/>
  <c r="H47" i="4"/>
  <c r="I47" i="4"/>
  <c r="E48" i="4"/>
  <c r="F48" i="4"/>
  <c r="G48" i="4"/>
  <c r="H48" i="4"/>
  <c r="I48" i="4"/>
  <c r="E49" i="4"/>
  <c r="F49" i="4"/>
  <c r="G49" i="4"/>
  <c r="H49" i="4"/>
  <c r="I49" i="4"/>
  <c r="E50" i="4"/>
  <c r="F50" i="4"/>
  <c r="G50" i="4"/>
  <c r="H50" i="4"/>
  <c r="I50" i="4"/>
  <c r="E51" i="4"/>
  <c r="F51" i="4"/>
  <c r="G51" i="4"/>
  <c r="H51" i="4"/>
  <c r="I51" i="4"/>
  <c r="E51" i="1" l="1"/>
  <c r="F51" i="1"/>
  <c r="G51" i="1"/>
  <c r="H51" i="1"/>
  <c r="I51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2" i="9" s="1"/>
  <c r="E8" i="9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4" i="8" s="1"/>
  <c r="H8" i="8"/>
  <c r="G40" i="8" s="1"/>
  <c r="G8" i="8"/>
  <c r="G41" i="8" s="1"/>
  <c r="F8" i="8"/>
  <c r="G42" i="8" s="1"/>
  <c r="E8" i="8"/>
  <c r="G43" i="8" s="1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G56" i="7" s="1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2" i="6" s="1"/>
  <c r="G8" i="6"/>
  <c r="F8" i="6"/>
  <c r="G54" i="6" s="1"/>
  <c r="E8" i="6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G29" i="5" s="1"/>
  <c r="E8" i="5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3" i="4" s="1"/>
  <c r="H8" i="4"/>
  <c r="G59" i="4" s="1"/>
  <c r="G8" i="4"/>
  <c r="G60" i="4" s="1"/>
  <c r="F8" i="4"/>
  <c r="G61" i="4" s="1"/>
  <c r="E8" i="4"/>
  <c r="G62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G57" i="7" l="1"/>
  <c r="I48" i="7"/>
  <c r="G55" i="7"/>
  <c r="G53" i="9"/>
  <c r="I44" i="9"/>
  <c r="G28" i="5"/>
  <c r="G27" i="5"/>
  <c r="G30" i="5"/>
  <c r="I21" i="5"/>
  <c r="G38" i="11"/>
  <c r="G51" i="9"/>
  <c r="G50" i="9"/>
  <c r="G54" i="7"/>
  <c r="G53" i="6"/>
  <c r="G55" i="6"/>
  <c r="I46" i="6"/>
  <c r="G61" i="3"/>
  <c r="G60" i="3"/>
  <c r="G59" i="3"/>
  <c r="G61" i="2"/>
  <c r="G59" i="2"/>
  <c r="I30" i="11"/>
  <c r="I28" i="10"/>
  <c r="I43" i="9"/>
  <c r="I33" i="8"/>
  <c r="I47" i="7"/>
  <c r="I45" i="6"/>
  <c r="I20" i="5"/>
  <c r="I52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2" i="1" l="1"/>
  <c r="G61" i="1"/>
  <c r="G60" i="1"/>
  <c r="G59" i="1"/>
  <c r="I53" i="1"/>
  <c r="I52" i="1"/>
</calcChain>
</file>

<file path=xl/sharedStrings.xml><?xml version="1.0" encoding="utf-8"?>
<sst xmlns="http://schemas.openxmlformats.org/spreadsheetml/2006/main" count="1095" uniqueCount="728">
  <si>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</si>
  <si>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</si>
  <si>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</si>
  <si>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</si>
  <si>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</si>
  <si>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</si>
  <si>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</si>
  <si>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</si>
  <si>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</si>
  <si>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</si>
  <si>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</si>
  <si>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</si>
  <si>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</si>
  <si>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</si>
  <si>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</si>
  <si>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</si>
  <si>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</si>
  <si>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</si>
  <si>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</si>
  <si>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</si>
  <si>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</si>
  <si>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</si>
  <si>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</si>
  <si>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</si>
  <si>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</si>
  <si>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</si>
  <si>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</si>
  <si>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</si>
  <si>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</si>
  <si>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</si>
  <si>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</si>
  <si>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</si>
  <si>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</si>
  <si>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</si>
  <si>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</si>
  <si>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</si>
  <si>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</si>
  <si>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</si>
  <si>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</si>
  <si>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</si>
  <si>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</si>
  <si>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</si>
  <si>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</si>
  <si>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</si>
  <si>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</si>
  <si>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</si>
  <si>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</si>
  <si>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</si>
  <si>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</si>
  <si>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</si>
  <si>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</si>
  <si>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</si>
  <si>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</si>
  <si>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</si>
  <si>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</si>
  <si>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</si>
  <si>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</si>
  <si>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</si>
  <si>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</si>
  <si>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</si>
  <si>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</si>
  <si>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</si>
  <si>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</si>
  <si>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</si>
  <si>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</si>
  <si>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</si>
  <si>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</si>
  <si>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</si>
  <si>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</si>
  <si>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</si>
  <si>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</si>
  <si>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</si>
  <si>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</si>
  <si>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</si>
  <si>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</si>
  <si>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</si>
  <si>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</si>
  <si>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</si>
  <si>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</si>
  <si>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</si>
  <si>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</si>
  <si>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</si>
  <si>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</si>
  <si>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</si>
  <si>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</si>
  <si>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</si>
  <si>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</si>
  <si>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</si>
  <si>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</si>
  <si>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</si>
  <si>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</si>
  <si>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</si>
  <si>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</si>
  <si>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</si>
  <si>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</si>
  <si>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</si>
  <si>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</si>
  <si>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</si>
  <si>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</si>
  <si>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</si>
  <si>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</si>
  <si>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</si>
  <si>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</si>
  <si>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</si>
  <si>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</si>
  <si>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</si>
  <si>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</si>
  <si>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</si>
  <si>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</si>
  <si>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</si>
  <si>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</si>
  <si>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</si>
  <si>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</si>
  <si>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</si>
  <si>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</si>
  <si>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</si>
  <si>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</si>
  <si>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</si>
  <si>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</si>
  <si>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</si>
  <si>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</si>
  <si>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</si>
  <si>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</si>
  <si>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</si>
  <si>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</si>
  <si>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</si>
  <si>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</si>
  <si>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</si>
  <si>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</si>
  <si>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</si>
  <si>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</si>
  <si>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</si>
  <si>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</si>
  <si>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</si>
  <si>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</si>
  <si>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</si>
  <si>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</si>
  <si>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</si>
  <si>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</si>
  <si>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</si>
  <si>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</si>
  <si>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</si>
  <si>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</si>
  <si>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</si>
  <si>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</si>
  <si>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</si>
  <si>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</si>
  <si>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</si>
  <si>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</si>
  <si>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</si>
  <si>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</si>
  <si>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</si>
  <si>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</si>
  <si>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</si>
  <si>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</si>
  <si>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</si>
  <si>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</si>
  <si>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</si>
  <si>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</si>
  <si>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</si>
  <si>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</si>
  <si>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</si>
  <si>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</si>
  <si>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</si>
  <si>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</si>
  <si>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</si>
  <si>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</si>
  <si>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</si>
  <si>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</si>
  <si>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</si>
  <si>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</si>
  <si>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</si>
  <si>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</si>
  <si>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</si>
  <si>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</si>
  <si>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</si>
  <si>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</si>
  <si>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</si>
  <si>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</si>
  <si>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</si>
  <si>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</si>
  <si>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</si>
  <si>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</si>
  <si>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</si>
  <si>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</si>
  <si>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</si>
  <si>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</si>
  <si>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</si>
  <si>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</si>
  <si>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</si>
  <si>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</si>
  <si>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</si>
  <si>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</si>
  <si>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</si>
  <si>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</si>
  <si>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</si>
  <si>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</si>
  <si>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</si>
  <si>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</si>
  <si>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</si>
  <si>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</si>
  <si>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</si>
  <si>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</si>
  <si>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</si>
  <si>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</si>
  <si>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</si>
  <si>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</si>
  <si>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</si>
  <si>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</si>
  <si>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</si>
  <si>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</si>
  <si>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</si>
  <si>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</si>
  <si>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</si>
  <si>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</si>
  <si>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</si>
  <si>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</si>
  <si>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</si>
  <si>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</si>
  <si>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</si>
  <si>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</si>
  <si>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</si>
  <si>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</si>
  <si>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</si>
  <si>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</si>
  <si>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</si>
  <si>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</si>
  <si>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</si>
  <si>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</si>
  <si>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</si>
  <si>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</si>
  <si>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</si>
  <si>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</si>
  <si>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</si>
  <si>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</si>
  <si>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</si>
  <si>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</si>
  <si>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</si>
  <si>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</si>
  <si>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</si>
  <si>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</si>
  <si>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</si>
  <si>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</si>
  <si>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</si>
  <si>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</si>
  <si>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</si>
  <si>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</si>
  <si>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</si>
  <si>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</si>
  <si>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</si>
  <si>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</si>
  <si>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</si>
  <si>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</si>
  <si>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</si>
  <si>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</si>
  <si>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</si>
  <si>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</si>
  <si>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</si>
  <si>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</si>
  <si>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</si>
  <si>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</si>
  <si>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</si>
  <si>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</si>
  <si>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</si>
  <si>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</si>
  <si>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</si>
  <si>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</si>
  <si>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</si>
  <si>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</si>
  <si>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</si>
  <si>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</si>
  <si>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</si>
  <si>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</si>
  <si>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</si>
  <si>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</si>
  <si>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</si>
  <si>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</si>
  <si>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</si>
  <si>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</si>
  <si>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</si>
  <si>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</si>
  <si>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</si>
  <si>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</si>
  <si>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</si>
  <si>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</si>
  <si>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</si>
  <si>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</si>
  <si>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</si>
  <si>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</si>
  <si>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</si>
  <si>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</si>
  <si>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</si>
  <si>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</si>
  <si>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</si>
  <si>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</si>
  <si>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</si>
  <si>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</si>
  <si>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</si>
  <si>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</si>
  <si>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</si>
  <si>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</si>
  <si>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</si>
  <si>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</si>
  <si>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</si>
  <si>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</si>
  <si>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</si>
  <si>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</si>
  <si>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</si>
  <si>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</si>
  <si>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</si>
  <si>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</si>
  <si>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</si>
  <si>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</si>
  <si>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</si>
  <si>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</si>
  <si>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</si>
  <si>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</si>
  <si>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</si>
  <si>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</si>
  <si>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</si>
  <si>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</si>
  <si>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</si>
  <si>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</si>
  <si>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</si>
  <si>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</si>
  <si>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</si>
  <si>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</si>
  <si>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</si>
  <si>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</si>
  <si>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</si>
  <si>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</si>
  <si>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</si>
  <si>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</si>
  <si>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</si>
  <si>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</si>
  <si>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</si>
  <si>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</si>
  <si>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</si>
  <si>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</si>
  <si>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</si>
  <si>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</si>
  <si>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</si>
  <si>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</si>
  <si>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</si>
  <si>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</si>
  <si>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</si>
  <si>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</si>
  <si>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</si>
  <si>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</si>
  <si>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</si>
  <si>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</si>
  <si>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</si>
  <si>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</si>
  <si>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</si>
  <si>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</si>
  <si>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</si>
  <si>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</si>
  <si>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</si>
  <si>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</si>
  <si>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</si>
  <si>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</si>
  <si>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</si>
  <si>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</si>
  <si>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</si>
  <si>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</si>
  <si>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</si>
  <si>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</si>
  <si>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</si>
  <si>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</si>
  <si>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</si>
  <si>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</si>
  <si>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</si>
  <si>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</si>
  <si>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</si>
  <si>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</si>
  <si>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</si>
  <si>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</si>
  <si>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</si>
  <si>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</si>
  <si>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</si>
  <si>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</si>
  <si>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</si>
  <si>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</si>
  <si>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</si>
  <si>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</si>
  <si>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</si>
  <si>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</si>
  <si>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</si>
  <si>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</si>
  <si>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</si>
  <si>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</si>
  <si>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</si>
  <si>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</si>
  <si>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</si>
  <si>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</si>
  <si>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</si>
  <si>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</si>
  <si>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</si>
  <si>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</si>
  <si>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</si>
  <si>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</si>
  <si>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</si>
  <si>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</si>
  <si>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</si>
  <si>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</si>
  <si>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</si>
  <si>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</si>
  <si>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</si>
  <si>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</si>
  <si>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</si>
  <si>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</si>
  <si>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</si>
  <si>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</si>
  <si>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</si>
  <si>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</si>
  <si>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</si>
  <si>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</si>
  <si>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</si>
  <si>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</si>
  <si>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</si>
  <si>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</si>
  <si>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</si>
  <si>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</si>
  <si>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</si>
  <si>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</si>
  <si>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</si>
  <si>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</si>
  <si>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</si>
  <si>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</si>
  <si>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</si>
  <si>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</si>
  <si>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</si>
  <si>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</si>
  <si>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</si>
  <si>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</si>
  <si>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</si>
  <si>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</si>
  <si>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</si>
  <si>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</si>
  <si>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</si>
  <si>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</si>
  <si>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</si>
  <si>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</si>
  <si>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</si>
  <si>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</si>
  <si>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</si>
  <si>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</si>
  <si>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</si>
  <si>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</si>
  <si>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</si>
  <si>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</si>
  <si>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</si>
  <si>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</si>
  <si>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</si>
  <si>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</si>
  <si>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</si>
  <si>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</si>
  <si>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</si>
  <si>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</si>
  <si>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</si>
  <si>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</si>
  <si>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</si>
  <si>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</si>
  <si>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</si>
  <si>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</si>
  <si>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</si>
  <si>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</si>
  <si>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</si>
  <si>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</si>
  <si>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</si>
  <si>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</si>
  <si>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</si>
  <si>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</si>
  <si>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</si>
  <si>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</si>
  <si>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</si>
  <si>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</si>
  <si>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</si>
  <si>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</si>
  <si>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</si>
  <si>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</si>
  <si>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</si>
  <si>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</si>
  <si>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</si>
  <si>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</si>
  <si>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</si>
  <si>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</si>
  <si>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</si>
  <si>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</si>
  <si>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</si>
  <si>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</si>
  <si>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</si>
  <si>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</si>
  <si>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</si>
  <si>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</si>
  <si>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</si>
  <si>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</si>
  <si>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</si>
  <si>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</si>
  <si>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</si>
  <si>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</si>
  <si>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</si>
  <si>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</si>
  <si>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</si>
  <si>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</si>
  <si>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</si>
  <si>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</si>
  <si>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</si>
  <si>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</si>
  <si>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</si>
  <si>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</si>
  <si>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</si>
  <si>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</si>
  <si>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</si>
  <si>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</si>
  <si>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</si>
  <si>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</si>
  <si>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</si>
  <si>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</si>
  <si>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</si>
  <si>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</si>
  <si>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</si>
  <si>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</si>
  <si>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</si>
  <si>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</si>
  <si>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</si>
  <si>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</si>
  <si>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</si>
  <si>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</si>
  <si>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</si>
  <si>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</si>
  <si>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</si>
  <si>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</si>
  <si>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</si>
  <si>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</si>
  <si>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</si>
  <si>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</si>
  <si>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</si>
  <si>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</si>
  <si>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</si>
  <si>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</si>
  <si>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</si>
  <si>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</si>
  <si>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</si>
  <si>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</si>
  <si>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</si>
  <si>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</si>
  <si>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</si>
  <si>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</si>
  <si>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</si>
  <si>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</si>
  <si>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</si>
  <si>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</si>
  <si>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</si>
  <si>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</si>
  <si>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</si>
  <si>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</si>
  <si>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</si>
  <si>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</si>
  <si>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</si>
  <si>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</si>
  <si>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</si>
  <si>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</si>
  <si>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</si>
  <si>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</si>
  <si>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</si>
  <si>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</si>
  <si>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</si>
  <si>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</si>
  <si>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</si>
  <si>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</si>
  <si>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</si>
  <si>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</si>
  <si>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</si>
  <si>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</si>
  <si>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</si>
  <si>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</si>
  <si>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</si>
  <si>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</si>
  <si>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</si>
  <si>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</si>
  <si>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</si>
  <si>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</si>
  <si>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</si>
  <si>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</si>
  <si>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</si>
  <si>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</si>
  <si>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</si>
  <si>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</si>
  <si>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</si>
  <si>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</si>
  <si>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</si>
  <si>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</si>
  <si>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</si>
  <si>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</si>
  <si>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</si>
  <si>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</si>
  <si>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</si>
  <si>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</si>
  <si>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</si>
  <si>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</si>
  <si>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</si>
  <si>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</si>
  <si>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</si>
  <si>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</si>
  <si>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</si>
  <si>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</si>
  <si>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</si>
  <si>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</si>
  <si>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</si>
  <si>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</si>
  <si>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</si>
  <si>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</si>
  <si>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</si>
  <si>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</si>
  <si>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</si>
  <si>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</si>
  <si>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</si>
  <si>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</si>
  <si>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</si>
  <si>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</si>
  <si>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</si>
  <si>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</si>
  <si>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</si>
  <si>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</si>
  <si>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</si>
  <si>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</si>
  <si>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</si>
  <si>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</si>
  <si>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</si>
  <si>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</si>
  <si>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</si>
  <si>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</si>
  <si>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</si>
  <si>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</si>
  <si>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</si>
  <si>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</si>
  <si>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</si>
  <si>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</si>
  <si>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</si>
  <si>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</si>
  <si>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</si>
  <si>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</si>
  <si>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</si>
  <si>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</si>
  <si>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</si>
  <si>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</si>
  <si>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</si>
  <si>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</si>
  <si>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</si>
  <si>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</si>
  <si>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</si>
  <si>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</si>
  <si>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</si>
  <si>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</si>
  <si>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</si>
  <si>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</si>
  <si>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</si>
  <si>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</si>
  <si>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</si>
  <si>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</si>
  <si>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</si>
  <si>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</si>
  <si>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</si>
  <si>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</si>
  <si>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</si>
  <si>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</si>
  <si>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</si>
  <si>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</si>
  <si>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</si>
  <si>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</si>
  <si>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</si>
  <si>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</si>
  <si>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</si>
  <si>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</si>
  <si>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</si>
  <si>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</si>
  <si>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</si>
  <si>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</si>
  <si>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</si>
  <si>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</si>
  <si>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</si>
  <si>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</si>
  <si>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</si>
  <si>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</si>
  <si>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</si>
  <si>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</si>
  <si>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</si>
  <si>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</si>
  <si>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</si>
  <si>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</si>
  <si>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</si>
  <si>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</si>
  <si>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</si>
  <si>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</si>
  <si>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</si>
  <si>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</si>
  <si>
    <t>ขยันยิ่ง</t>
  </si>
  <si>
    <t>นางสาวอุไรวรรณ</t>
  </si>
  <si>
    <t>ศรีวิชัย</t>
  </si>
  <si>
    <t>นางสาวอภิญญา</t>
  </si>
  <si>
    <t>พันธ์ชัย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</si>
  <si>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</si>
  <si>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</si>
  <si>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</si>
  <si>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นายกฤษฎา</t>
  </si>
  <si>
    <t>ชั้นมัธยมศึกษาปีที่ 6/8</t>
  </si>
  <si>
    <t>ชั้นมัธยมศึกษาปีที่ 6/7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</si>
  <si>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</si>
  <si>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</si>
  <si>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</si>
  <si>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</si>
  <si>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ชั้นมัธยมศึกษาปีที่ 6/6</t>
  </si>
  <si>
    <t>ชั้นมัธยมศึกษาปีที่ 6/5</t>
  </si>
  <si>
    <t>นายอภิรักษ์</t>
  </si>
  <si>
    <t>ชั้นมัธยมศึกษาปีที่ 6/4</t>
  </si>
  <si>
    <t>นางสาววันพรรษา</t>
  </si>
  <si>
    <t>ขุนแผ้ว</t>
  </si>
  <si>
    <t>ชั้นมัธยมศึกษาปีที่ 6/3</t>
  </si>
  <si>
    <t>นายนัธทวัฒน์</t>
  </si>
  <si>
    <t>นางสาวภัทรธิดา</t>
  </si>
  <si>
    <t>ชั้นมัธยมศึกษาปีที่ 6/2</t>
  </si>
  <si>
    <t>นายกฤษณพัฒน์</t>
  </si>
  <si>
    <t>นายปุญณรัชน์</t>
  </si>
  <si>
    <t>นายกิตติชัย</t>
  </si>
  <si>
    <t>แขกพงษ์</t>
  </si>
  <si>
    <t>ชั้นมัธยมศึกษาปีที่ 6/1</t>
  </si>
  <si>
    <t>แบบบันทึกผลการประเมินความสามารถการใช้ภาษาอาเซียน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</si>
</sst>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3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horizontal="left" vertical="center"/>
    </xf>
    <xf numFmtId="0" fontId="3" fillId="3" borderId="11" xfId="6" applyFont="1" applyFill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49" fontId="3" fillId="0" borderId="12" xfId="6" applyNumberFormat="1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4" borderId="11" xfId="6" applyFont="1" applyFill="1" applyBorder="1" applyAlignment="1">
      <alignment horizontal="left" vertical="center"/>
    </xf>
    <xf numFmtId="0" fontId="14" fillId="4" borderId="12" xfId="6" applyFont="1" applyFill="1" applyBorder="1" applyAlignment="1">
      <alignment horizontal="left" vertical="center"/>
    </xf>
    <xf numFmtId="0" fontId="14" fillId="4" borderId="11" xfId="6" applyFont="1" applyFill="1" applyBorder="1" applyAlignment="1">
      <alignment vertical="center"/>
    </xf>
    <xf numFmtId="0" fontId="14" fillId="4" borderId="12" xfId="6" applyFont="1" applyFill="1" applyBorder="1" applyAlignment="1">
      <alignment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2" zoomScale="73" zoomScaleNormal="73" workbookViewId="0">
      <selection activeCell="N9" sqref="N9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726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117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s="1" customFormat="1" ht="18.75" x14ac:dyDescent="0.3">
      <c r="A8" s="15">
        <v>1</v>
      </c>
      <c r="B8" s="130" t="s">
        <v>724</v>
      </c>
      <c r="C8" s="131" t="s">
        <v>28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130" t="s">
        <v>29</v>
      </c>
      <c r="C9" s="131" t="s">
        <v>30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130" t="s">
        <v>31</v>
      </c>
      <c r="C10" s="131" t="s">
        <v>32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5">
        <v>4</v>
      </c>
      <c r="B11" s="130" t="s">
        <v>33</v>
      </c>
      <c r="C11" s="131" t="s">
        <v>34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5">
        <v>5</v>
      </c>
      <c r="B12" s="130" t="s">
        <v>35</v>
      </c>
      <c r="C12" s="131" t="s">
        <v>36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5">
        <v>6</v>
      </c>
      <c r="B13" s="128" t="s">
        <v>37</v>
      </c>
      <c r="C13" s="129" t="s">
        <v>38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5">
        <v>7</v>
      </c>
      <c r="B14" s="128" t="s">
        <v>39</v>
      </c>
      <c r="C14" s="129" t="s">
        <v>40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5">
        <v>8</v>
      </c>
      <c r="B15" s="128" t="s">
        <v>41</v>
      </c>
      <c r="C15" s="129" t="s">
        <v>42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5">
        <v>9</v>
      </c>
      <c r="B16" s="130" t="s">
        <v>43</v>
      </c>
      <c r="C16" s="131" t="s">
        <v>44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128" t="s">
        <v>45</v>
      </c>
      <c r="C17" s="129" t="s">
        <v>46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128" t="s">
        <v>47</v>
      </c>
      <c r="C18" s="129" t="s">
        <v>48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128" t="s">
        <v>49</v>
      </c>
      <c r="C19" s="129" t="s">
        <v>50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132" t="s">
        <v>51</v>
      </c>
      <c r="C20" s="133" t="s">
        <v>52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134" t="s">
        <v>53</v>
      </c>
      <c r="C21" s="135" t="s">
        <v>54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134" t="s">
        <v>55</v>
      </c>
      <c r="C22" s="135" t="s">
        <v>56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134" t="s">
        <v>57</v>
      </c>
      <c r="C23" s="135" t="s">
        <v>58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130" t="s">
        <v>59</v>
      </c>
      <c r="C24" s="131" t="s">
        <v>60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130" t="s">
        <v>61</v>
      </c>
      <c r="C25" s="131" t="s">
        <v>62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130" t="s">
        <v>63</v>
      </c>
      <c r="C26" s="131" t="s">
        <v>64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128" t="s">
        <v>65</v>
      </c>
      <c r="C27" s="129" t="s">
        <v>66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128" t="s">
        <v>67</v>
      </c>
      <c r="C28" s="129" t="s">
        <v>68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130" t="s">
        <v>69</v>
      </c>
      <c r="C29" s="131" t="s">
        <v>70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130" t="s">
        <v>71</v>
      </c>
      <c r="C30" s="131" t="s">
        <v>72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130" t="s">
        <v>73</v>
      </c>
      <c r="C31" s="131" t="s">
        <v>74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128" t="s">
        <v>75</v>
      </c>
      <c r="C32" s="129" t="s">
        <v>76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130" t="s">
        <v>77</v>
      </c>
      <c r="C33" s="131" t="s">
        <v>78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130" t="s">
        <v>79</v>
      </c>
      <c r="C34" s="131" t="s">
        <v>80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130" t="s">
        <v>81</v>
      </c>
      <c r="C35" s="131" t="s">
        <v>725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130" t="s">
        <v>82</v>
      </c>
      <c r="C36" s="131" t="s">
        <v>83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130" t="s">
        <v>84</v>
      </c>
      <c r="C37" s="131" t="s">
        <v>85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128" t="s">
        <v>86</v>
      </c>
      <c r="C38" s="129" t="s">
        <v>87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128" t="s">
        <v>88</v>
      </c>
      <c r="C39" s="129" t="s">
        <v>89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128" t="s">
        <v>90</v>
      </c>
      <c r="C40" s="129" t="s">
        <v>91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128" t="s">
        <v>92</v>
      </c>
      <c r="C41" s="129" t="s">
        <v>93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130" t="s">
        <v>94</v>
      </c>
      <c r="C42" s="131" t="s">
        <v>95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130" t="s">
        <v>96</v>
      </c>
      <c r="C43" s="131" t="s">
        <v>97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128" t="s">
        <v>98</v>
      </c>
      <c r="C44" s="129" t="s">
        <v>99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5">
        <v>38</v>
      </c>
      <c r="B45" s="126" t="s">
        <v>77</v>
      </c>
      <c r="C45" s="127" t="s">
        <v>100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5">
        <v>39</v>
      </c>
      <c r="B46" s="128" t="s">
        <v>101</v>
      </c>
      <c r="C46" s="129" t="s">
        <v>102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5">
        <v>40</v>
      </c>
      <c r="B47" s="128" t="s">
        <v>103</v>
      </c>
      <c r="C47" s="129" t="s">
        <v>104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15">
        <v>41</v>
      </c>
      <c r="B48" s="128" t="s">
        <v>105</v>
      </c>
      <c r="C48" s="129" t="s">
        <v>106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5">
        <v>42</v>
      </c>
      <c r="B49" s="130" t="s">
        <v>107</v>
      </c>
      <c r="C49" s="131" t="s">
        <v>108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8.75" x14ac:dyDescent="0.3">
      <c r="A50" s="18">
        <v>43</v>
      </c>
      <c r="B50" s="130" t="s">
        <v>109</v>
      </c>
      <c r="C50" s="131" t="s">
        <v>110</v>
      </c>
      <c r="D50" s="19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s="1" customFormat="1" ht="18.75" x14ac:dyDescent="0.3">
      <c r="A51" s="21">
        <v>44</v>
      </c>
      <c r="B51" s="130" t="s">
        <v>425</v>
      </c>
      <c r="C51" s="131" t="s">
        <v>697</v>
      </c>
      <c r="D51" s="22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4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A1:J1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  <mergeCell ref="G53:H53"/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703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4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65" t="s">
        <v>623</v>
      </c>
      <c r="C8" s="66" t="s">
        <v>624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63" t="s">
        <v>625</v>
      </c>
      <c r="C9" s="64" t="s">
        <v>458</v>
      </c>
      <c r="D9" s="20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10" ht="18.75" x14ac:dyDescent="0.3">
      <c r="A10" s="18">
        <v>3</v>
      </c>
      <c r="B10" s="65" t="s">
        <v>626</v>
      </c>
      <c r="C10" s="66" t="s">
        <v>627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67" t="s">
        <v>628</v>
      </c>
      <c r="C11" s="68" t="s">
        <v>629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63" t="s">
        <v>630</v>
      </c>
      <c r="C12" s="64" t="s">
        <v>631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65" t="s">
        <v>632</v>
      </c>
      <c r="C13" s="66" t="s">
        <v>633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65" t="s">
        <v>465</v>
      </c>
      <c r="C14" s="66" t="s">
        <v>634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65" t="s">
        <v>635</v>
      </c>
      <c r="C15" s="66" t="s">
        <v>301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63" t="s">
        <v>636</v>
      </c>
      <c r="C16" s="64" t="s">
        <v>637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5" t="s">
        <v>638</v>
      </c>
      <c r="C17" s="66" t="s">
        <v>639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63" t="s">
        <v>289</v>
      </c>
      <c r="C18" s="64" t="s">
        <v>640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63" t="s">
        <v>641</v>
      </c>
      <c r="C19" s="64" t="s">
        <v>642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65" t="s">
        <v>643</v>
      </c>
      <c r="C20" s="66" t="s">
        <v>644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63" t="s">
        <v>645</v>
      </c>
      <c r="C21" s="64" t="s">
        <v>646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63" t="s">
        <v>647</v>
      </c>
      <c r="C22" s="64" t="s">
        <v>648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65" t="s">
        <v>649</v>
      </c>
      <c r="C23" s="66" t="s">
        <v>650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65" t="s">
        <v>651</v>
      </c>
      <c r="C24" s="66" t="s">
        <v>652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63" t="s">
        <v>653</v>
      </c>
      <c r="C25" s="64" t="s">
        <v>654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65" t="s">
        <v>655</v>
      </c>
      <c r="C26" s="66" t="s">
        <v>656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61" t="s">
        <v>657</v>
      </c>
      <c r="C27" s="62" t="s">
        <v>658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28"/>
      <c r="B28" s="29"/>
      <c r="C28" s="29"/>
      <c r="D28" s="29"/>
      <c r="E28" s="29"/>
      <c r="F28" s="29"/>
      <c r="G28" s="25" t="s">
        <v>9</v>
      </c>
      <c r="H28" s="26"/>
      <c r="I28" s="19">
        <f>COUNTIF(I8:I27,"ผ่าน")</f>
        <v>0</v>
      </c>
    </row>
    <row r="29" spans="1:9" ht="18.75" x14ac:dyDescent="0.2">
      <c r="A29" s="30"/>
      <c r="B29" s="31"/>
      <c r="C29" s="31"/>
      <c r="D29" s="31"/>
      <c r="E29" s="31"/>
      <c r="F29" s="31"/>
      <c r="G29" s="25" t="s">
        <v>13</v>
      </c>
      <c r="H29" s="26"/>
      <c r="I29" s="19">
        <f>COUNTIF(I8:I27,"ไม่ผ่าน")</f>
        <v>20</v>
      </c>
    </row>
    <row r="30" spans="1:9" ht="18.75" x14ac:dyDescent="0.3">
      <c r="A30" s="6" t="s">
        <v>14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15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1" t="s">
        <v>18</v>
      </c>
      <c r="B34" s="51"/>
      <c r="C34" s="51" t="s">
        <v>19</v>
      </c>
      <c r="D34" s="51"/>
      <c r="E34" s="27" t="s">
        <v>20</v>
      </c>
      <c r="F34" s="27"/>
      <c r="G34" s="27" t="s">
        <v>21</v>
      </c>
      <c r="H34" s="27"/>
      <c r="I34" s="14"/>
    </row>
    <row r="35" spans="1:9" ht="18.75" x14ac:dyDescent="0.3">
      <c r="A35" s="51"/>
      <c r="B35" s="51"/>
      <c r="C35" s="52" t="s">
        <v>22</v>
      </c>
      <c r="D35" s="52"/>
      <c r="E35" s="53" t="s">
        <v>23</v>
      </c>
      <c r="F35" s="53"/>
      <c r="G35" s="53">
        <f>COUNTIF(H8:H27,"/")</f>
        <v>0</v>
      </c>
      <c r="H35" s="53"/>
      <c r="I35" s="14"/>
    </row>
    <row r="36" spans="1:9" ht="18.75" x14ac:dyDescent="0.3">
      <c r="A36" s="51"/>
      <c r="B36" s="51"/>
      <c r="C36" s="52" t="s">
        <v>24</v>
      </c>
      <c r="D36" s="52"/>
      <c r="E36" s="53" t="s">
        <v>25</v>
      </c>
      <c r="F36" s="53"/>
      <c r="G36" s="53">
        <f>COUNTIF(G8:G27,"/")</f>
        <v>0</v>
      </c>
      <c r="H36" s="53"/>
      <c r="I36" s="14"/>
    </row>
    <row r="37" spans="1:9" ht="18.75" x14ac:dyDescent="0.3">
      <c r="A37" s="51"/>
      <c r="B37" s="51"/>
      <c r="C37" s="52" t="s">
        <v>26</v>
      </c>
      <c r="D37" s="52"/>
      <c r="E37" s="53" t="s">
        <v>9</v>
      </c>
      <c r="F37" s="53"/>
      <c r="G37" s="53">
        <f>COUNTIF(F8:F27,"/")</f>
        <v>0</v>
      </c>
      <c r="H37" s="53"/>
      <c r="I37" s="14"/>
    </row>
    <row r="38" spans="1:9" ht="18.75" x14ac:dyDescent="0.3">
      <c r="A38" s="51"/>
      <c r="B38" s="51"/>
      <c r="C38" s="52" t="s">
        <v>27</v>
      </c>
      <c r="D38" s="52"/>
      <c r="E38" s="53" t="s">
        <v>13</v>
      </c>
      <c r="F38" s="53"/>
      <c r="G38" s="53">
        <f>COUNTIF(E8:E27,"/")</f>
        <v>20</v>
      </c>
      <c r="H38" s="53"/>
      <c r="I38" s="14"/>
    </row>
  </sheetData>
  <mergeCells count="30">
    <mergeCell ref="C37:D37"/>
    <mergeCell ref="E37:F37"/>
    <mergeCell ref="G37:H3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11" sqref="J1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702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1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58" t="s">
        <v>659</v>
      </c>
      <c r="C8" s="59" t="s">
        <v>660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56" t="s">
        <v>661</v>
      </c>
      <c r="C9" s="57" t="s">
        <v>662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>IF(D9&lt;=14,"",IF(D9&lt;=20,"",IF(D9&lt;=25,"/",IF(D9&lt;=30,""))))</f>
        <v/>
      </c>
      <c r="H9" s="16" t="str">
        <f t="shared" ref="H9:H29" si="2">IF(D9&lt;=14,"",IF(D9&lt;=20,"",IF(D9&lt;=25,"",IF(D9&lt;=30,"/"))))</f>
        <v/>
      </c>
      <c r="I9" s="16" t="str">
        <f t="shared" ref="I9:I29" si="3">IF(D9&gt;14,"ผ่าน","ไม่ผ่าน")</f>
        <v>ไม่ผ่าน</v>
      </c>
    </row>
    <row r="10" spans="1:10" ht="18.75" x14ac:dyDescent="0.3">
      <c r="A10" s="18">
        <v>3</v>
      </c>
      <c r="B10" s="56" t="s">
        <v>663</v>
      </c>
      <c r="C10" s="57" t="s">
        <v>664</v>
      </c>
      <c r="D10" s="20"/>
      <c r="E10" s="16" t="str">
        <f t="shared" si="0"/>
        <v>/</v>
      </c>
      <c r="F10" s="16" t="str">
        <f t="shared" si="1"/>
        <v/>
      </c>
      <c r="G10" s="16" t="str">
        <f t="shared" ref="G9:G29" si="4">IF(D10&lt;=14,"",IF(D10&lt;=20,"",IF(D10&lt;=25,"/",IF(D10&lt;=30,""))))</f>
        <v/>
      </c>
      <c r="H10" s="16" t="str">
        <f t="shared" si="2"/>
        <v/>
      </c>
      <c r="I10" s="16" t="str">
        <f t="shared" si="3"/>
        <v>ไม่ผ่าน</v>
      </c>
    </row>
    <row r="11" spans="1:10" ht="18.75" x14ac:dyDescent="0.3">
      <c r="A11" s="18">
        <v>4</v>
      </c>
      <c r="B11" s="58" t="s">
        <v>665</v>
      </c>
      <c r="C11" s="59" t="s">
        <v>666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4"/>
        <v/>
      </c>
      <c r="H11" s="16" t="str">
        <f t="shared" si="2"/>
        <v/>
      </c>
      <c r="I11" s="16" t="str">
        <f t="shared" si="3"/>
        <v>ไม่ผ่าน</v>
      </c>
    </row>
    <row r="12" spans="1:10" ht="18.75" x14ac:dyDescent="0.3">
      <c r="A12" s="18">
        <v>5</v>
      </c>
      <c r="B12" s="54" t="s">
        <v>651</v>
      </c>
      <c r="C12" s="55" t="s">
        <v>667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4"/>
        <v/>
      </c>
      <c r="H12" s="16" t="str">
        <f t="shared" si="2"/>
        <v/>
      </c>
      <c r="I12" s="16" t="str">
        <f t="shared" si="3"/>
        <v>ไม่ผ่าน</v>
      </c>
    </row>
    <row r="13" spans="1:10" ht="18.75" x14ac:dyDescent="0.3">
      <c r="A13" s="18">
        <v>6</v>
      </c>
      <c r="B13" s="56" t="s">
        <v>668</v>
      </c>
      <c r="C13" s="57" t="s">
        <v>669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4"/>
        <v/>
      </c>
      <c r="H13" s="16" t="str">
        <f t="shared" si="2"/>
        <v/>
      </c>
      <c r="I13" s="16" t="str">
        <f t="shared" si="3"/>
        <v>ไม่ผ่าน</v>
      </c>
    </row>
    <row r="14" spans="1:10" ht="18.75" x14ac:dyDescent="0.3">
      <c r="A14" s="18">
        <v>7</v>
      </c>
      <c r="B14" s="58" t="s">
        <v>333</v>
      </c>
      <c r="C14" s="59" t="s">
        <v>670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4"/>
        <v/>
      </c>
      <c r="H14" s="16" t="str">
        <f t="shared" si="2"/>
        <v/>
      </c>
      <c r="I14" s="16" t="str">
        <f t="shared" si="3"/>
        <v>ไม่ผ่าน</v>
      </c>
    </row>
    <row r="15" spans="1:10" ht="18.75" x14ac:dyDescent="0.3">
      <c r="A15" s="18">
        <v>8</v>
      </c>
      <c r="B15" s="58" t="s">
        <v>671</v>
      </c>
      <c r="C15" s="59" t="s">
        <v>672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4"/>
        <v/>
      </c>
      <c r="H15" s="16" t="str">
        <f t="shared" si="2"/>
        <v/>
      </c>
      <c r="I15" s="16" t="str">
        <f t="shared" si="3"/>
        <v>ไม่ผ่าน</v>
      </c>
    </row>
    <row r="16" spans="1:10" ht="18.75" x14ac:dyDescent="0.3">
      <c r="A16" s="18">
        <v>9</v>
      </c>
      <c r="B16" s="58" t="s">
        <v>271</v>
      </c>
      <c r="C16" s="59" t="s">
        <v>673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4"/>
        <v/>
      </c>
      <c r="H16" s="16" t="str">
        <f t="shared" si="2"/>
        <v/>
      </c>
      <c r="I16" s="16" t="str">
        <f t="shared" si="3"/>
        <v>ไม่ผ่าน</v>
      </c>
    </row>
    <row r="17" spans="1:9" ht="18.75" x14ac:dyDescent="0.3">
      <c r="A17" s="18">
        <v>10</v>
      </c>
      <c r="B17" s="56" t="s">
        <v>674</v>
      </c>
      <c r="C17" s="57" t="s">
        <v>675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4"/>
        <v/>
      </c>
      <c r="H17" s="16" t="str">
        <f t="shared" si="2"/>
        <v/>
      </c>
      <c r="I17" s="16" t="str">
        <f t="shared" si="3"/>
        <v>ไม่ผ่าน</v>
      </c>
    </row>
    <row r="18" spans="1:9" ht="18.75" x14ac:dyDescent="0.3">
      <c r="A18" s="18">
        <v>11</v>
      </c>
      <c r="B18" s="56" t="s">
        <v>676</v>
      </c>
      <c r="C18" s="57" t="s">
        <v>677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4"/>
        <v/>
      </c>
      <c r="H18" s="16" t="str">
        <f t="shared" si="2"/>
        <v/>
      </c>
      <c r="I18" s="16" t="str">
        <f t="shared" si="3"/>
        <v>ไม่ผ่าน</v>
      </c>
    </row>
    <row r="19" spans="1:9" ht="18.75" x14ac:dyDescent="0.3">
      <c r="A19" s="18">
        <v>12</v>
      </c>
      <c r="B19" s="58" t="s">
        <v>678</v>
      </c>
      <c r="C19" s="59" t="s">
        <v>679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4"/>
        <v/>
      </c>
      <c r="H19" s="16" t="str">
        <f t="shared" si="2"/>
        <v/>
      </c>
      <c r="I19" s="16" t="str">
        <f t="shared" si="3"/>
        <v>ไม่ผ่าน</v>
      </c>
    </row>
    <row r="20" spans="1:9" ht="18.75" x14ac:dyDescent="0.3">
      <c r="A20" s="18">
        <v>13</v>
      </c>
      <c r="B20" s="58" t="s">
        <v>428</v>
      </c>
      <c r="C20" s="59" t="s">
        <v>680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4"/>
        <v/>
      </c>
      <c r="H20" s="16" t="str">
        <f t="shared" si="2"/>
        <v/>
      </c>
      <c r="I20" s="16" t="str">
        <f t="shared" si="3"/>
        <v>ไม่ผ่าน</v>
      </c>
    </row>
    <row r="21" spans="1:9" ht="18.75" x14ac:dyDescent="0.3">
      <c r="A21" s="18">
        <v>14</v>
      </c>
      <c r="B21" s="58" t="s">
        <v>681</v>
      </c>
      <c r="C21" s="59" t="s">
        <v>682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4"/>
        <v/>
      </c>
      <c r="H21" s="16" t="str">
        <f t="shared" si="2"/>
        <v/>
      </c>
      <c r="I21" s="16" t="str">
        <f t="shared" si="3"/>
        <v>ไม่ผ่าน</v>
      </c>
    </row>
    <row r="22" spans="1:9" ht="18.75" x14ac:dyDescent="0.3">
      <c r="A22" s="18">
        <v>15</v>
      </c>
      <c r="B22" s="56" t="s">
        <v>683</v>
      </c>
      <c r="C22" s="57" t="s">
        <v>684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4"/>
        <v/>
      </c>
      <c r="H22" s="16" t="str">
        <f t="shared" si="2"/>
        <v/>
      </c>
      <c r="I22" s="16" t="str">
        <f t="shared" si="3"/>
        <v>ไม่ผ่าน</v>
      </c>
    </row>
    <row r="23" spans="1:9" ht="18.75" x14ac:dyDescent="0.3">
      <c r="A23" s="18">
        <v>16</v>
      </c>
      <c r="B23" s="58" t="s">
        <v>144</v>
      </c>
      <c r="C23" s="59" t="s">
        <v>685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4"/>
        <v/>
      </c>
      <c r="H23" s="16" t="str">
        <f t="shared" si="2"/>
        <v/>
      </c>
      <c r="I23" s="16" t="str">
        <f t="shared" si="3"/>
        <v>ไม่ผ่าน</v>
      </c>
    </row>
    <row r="24" spans="1:9" ht="18.75" x14ac:dyDescent="0.3">
      <c r="A24" s="18">
        <v>17</v>
      </c>
      <c r="B24" s="58" t="s">
        <v>686</v>
      </c>
      <c r="C24" s="59" t="s">
        <v>687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4"/>
        <v/>
      </c>
      <c r="H24" s="16" t="str">
        <f t="shared" si="2"/>
        <v/>
      </c>
      <c r="I24" s="16" t="str">
        <f t="shared" si="3"/>
        <v>ไม่ผ่าน</v>
      </c>
    </row>
    <row r="25" spans="1:9" ht="18.75" x14ac:dyDescent="0.3">
      <c r="A25" s="18">
        <v>18</v>
      </c>
      <c r="B25" s="56" t="s">
        <v>688</v>
      </c>
      <c r="C25" s="57" t="s">
        <v>689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4"/>
        <v/>
      </c>
      <c r="H25" s="16" t="str">
        <f t="shared" si="2"/>
        <v/>
      </c>
      <c r="I25" s="16" t="str">
        <f t="shared" si="3"/>
        <v>ไม่ผ่าน</v>
      </c>
    </row>
    <row r="26" spans="1:9" ht="18.75" x14ac:dyDescent="0.3">
      <c r="A26" s="18">
        <v>19</v>
      </c>
      <c r="B26" s="56" t="s">
        <v>690</v>
      </c>
      <c r="C26" s="57" t="s">
        <v>691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4"/>
        <v/>
      </c>
      <c r="H26" s="16" t="str">
        <f t="shared" si="2"/>
        <v/>
      </c>
      <c r="I26" s="16" t="str">
        <f t="shared" si="3"/>
        <v>ไม่ผ่าน</v>
      </c>
    </row>
    <row r="27" spans="1:9" ht="18.75" x14ac:dyDescent="0.3">
      <c r="A27" s="18">
        <v>20</v>
      </c>
      <c r="B27" s="58" t="s">
        <v>692</v>
      </c>
      <c r="C27" s="59" t="s">
        <v>693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4"/>
        <v/>
      </c>
      <c r="H27" s="16" t="str">
        <f t="shared" si="2"/>
        <v/>
      </c>
      <c r="I27" s="16" t="str">
        <f t="shared" si="3"/>
        <v>ไม่ผ่าน</v>
      </c>
    </row>
    <row r="28" spans="1:9" ht="18.75" x14ac:dyDescent="0.3">
      <c r="A28" s="18">
        <v>21</v>
      </c>
      <c r="B28" s="56" t="s">
        <v>694</v>
      </c>
      <c r="C28" s="57" t="s">
        <v>695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4"/>
        <v/>
      </c>
      <c r="H28" s="16" t="str">
        <f t="shared" si="2"/>
        <v/>
      </c>
      <c r="I28" s="16" t="str">
        <f t="shared" si="3"/>
        <v>ไม่ผ่าน</v>
      </c>
    </row>
    <row r="29" spans="1:9" ht="18.75" x14ac:dyDescent="0.3">
      <c r="A29" s="18">
        <v>22</v>
      </c>
      <c r="B29" s="58" t="s">
        <v>84</v>
      </c>
      <c r="C29" s="59" t="s">
        <v>696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4"/>
        <v/>
      </c>
      <c r="H29" s="16" t="str">
        <f t="shared" si="2"/>
        <v/>
      </c>
      <c r="I29" s="16" t="str">
        <f t="shared" si="3"/>
        <v>ไม่ผ่าน</v>
      </c>
    </row>
    <row r="30" spans="1:9" ht="18.75" x14ac:dyDescent="0.2">
      <c r="A30" s="28"/>
      <c r="B30" s="29"/>
      <c r="C30" s="29"/>
      <c r="D30" s="29"/>
      <c r="E30" s="29"/>
      <c r="F30" s="29"/>
      <c r="G30" s="25" t="s">
        <v>9</v>
      </c>
      <c r="H30" s="26"/>
      <c r="I30" s="19">
        <f>COUNTIF(I8:I29,"ผ่าน")</f>
        <v>0</v>
      </c>
    </row>
    <row r="31" spans="1:9" ht="18.75" x14ac:dyDescent="0.2">
      <c r="A31" s="30"/>
      <c r="B31" s="31"/>
      <c r="C31" s="31"/>
      <c r="D31" s="31"/>
      <c r="E31" s="31"/>
      <c r="F31" s="31"/>
      <c r="G31" s="25" t="s">
        <v>13</v>
      </c>
      <c r="H31" s="26"/>
      <c r="I31" s="19">
        <f>COUNTIF(I8:I29,"ไม่ผ่าน")</f>
        <v>22</v>
      </c>
    </row>
    <row r="32" spans="1:9" ht="18.75" x14ac:dyDescent="0.3">
      <c r="A32" s="6" t="s">
        <v>14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15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16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17</v>
      </c>
      <c r="F35" s="10"/>
      <c r="G35" s="2"/>
      <c r="H35" s="2"/>
      <c r="I35" s="14"/>
    </row>
    <row r="36" spans="1:9" ht="18.75" x14ac:dyDescent="0.3">
      <c r="A36" s="51" t="s">
        <v>18</v>
      </c>
      <c r="B36" s="51"/>
      <c r="C36" s="51" t="s">
        <v>19</v>
      </c>
      <c r="D36" s="51"/>
      <c r="E36" s="27" t="s">
        <v>20</v>
      </c>
      <c r="F36" s="27"/>
      <c r="G36" s="27" t="s">
        <v>21</v>
      </c>
      <c r="H36" s="27"/>
      <c r="I36" s="14"/>
    </row>
    <row r="37" spans="1:9" ht="18.75" x14ac:dyDescent="0.3">
      <c r="A37" s="51"/>
      <c r="B37" s="51"/>
      <c r="C37" s="52" t="s">
        <v>22</v>
      </c>
      <c r="D37" s="52"/>
      <c r="E37" s="53" t="s">
        <v>23</v>
      </c>
      <c r="F37" s="53"/>
      <c r="G37" s="53">
        <f>COUNTIF(H8:H29,"/")</f>
        <v>0</v>
      </c>
      <c r="H37" s="53"/>
      <c r="I37" s="14"/>
    </row>
    <row r="38" spans="1:9" ht="18.75" x14ac:dyDescent="0.3">
      <c r="A38" s="51"/>
      <c r="B38" s="51"/>
      <c r="C38" s="52" t="s">
        <v>24</v>
      </c>
      <c r="D38" s="52"/>
      <c r="E38" s="53" t="s">
        <v>25</v>
      </c>
      <c r="F38" s="53"/>
      <c r="G38" s="53">
        <f>COUNTIF(G8:G29,"/")</f>
        <v>0</v>
      </c>
      <c r="H38" s="53"/>
      <c r="I38" s="14"/>
    </row>
    <row r="39" spans="1:9" ht="18.75" x14ac:dyDescent="0.3">
      <c r="A39" s="51"/>
      <c r="B39" s="51"/>
      <c r="C39" s="52" t="s">
        <v>26</v>
      </c>
      <c r="D39" s="52"/>
      <c r="E39" s="53" t="s">
        <v>9</v>
      </c>
      <c r="F39" s="53"/>
      <c r="G39" s="53">
        <f>COUNTIF(F8:F29,"/")</f>
        <v>0</v>
      </c>
      <c r="H39" s="53"/>
      <c r="I39" s="14"/>
    </row>
    <row r="40" spans="1:9" ht="18.75" x14ac:dyDescent="0.3">
      <c r="A40" s="51"/>
      <c r="B40" s="51"/>
      <c r="C40" s="52" t="s">
        <v>27</v>
      </c>
      <c r="D40" s="52"/>
      <c r="E40" s="53" t="s">
        <v>13</v>
      </c>
      <c r="F40" s="53"/>
      <c r="G40" s="53">
        <f>COUNTIF(E8:E29,"/")</f>
        <v>22</v>
      </c>
      <c r="H40" s="53"/>
      <c r="I40" s="14"/>
    </row>
  </sheetData>
  <mergeCells count="30">
    <mergeCell ref="C39:D39"/>
    <mergeCell ref="E39:F39"/>
    <mergeCell ref="G39:H3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C17" sqref="C17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721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7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24" t="s">
        <v>722</v>
      </c>
      <c r="C8" s="125" t="s">
        <v>435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22" t="s">
        <v>111</v>
      </c>
      <c r="C9" s="123" t="s">
        <v>112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22" t="s">
        <v>113</v>
      </c>
      <c r="C10" s="123" t="s">
        <v>114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24" t="s">
        <v>115</v>
      </c>
      <c r="C11" s="125" t="s">
        <v>116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24" t="s">
        <v>117</v>
      </c>
      <c r="C12" s="125" t="s">
        <v>118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24" t="s">
        <v>723</v>
      </c>
      <c r="C13" s="125" t="s">
        <v>119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24" t="s">
        <v>120</v>
      </c>
      <c r="C14" s="125" t="s">
        <v>121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24" t="s">
        <v>122</v>
      </c>
      <c r="C15" s="125" t="s">
        <v>123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22" t="s">
        <v>124</v>
      </c>
      <c r="C16" s="123" t="s">
        <v>125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22" t="s">
        <v>126</v>
      </c>
      <c r="C17" s="123" t="s">
        <v>127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24" t="s">
        <v>128</v>
      </c>
      <c r="C18" s="125" t="s">
        <v>129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24" t="s">
        <v>130</v>
      </c>
      <c r="C19" s="125" t="s">
        <v>131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24" t="s">
        <v>132</v>
      </c>
      <c r="C20" s="125" t="s">
        <v>133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22" t="s">
        <v>134</v>
      </c>
      <c r="C21" s="123" t="s">
        <v>135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22" t="s">
        <v>136</v>
      </c>
      <c r="C22" s="123" t="s">
        <v>137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24" t="s">
        <v>138</v>
      </c>
      <c r="C23" s="125" t="s">
        <v>139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24" t="s">
        <v>140</v>
      </c>
      <c r="C24" s="125" t="s">
        <v>141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22" t="s">
        <v>142</v>
      </c>
      <c r="C25" s="123" t="s">
        <v>143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22" t="s">
        <v>144</v>
      </c>
      <c r="C26" s="123" t="s">
        <v>145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20" t="s">
        <v>146</v>
      </c>
      <c r="C27" s="121" t="s">
        <v>147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24" t="s">
        <v>148</v>
      </c>
      <c r="C28" s="125" t="s">
        <v>149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24" t="s">
        <v>150</v>
      </c>
      <c r="C29" s="125" t="s">
        <v>151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22" t="s">
        <v>152</v>
      </c>
      <c r="C30" s="123" t="s">
        <v>153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24" t="s">
        <v>154</v>
      </c>
      <c r="C31" s="125" t="s">
        <v>155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22" t="s">
        <v>156</v>
      </c>
      <c r="C32" s="123" t="s">
        <v>157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24" t="s">
        <v>158</v>
      </c>
      <c r="C33" s="125" t="s">
        <v>159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24" t="s">
        <v>160</v>
      </c>
      <c r="C34" s="125" t="s">
        <v>161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24" t="s">
        <v>162</v>
      </c>
      <c r="C35" s="125" t="s">
        <v>163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24" t="s">
        <v>164</v>
      </c>
      <c r="C36" s="125" t="s">
        <v>165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24" t="s">
        <v>166</v>
      </c>
      <c r="C37" s="125" t="s">
        <v>167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22" t="s">
        <v>168</v>
      </c>
      <c r="C38" s="123" t="s">
        <v>169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24" t="s">
        <v>170</v>
      </c>
      <c r="C39" s="125" t="s">
        <v>171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24" t="s">
        <v>172</v>
      </c>
      <c r="C40" s="125" t="s">
        <v>173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22" t="s">
        <v>174</v>
      </c>
      <c r="C41" s="123" t="s">
        <v>175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24" t="s">
        <v>176</v>
      </c>
      <c r="C42" s="125" t="s">
        <v>177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22" t="s">
        <v>178</v>
      </c>
      <c r="C43" s="123" t="s">
        <v>179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24" t="s">
        <v>180</v>
      </c>
      <c r="C44" s="125" t="s">
        <v>181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24" t="s">
        <v>182</v>
      </c>
      <c r="C45" s="125" t="s">
        <v>183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22" t="s">
        <v>184</v>
      </c>
      <c r="C46" s="123" t="s">
        <v>185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24" t="s">
        <v>186</v>
      </c>
      <c r="C47" s="125" t="s">
        <v>187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22" t="s">
        <v>188</v>
      </c>
      <c r="C48" s="123" t="s">
        <v>189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22" t="s">
        <v>190</v>
      </c>
      <c r="C49" s="123" t="s">
        <v>191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22" t="s">
        <v>192</v>
      </c>
      <c r="C50" s="123" t="s">
        <v>193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22" t="s">
        <v>194</v>
      </c>
      <c r="C51" s="123" t="s">
        <v>195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718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6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14" t="s">
        <v>719</v>
      </c>
      <c r="C8" s="116" t="s">
        <v>196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14" t="s">
        <v>197</v>
      </c>
      <c r="C9" s="116" t="s">
        <v>198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14" t="s">
        <v>199</v>
      </c>
      <c r="C10" s="116" t="s">
        <v>200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13" t="s">
        <v>201</v>
      </c>
      <c r="C11" s="118" t="s">
        <v>202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14" t="s">
        <v>203</v>
      </c>
      <c r="C12" s="116" t="s">
        <v>204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14" t="s">
        <v>205</v>
      </c>
      <c r="C13" s="116" t="s">
        <v>206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15" t="s">
        <v>207</v>
      </c>
      <c r="C14" s="117" t="s">
        <v>208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15" t="s">
        <v>209</v>
      </c>
      <c r="C15" s="117" t="s">
        <v>210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15" t="s">
        <v>211</v>
      </c>
      <c r="C16" s="117" t="s">
        <v>212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15" t="s">
        <v>213</v>
      </c>
      <c r="C17" s="117" t="s">
        <v>212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14" t="s">
        <v>214</v>
      </c>
      <c r="C18" s="116" t="s">
        <v>215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15" t="s">
        <v>216</v>
      </c>
      <c r="C19" s="117" t="s">
        <v>217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15" t="s">
        <v>218</v>
      </c>
      <c r="C20" s="117" t="s">
        <v>219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14" t="s">
        <v>220</v>
      </c>
      <c r="C21" s="116" t="s">
        <v>221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15" t="s">
        <v>222</v>
      </c>
      <c r="C22" s="117" t="s">
        <v>223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19" t="s">
        <v>224</v>
      </c>
      <c r="C23" s="116" t="s">
        <v>225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15" t="s">
        <v>226</v>
      </c>
      <c r="C24" s="117" t="s">
        <v>227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14" t="s">
        <v>228</v>
      </c>
      <c r="C25" s="116" t="s">
        <v>229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14" t="s">
        <v>230</v>
      </c>
      <c r="C26" s="116" t="s">
        <v>231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15" t="s">
        <v>232</v>
      </c>
      <c r="C27" s="117" t="s">
        <v>233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14" t="s">
        <v>234</v>
      </c>
      <c r="C28" s="116" t="s">
        <v>235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15" t="s">
        <v>154</v>
      </c>
      <c r="C29" s="117" t="s">
        <v>236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14" t="s">
        <v>237</v>
      </c>
      <c r="C30" s="116" t="s">
        <v>238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15" t="s">
        <v>239</v>
      </c>
      <c r="C31" s="117" t="s">
        <v>240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15" t="s">
        <v>63</v>
      </c>
      <c r="C32" s="117" t="s">
        <v>241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15" t="s">
        <v>242</v>
      </c>
      <c r="C33" s="117" t="s">
        <v>243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15" t="s">
        <v>244</v>
      </c>
      <c r="C34" s="117" t="s">
        <v>245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14" t="s">
        <v>246</v>
      </c>
      <c r="C35" s="116" t="s">
        <v>247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15" t="s">
        <v>248</v>
      </c>
      <c r="C36" s="117" t="s">
        <v>249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15" t="s">
        <v>250</v>
      </c>
      <c r="C37" s="117" t="s">
        <v>251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14" t="s">
        <v>63</v>
      </c>
      <c r="C38" s="116" t="s">
        <v>252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15" t="s">
        <v>253</v>
      </c>
      <c r="C39" s="117" t="s">
        <v>254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15" t="s">
        <v>255</v>
      </c>
      <c r="C40" s="117" t="s">
        <v>256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15" t="s">
        <v>257</v>
      </c>
      <c r="C41" s="117" t="s">
        <v>258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15" t="s">
        <v>259</v>
      </c>
      <c r="C42" s="117" t="s">
        <v>260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14" t="s">
        <v>261</v>
      </c>
      <c r="C43" s="116" t="s">
        <v>262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15" t="s">
        <v>263</v>
      </c>
      <c r="C44" s="117" t="s">
        <v>264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14" t="s">
        <v>265</v>
      </c>
      <c r="C45" s="116" t="s">
        <v>266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14" t="s">
        <v>267</v>
      </c>
      <c r="C46" s="116" t="s">
        <v>268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15" t="s">
        <v>269</v>
      </c>
      <c r="C47" s="117" t="s">
        <v>270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14" t="s">
        <v>271</v>
      </c>
      <c r="C48" s="116" t="s">
        <v>272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15" t="s">
        <v>720</v>
      </c>
      <c r="C49" s="117" t="s">
        <v>273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14" t="s">
        <v>274</v>
      </c>
      <c r="C50" s="116" t="s">
        <v>275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15" t="s">
        <v>698</v>
      </c>
      <c r="C51" s="117" t="s">
        <v>699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2.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12" t="s">
        <v>197</v>
      </c>
      <c r="C8" s="111" t="s">
        <v>276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07" t="s">
        <v>277</v>
      </c>
      <c r="C9" s="108" t="s">
        <v>278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107" t="s">
        <v>279</v>
      </c>
      <c r="C10" s="108" t="s">
        <v>280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07" t="s">
        <v>281</v>
      </c>
      <c r="C11" s="108" t="s">
        <v>282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05" t="s">
        <v>283</v>
      </c>
      <c r="C12" s="106" t="s">
        <v>284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05" t="s">
        <v>285</v>
      </c>
      <c r="C13" s="106" t="s">
        <v>286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105" t="s">
        <v>287</v>
      </c>
      <c r="C14" s="106" t="s">
        <v>288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105" t="s">
        <v>289</v>
      </c>
      <c r="C15" s="106" t="s">
        <v>290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05" t="s">
        <v>291</v>
      </c>
      <c r="C16" s="106" t="s">
        <v>292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05" t="s">
        <v>293</v>
      </c>
      <c r="C17" s="106" t="s">
        <v>294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07" t="s">
        <v>295</v>
      </c>
      <c r="C18" s="108" t="s">
        <v>296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07" t="s">
        <v>81</v>
      </c>
      <c r="C19" s="108" t="s">
        <v>297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07" t="s">
        <v>298</v>
      </c>
      <c r="C20" s="108" t="s">
        <v>299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05" t="s">
        <v>300</v>
      </c>
      <c r="C21" s="106" t="s">
        <v>301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05" t="s">
        <v>302</v>
      </c>
      <c r="C22" s="106" t="s">
        <v>303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07" t="s">
        <v>304</v>
      </c>
      <c r="C23" s="108" t="s">
        <v>305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07" t="s">
        <v>306</v>
      </c>
      <c r="C24" s="108" t="s">
        <v>307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07" t="s">
        <v>308</v>
      </c>
      <c r="C25" s="108" t="s">
        <v>309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05" t="s">
        <v>310</v>
      </c>
      <c r="C26" s="106" t="s">
        <v>311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07" t="s">
        <v>312</v>
      </c>
      <c r="C27" s="108" t="s">
        <v>313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07" t="s">
        <v>314</v>
      </c>
      <c r="C28" s="108" t="s">
        <v>315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05" t="s">
        <v>316</v>
      </c>
      <c r="C29" s="106" t="s">
        <v>317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07" t="s">
        <v>318</v>
      </c>
      <c r="C30" s="108" t="s">
        <v>319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05" t="s">
        <v>320</v>
      </c>
      <c r="C31" s="106" t="s">
        <v>321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07" t="s">
        <v>322</v>
      </c>
      <c r="C32" s="108" t="s">
        <v>323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07" t="s">
        <v>324</v>
      </c>
      <c r="C33" s="108" t="s">
        <v>325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05" t="s">
        <v>326</v>
      </c>
      <c r="C34" s="106" t="s">
        <v>327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03" t="s">
        <v>328</v>
      </c>
      <c r="C35" s="104" t="s">
        <v>329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07" t="s">
        <v>84</v>
      </c>
      <c r="C36" s="108" t="s">
        <v>330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05" t="s">
        <v>331</v>
      </c>
      <c r="C37" s="106" t="s">
        <v>332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07" t="s">
        <v>333</v>
      </c>
      <c r="C38" s="108" t="s">
        <v>334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07" t="s">
        <v>335</v>
      </c>
      <c r="C39" s="108" t="s">
        <v>336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07" t="s">
        <v>337</v>
      </c>
      <c r="C40" s="108" t="s">
        <v>338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07" t="s">
        <v>339</v>
      </c>
      <c r="C41" s="108" t="s">
        <v>340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05" t="s">
        <v>341</v>
      </c>
      <c r="C42" s="106" t="s">
        <v>342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07" t="s">
        <v>343</v>
      </c>
      <c r="C43" s="108" t="s">
        <v>344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07" t="s">
        <v>345</v>
      </c>
      <c r="C44" s="108" t="s">
        <v>346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07" t="s">
        <v>347</v>
      </c>
      <c r="C45" s="108" t="s">
        <v>348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4">
        <v>39</v>
      </c>
      <c r="B46" s="107" t="s">
        <v>349</v>
      </c>
      <c r="C46" s="108" t="s">
        <v>350</v>
      </c>
      <c r="D46" s="23"/>
      <c r="E46" s="16" t="str">
        <f t="shared" ref="E46:E51" si="5">IF(D46&lt;=14,"/",IF(D46&lt;=20,"",IF(D46&lt;=25,"",IF(D46&lt;=30,""))))</f>
        <v>/</v>
      </c>
      <c r="F46" s="16" t="str">
        <f t="shared" ref="F46:F51" si="6">IF(D46&lt;=14,"",IF(D46&lt;=20,"/",IF(D46&lt;=25,"",IF(D46&lt;=30,""))))</f>
        <v/>
      </c>
      <c r="G46" s="16" t="str">
        <f t="shared" ref="G46:G51" si="7">IF(D46&lt;=14,"",IF(D46&lt;=20,"",IF(D46&lt;=25,"/",IF(D46&lt;=30,""))))</f>
        <v/>
      </c>
      <c r="H46" s="16" t="str">
        <f t="shared" ref="H46:H51" si="8">IF(D46&lt;=14,"",IF(D46&lt;=20,"",IF(D46&lt;=25,"",IF(D46&lt;=30,"/"))))</f>
        <v/>
      </c>
      <c r="I46" s="16" t="str">
        <f t="shared" ref="I46:I51" si="9">IF(D46&gt;14,"ผ่าน","ไม่ผ่าน")</f>
        <v>ไม่ผ่าน</v>
      </c>
    </row>
    <row r="47" spans="1:9" ht="18.75" x14ac:dyDescent="0.3">
      <c r="A47" s="24">
        <v>40</v>
      </c>
      <c r="B47" s="105" t="s">
        <v>351</v>
      </c>
      <c r="C47" s="106" t="s">
        <v>352</v>
      </c>
      <c r="D47" s="23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s="1" customFormat="1" ht="18.75" x14ac:dyDescent="0.3">
      <c r="A48" s="24">
        <v>41</v>
      </c>
      <c r="B48" s="107" t="s">
        <v>353</v>
      </c>
      <c r="C48" s="108" t="s">
        <v>354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4">
        <v>42</v>
      </c>
      <c r="B49" s="105" t="s">
        <v>355</v>
      </c>
      <c r="C49" s="106" t="s">
        <v>356</v>
      </c>
      <c r="D49" s="23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4">
        <v>43</v>
      </c>
      <c r="B50" s="105" t="s">
        <v>357</v>
      </c>
      <c r="C50" s="106" t="s">
        <v>358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4">
        <v>44</v>
      </c>
      <c r="B51" s="109" t="s">
        <v>716</v>
      </c>
      <c r="C51" s="110" t="s">
        <v>717</v>
      </c>
      <c r="D51" s="2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9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13</v>
      </c>
      <c r="H53" s="26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1" t="s">
        <v>18</v>
      </c>
      <c r="B58" s="51"/>
      <c r="C58" s="51" t="s">
        <v>19</v>
      </c>
      <c r="D58" s="51"/>
      <c r="E58" s="27" t="s">
        <v>20</v>
      </c>
      <c r="F58" s="27"/>
      <c r="G58" s="27" t="s">
        <v>21</v>
      </c>
      <c r="H58" s="27"/>
      <c r="I58" s="14"/>
    </row>
    <row r="59" spans="1:9" ht="18.75" x14ac:dyDescent="0.3">
      <c r="A59" s="51"/>
      <c r="B59" s="51"/>
      <c r="C59" s="52" t="s">
        <v>22</v>
      </c>
      <c r="D59" s="52"/>
      <c r="E59" s="53" t="s">
        <v>23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24</v>
      </c>
      <c r="D60" s="52"/>
      <c r="E60" s="53" t="s">
        <v>25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26</v>
      </c>
      <c r="D61" s="52"/>
      <c r="E61" s="53" t="s">
        <v>9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27</v>
      </c>
      <c r="D62" s="52"/>
      <c r="E62" s="53" t="s">
        <v>13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62" zoomScaleNormal="62"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713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4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101" t="s">
        <v>714</v>
      </c>
      <c r="C8" s="102" t="s">
        <v>359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101" t="s">
        <v>360</v>
      </c>
      <c r="C9" s="102" t="s">
        <v>361</v>
      </c>
      <c r="D9" s="20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10" ht="18.75" x14ac:dyDescent="0.3">
      <c r="A10" s="18">
        <v>3</v>
      </c>
      <c r="B10" s="99" t="s">
        <v>362</v>
      </c>
      <c r="C10" s="100" t="s">
        <v>363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101" t="s">
        <v>364</v>
      </c>
      <c r="C11" s="102" t="s">
        <v>365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101" t="s">
        <v>347</v>
      </c>
      <c r="C12" s="102" t="s">
        <v>366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101" t="s">
        <v>367</v>
      </c>
      <c r="C13" s="102" t="s">
        <v>368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99" t="s">
        <v>369</v>
      </c>
      <c r="C14" s="100" t="s">
        <v>370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99" t="s">
        <v>371</v>
      </c>
      <c r="C15" s="100" t="s">
        <v>372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101" t="s">
        <v>373</v>
      </c>
      <c r="C16" s="102" t="s">
        <v>374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9" t="s">
        <v>375</v>
      </c>
      <c r="C17" s="100" t="s">
        <v>376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9" t="s">
        <v>377</v>
      </c>
      <c r="C18" s="100" t="s">
        <v>378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9" t="s">
        <v>379</v>
      </c>
      <c r="C19" s="100" t="s">
        <v>380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28"/>
      <c r="B20" s="29"/>
      <c r="C20" s="29"/>
      <c r="D20" s="29"/>
      <c r="E20" s="29"/>
      <c r="F20" s="29"/>
      <c r="G20" s="25" t="s">
        <v>9</v>
      </c>
      <c r="H20" s="26"/>
      <c r="I20" s="19">
        <f>COUNTIF(I8:I19,"ผ่าน")</f>
        <v>0</v>
      </c>
    </row>
    <row r="21" spans="1:9" ht="18.75" x14ac:dyDescent="0.2">
      <c r="A21" s="30"/>
      <c r="B21" s="31"/>
      <c r="C21" s="31"/>
      <c r="D21" s="31"/>
      <c r="E21" s="31"/>
      <c r="F21" s="31"/>
      <c r="G21" s="25" t="s">
        <v>13</v>
      </c>
      <c r="H21" s="26"/>
      <c r="I21" s="19">
        <f>COUNTIF(I8:I19,"ไม่ผ่าน")</f>
        <v>12</v>
      </c>
    </row>
    <row r="22" spans="1:9" ht="18.75" x14ac:dyDescent="0.3">
      <c r="A22" s="6" t="s">
        <v>14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15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16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17</v>
      </c>
      <c r="F25" s="10"/>
      <c r="G25" s="2"/>
      <c r="H25" s="2"/>
      <c r="I25" s="14"/>
    </row>
    <row r="26" spans="1:9" ht="18.75" x14ac:dyDescent="0.3">
      <c r="A26" s="51" t="s">
        <v>18</v>
      </c>
      <c r="B26" s="51"/>
      <c r="C26" s="51" t="s">
        <v>19</v>
      </c>
      <c r="D26" s="51"/>
      <c r="E26" s="27" t="s">
        <v>20</v>
      </c>
      <c r="F26" s="27"/>
      <c r="G26" s="27" t="s">
        <v>21</v>
      </c>
      <c r="H26" s="27"/>
      <c r="I26" s="14"/>
    </row>
    <row r="27" spans="1:9" ht="18.75" x14ac:dyDescent="0.3">
      <c r="A27" s="51"/>
      <c r="B27" s="51"/>
      <c r="C27" s="52" t="s">
        <v>22</v>
      </c>
      <c r="D27" s="52"/>
      <c r="E27" s="53" t="s">
        <v>23</v>
      </c>
      <c r="F27" s="53"/>
      <c r="G27" s="53">
        <f>COUNTIF(H8:H19,"/")</f>
        <v>0</v>
      </c>
      <c r="H27" s="53"/>
      <c r="I27" s="14"/>
    </row>
    <row r="28" spans="1:9" ht="18.75" x14ac:dyDescent="0.3">
      <c r="A28" s="51"/>
      <c r="B28" s="51"/>
      <c r="C28" s="52" t="s">
        <v>24</v>
      </c>
      <c r="D28" s="52"/>
      <c r="E28" s="53" t="s">
        <v>25</v>
      </c>
      <c r="F28" s="53"/>
      <c r="G28" s="53">
        <f>COUNTIF(G8:G19,"/")</f>
        <v>0</v>
      </c>
      <c r="H28" s="53"/>
      <c r="I28" s="14"/>
    </row>
    <row r="29" spans="1:9" ht="18.75" x14ac:dyDescent="0.3">
      <c r="A29" s="51"/>
      <c r="B29" s="51"/>
      <c r="C29" s="52" t="s">
        <v>26</v>
      </c>
      <c r="D29" s="52"/>
      <c r="E29" s="53" t="s">
        <v>9</v>
      </c>
      <c r="F29" s="53"/>
      <c r="G29" s="53">
        <f>COUNTIF(F8:F19,"/")</f>
        <v>0</v>
      </c>
      <c r="H29" s="53"/>
      <c r="I29" s="14"/>
    </row>
    <row r="30" spans="1:9" ht="18.75" x14ac:dyDescent="0.3">
      <c r="A30" s="51"/>
      <c r="B30" s="51"/>
      <c r="C30" s="52" t="s">
        <v>27</v>
      </c>
      <c r="D30" s="52"/>
      <c r="E30" s="53" t="s">
        <v>13</v>
      </c>
      <c r="F30" s="53"/>
      <c r="G30" s="53">
        <f>COUNTIF(E8:E19,"/")</f>
        <v>12</v>
      </c>
      <c r="H30" s="53"/>
      <c r="I30" s="14"/>
    </row>
  </sheetData>
  <mergeCells count="30">
    <mergeCell ref="C29:D29"/>
    <mergeCell ref="E29:F29"/>
    <mergeCell ref="G29:H2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712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80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92" t="s">
        <v>381</v>
      </c>
      <c r="C8" s="95" t="s">
        <v>382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93" t="s">
        <v>383</v>
      </c>
      <c r="C9" s="96" t="s">
        <v>384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8.75" x14ac:dyDescent="0.3">
      <c r="A10" s="18">
        <v>3</v>
      </c>
      <c r="B10" s="92" t="s">
        <v>385</v>
      </c>
      <c r="C10" s="95" t="s">
        <v>386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92" t="s">
        <v>387</v>
      </c>
      <c r="C11" s="95" t="s">
        <v>388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92" t="s">
        <v>389</v>
      </c>
      <c r="C12" s="95" t="s">
        <v>390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93" t="s">
        <v>391</v>
      </c>
      <c r="C13" s="96" t="s">
        <v>392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92" t="s">
        <v>393</v>
      </c>
      <c r="C14" s="95" t="s">
        <v>394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92" t="s">
        <v>395</v>
      </c>
      <c r="C15" s="95" t="s">
        <v>396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97" t="s">
        <v>397</v>
      </c>
      <c r="C16" s="98" t="s">
        <v>398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3" t="s">
        <v>399</v>
      </c>
      <c r="C17" s="96" t="s">
        <v>323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2" t="s">
        <v>400</v>
      </c>
      <c r="C18" s="95" t="s">
        <v>401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2" t="s">
        <v>402</v>
      </c>
      <c r="C19" s="95" t="s">
        <v>403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3" t="s">
        <v>404</v>
      </c>
      <c r="C20" s="96" t="s">
        <v>405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93" t="s">
        <v>406</v>
      </c>
      <c r="C21" s="96" t="s">
        <v>407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93" t="s">
        <v>408</v>
      </c>
      <c r="C22" s="96" t="s">
        <v>409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93" t="s">
        <v>410</v>
      </c>
      <c r="C23" s="96" t="s">
        <v>411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93" t="s">
        <v>412</v>
      </c>
      <c r="C24" s="96" t="s">
        <v>413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93" t="s">
        <v>414</v>
      </c>
      <c r="C25" s="96" t="s">
        <v>415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92" t="s">
        <v>416</v>
      </c>
      <c r="C26" s="95" t="s">
        <v>417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92" t="s">
        <v>418</v>
      </c>
      <c r="C27" s="95" t="s">
        <v>419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93" t="s">
        <v>420</v>
      </c>
      <c r="C28" s="96" t="s">
        <v>421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92" t="s">
        <v>422</v>
      </c>
      <c r="C29" s="95" t="s">
        <v>423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93" t="s">
        <v>84</v>
      </c>
      <c r="C30" s="96" t="s">
        <v>424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93" t="s">
        <v>425</v>
      </c>
      <c r="C31" s="96" t="s">
        <v>350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93" t="s">
        <v>426</v>
      </c>
      <c r="C32" s="96" t="s">
        <v>427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93" t="s">
        <v>428</v>
      </c>
      <c r="C33" s="96" t="s">
        <v>429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93" t="s">
        <v>430</v>
      </c>
      <c r="C34" s="96" t="s">
        <v>431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93" t="s">
        <v>432</v>
      </c>
      <c r="C35" s="96" t="s">
        <v>433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92" t="s">
        <v>434</v>
      </c>
      <c r="C36" s="95" t="s">
        <v>435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93" t="s">
        <v>436</v>
      </c>
      <c r="C37" s="96" t="s">
        <v>437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93" t="s">
        <v>438</v>
      </c>
      <c r="C38" s="96" t="s">
        <v>439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92" t="s">
        <v>440</v>
      </c>
      <c r="C39" s="95" t="s">
        <v>441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92" t="s">
        <v>442</v>
      </c>
      <c r="C40" s="95" t="s">
        <v>443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92" t="s">
        <v>444</v>
      </c>
      <c r="C41" s="95" t="s">
        <v>445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92" t="s">
        <v>446</v>
      </c>
      <c r="C42" s="95" t="s">
        <v>447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93" t="s">
        <v>448</v>
      </c>
      <c r="C43" s="96" t="s">
        <v>449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93" t="s">
        <v>450</v>
      </c>
      <c r="C44" s="94" t="s">
        <v>451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28"/>
      <c r="B45" s="29"/>
      <c r="C45" s="29"/>
      <c r="D45" s="29"/>
      <c r="E45" s="29"/>
      <c r="F45" s="29"/>
      <c r="G45" s="25" t="s">
        <v>9</v>
      </c>
      <c r="H45" s="26"/>
      <c r="I45" s="19">
        <f>COUNTIF(I8:I44,"ผ่าน")</f>
        <v>0</v>
      </c>
    </row>
    <row r="46" spans="1:9" ht="18.75" x14ac:dyDescent="0.2">
      <c r="A46" s="30"/>
      <c r="B46" s="31"/>
      <c r="C46" s="31"/>
      <c r="D46" s="31"/>
      <c r="E46" s="31"/>
      <c r="F46" s="31"/>
      <c r="G46" s="25" t="s">
        <v>13</v>
      </c>
      <c r="H46" s="26"/>
      <c r="I46" s="19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1" t="s">
        <v>18</v>
      </c>
      <c r="B51" s="51"/>
      <c r="C51" s="51" t="s">
        <v>19</v>
      </c>
      <c r="D51" s="51"/>
      <c r="E51" s="27" t="s">
        <v>20</v>
      </c>
      <c r="F51" s="27"/>
      <c r="G51" s="27" t="s">
        <v>21</v>
      </c>
      <c r="H51" s="27"/>
      <c r="I51" s="14"/>
    </row>
    <row r="52" spans="1:9" ht="18.75" x14ac:dyDescent="0.3">
      <c r="A52" s="51"/>
      <c r="B52" s="51"/>
      <c r="C52" s="52" t="s">
        <v>22</v>
      </c>
      <c r="D52" s="52"/>
      <c r="E52" s="53" t="s">
        <v>23</v>
      </c>
      <c r="F52" s="53"/>
      <c r="G52" s="53">
        <f>COUNTIF(H8:H44,"/")</f>
        <v>0</v>
      </c>
      <c r="H52" s="53"/>
      <c r="I52" s="14"/>
    </row>
    <row r="53" spans="1:9" ht="18.75" x14ac:dyDescent="0.3">
      <c r="A53" s="51"/>
      <c r="B53" s="51"/>
      <c r="C53" s="52" t="s">
        <v>24</v>
      </c>
      <c r="D53" s="52"/>
      <c r="E53" s="53" t="s">
        <v>25</v>
      </c>
      <c r="F53" s="53"/>
      <c r="G53" s="53">
        <f>COUNTIF(G8:G44,"/")</f>
        <v>0</v>
      </c>
      <c r="H53" s="53"/>
      <c r="I53" s="14"/>
    </row>
    <row r="54" spans="1:9" ht="18.75" x14ac:dyDescent="0.3">
      <c r="A54" s="51"/>
      <c r="B54" s="51"/>
      <c r="C54" s="52" t="s">
        <v>26</v>
      </c>
      <c r="D54" s="52"/>
      <c r="E54" s="53" t="s">
        <v>9</v>
      </c>
      <c r="F54" s="53"/>
      <c r="G54" s="53">
        <f>COUNTIF(F8:F44,"/")</f>
        <v>0</v>
      </c>
      <c r="H54" s="53"/>
      <c r="I54" s="14"/>
    </row>
    <row r="55" spans="1:9" ht="18.75" x14ac:dyDescent="0.3">
      <c r="A55" s="51"/>
      <c r="B55" s="51"/>
      <c r="C55" s="52" t="s">
        <v>27</v>
      </c>
      <c r="D55" s="52"/>
      <c r="E55" s="53" t="s">
        <v>13</v>
      </c>
      <c r="F55" s="53"/>
      <c r="G55" s="53">
        <f>COUNTIF(E8:E44,"/")</f>
        <v>37</v>
      </c>
      <c r="H55" s="53"/>
      <c r="I55" s="14"/>
    </row>
  </sheetData>
  <mergeCells count="30">
    <mergeCell ref="C53:D53"/>
    <mergeCell ref="E53:F53"/>
    <mergeCell ref="G53:H53"/>
    <mergeCell ref="A1:J1"/>
    <mergeCell ref="G45:H45"/>
    <mergeCell ref="C51:D51"/>
    <mergeCell ref="E51:F51"/>
    <mergeCell ref="G51:H51"/>
    <mergeCell ref="C54:D54"/>
    <mergeCell ref="E54:F54"/>
    <mergeCell ref="G54:H54"/>
    <mergeCell ref="A45:F46"/>
    <mergeCell ref="G46:H46"/>
    <mergeCell ref="A51:B55"/>
    <mergeCell ref="C55:D55"/>
    <mergeCell ref="E55:F55"/>
    <mergeCell ref="G55:H55"/>
    <mergeCell ref="C52:D52"/>
    <mergeCell ref="E52:F52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707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65.25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84" t="s">
        <v>47</v>
      </c>
      <c r="C8" s="85" t="s">
        <v>452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82" t="s">
        <v>453</v>
      </c>
      <c r="C9" s="83" t="s">
        <v>454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10" ht="18.75" x14ac:dyDescent="0.3">
      <c r="A10" s="18">
        <v>3</v>
      </c>
      <c r="B10" s="82" t="s">
        <v>455</v>
      </c>
      <c r="C10" s="83" t="s">
        <v>456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84" t="s">
        <v>457</v>
      </c>
      <c r="C11" s="85" t="s">
        <v>458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89" t="s">
        <v>459</v>
      </c>
      <c r="C12" s="88" t="s">
        <v>460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89" t="s">
        <v>461</v>
      </c>
      <c r="C13" s="88" t="s">
        <v>462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86" t="s">
        <v>463</v>
      </c>
      <c r="C14" s="87" t="s">
        <v>464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89" t="s">
        <v>465</v>
      </c>
      <c r="C15" s="88" t="s">
        <v>466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89" t="s">
        <v>467</v>
      </c>
      <c r="C16" s="88" t="s">
        <v>468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89" t="s">
        <v>708</v>
      </c>
      <c r="C17" s="88" t="s">
        <v>709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89" t="s">
        <v>469</v>
      </c>
      <c r="C18" s="88" t="s">
        <v>470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89" t="s">
        <v>471</v>
      </c>
      <c r="C19" s="88" t="s">
        <v>472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0" t="s">
        <v>473</v>
      </c>
      <c r="C20" s="91" t="s">
        <v>474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82" t="s">
        <v>244</v>
      </c>
      <c r="C21" s="83" t="s">
        <v>475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82" t="s">
        <v>476</v>
      </c>
      <c r="C22" s="83" t="s">
        <v>475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84" t="s">
        <v>477</v>
      </c>
      <c r="C23" s="85" t="s">
        <v>478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84" t="s">
        <v>479</v>
      </c>
      <c r="C24" s="85" t="s">
        <v>480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82" t="s">
        <v>481</v>
      </c>
      <c r="C25" s="83" t="s">
        <v>482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82" t="s">
        <v>483</v>
      </c>
      <c r="C26" s="83" t="s">
        <v>484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82" t="s">
        <v>485</v>
      </c>
      <c r="C27" s="83" t="s">
        <v>407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84" t="s">
        <v>486</v>
      </c>
      <c r="C28" s="85" t="s">
        <v>487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82" t="s">
        <v>488</v>
      </c>
      <c r="C29" s="83" t="s">
        <v>489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82" t="s">
        <v>490</v>
      </c>
      <c r="C30" s="83" t="s">
        <v>491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84" t="s">
        <v>492</v>
      </c>
      <c r="C31" s="85" t="s">
        <v>493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84" t="s">
        <v>494</v>
      </c>
      <c r="C32" s="85" t="s">
        <v>495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82" t="s">
        <v>496</v>
      </c>
      <c r="C33" s="83" t="s">
        <v>266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82" t="s">
        <v>497</v>
      </c>
      <c r="C34" s="83" t="s">
        <v>498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82" t="s">
        <v>499</v>
      </c>
      <c r="C35" s="83" t="s">
        <v>500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84" t="s">
        <v>501</v>
      </c>
      <c r="C36" s="85" t="s">
        <v>502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82" t="s">
        <v>503</v>
      </c>
      <c r="C37" s="83" t="s">
        <v>504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82" t="s">
        <v>261</v>
      </c>
      <c r="C38" s="83" t="s">
        <v>505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84" t="s">
        <v>506</v>
      </c>
      <c r="C39" s="85" t="s">
        <v>507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84" t="s">
        <v>508</v>
      </c>
      <c r="C40" s="85" t="s">
        <v>509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82" t="s">
        <v>510</v>
      </c>
      <c r="C41" s="83" t="s">
        <v>511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82" t="s">
        <v>710</v>
      </c>
      <c r="C42" s="83" t="s">
        <v>711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82" t="s">
        <v>512</v>
      </c>
      <c r="C43" s="83" t="s">
        <v>513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82" t="s">
        <v>514</v>
      </c>
      <c r="C44" s="83" t="s">
        <v>515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84" t="s">
        <v>481</v>
      </c>
      <c r="C45" s="85" t="s">
        <v>516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84" t="s">
        <v>517</v>
      </c>
      <c r="C46" s="85" t="s">
        <v>518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28"/>
      <c r="B47" s="29"/>
      <c r="C47" s="29"/>
      <c r="D47" s="29"/>
      <c r="E47" s="29"/>
      <c r="F47" s="29"/>
      <c r="G47" s="25" t="s">
        <v>9</v>
      </c>
      <c r="H47" s="26"/>
      <c r="I47" s="19">
        <f>COUNTIF(I8:I46,"ผ่าน")</f>
        <v>0</v>
      </c>
    </row>
    <row r="48" spans="1:9" ht="18.75" x14ac:dyDescent="0.2">
      <c r="A48" s="30"/>
      <c r="B48" s="31"/>
      <c r="C48" s="31"/>
      <c r="D48" s="31"/>
      <c r="E48" s="31"/>
      <c r="F48" s="31"/>
      <c r="G48" s="25" t="s">
        <v>13</v>
      </c>
      <c r="H48" s="26"/>
      <c r="I48" s="19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51" t="s">
        <v>18</v>
      </c>
      <c r="B53" s="51"/>
      <c r="C53" s="51" t="s">
        <v>19</v>
      </c>
      <c r="D53" s="51"/>
      <c r="E53" s="27" t="s">
        <v>20</v>
      </c>
      <c r="F53" s="27"/>
      <c r="G53" s="27" t="s">
        <v>21</v>
      </c>
      <c r="H53" s="27"/>
      <c r="I53" s="14"/>
    </row>
    <row r="54" spans="1:9" ht="18.75" x14ac:dyDescent="0.3">
      <c r="A54" s="51"/>
      <c r="B54" s="51"/>
      <c r="C54" s="52" t="s">
        <v>22</v>
      </c>
      <c r="D54" s="52"/>
      <c r="E54" s="53" t="s">
        <v>23</v>
      </c>
      <c r="F54" s="53"/>
      <c r="G54" s="53">
        <f>COUNTIF(H8:H46,"/")</f>
        <v>0</v>
      </c>
      <c r="H54" s="53"/>
      <c r="I54" s="14"/>
    </row>
    <row r="55" spans="1:9" ht="18.75" x14ac:dyDescent="0.3">
      <c r="A55" s="51"/>
      <c r="B55" s="51"/>
      <c r="C55" s="52" t="s">
        <v>24</v>
      </c>
      <c r="D55" s="52"/>
      <c r="E55" s="53" t="s">
        <v>25</v>
      </c>
      <c r="F55" s="53"/>
      <c r="G55" s="53">
        <f>COUNTIF(G8:G46,"/")</f>
        <v>0</v>
      </c>
      <c r="H55" s="53"/>
      <c r="I55" s="14"/>
    </row>
    <row r="56" spans="1:9" ht="18.75" x14ac:dyDescent="0.3">
      <c r="A56" s="51"/>
      <c r="B56" s="51"/>
      <c r="C56" s="52" t="s">
        <v>26</v>
      </c>
      <c r="D56" s="52"/>
      <c r="E56" s="53" t="s">
        <v>9</v>
      </c>
      <c r="F56" s="53"/>
      <c r="G56" s="53">
        <f>COUNTIF(F8:F46,"/")</f>
        <v>0</v>
      </c>
      <c r="H56" s="53"/>
      <c r="I56" s="14"/>
    </row>
    <row r="57" spans="1:9" ht="18.75" x14ac:dyDescent="0.3">
      <c r="A57" s="51"/>
      <c r="B57" s="51"/>
      <c r="C57" s="52" t="s">
        <v>27</v>
      </c>
      <c r="D57" s="52"/>
      <c r="E57" s="53" t="s">
        <v>13</v>
      </c>
      <c r="F57" s="53"/>
      <c r="G57" s="53">
        <f>COUNTIF(E8:E46,"/")</f>
        <v>39</v>
      </c>
      <c r="H57" s="53"/>
      <c r="I57" s="14"/>
    </row>
  </sheetData>
  <mergeCells count="30">
    <mergeCell ref="C55:D55"/>
    <mergeCell ref="E55:F55"/>
    <mergeCell ref="G55:H55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A47:F48"/>
    <mergeCell ref="G47:H47"/>
    <mergeCell ref="C56:D56"/>
    <mergeCell ref="E56:F56"/>
    <mergeCell ref="G56:H56"/>
    <mergeCell ref="G48:H48"/>
    <mergeCell ref="A53:B57"/>
    <mergeCell ref="C54:D54"/>
    <mergeCell ref="E54:F54"/>
    <mergeCell ref="G54:H54"/>
    <mergeCell ref="C53:D53"/>
    <mergeCell ref="E53:F53"/>
    <mergeCell ref="G53:H53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706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101.2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77" t="s">
        <v>519</v>
      </c>
      <c r="C8" s="78" t="s">
        <v>520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9" t="s">
        <v>465</v>
      </c>
      <c r="C9" s="80" t="s">
        <v>521</v>
      </c>
      <c r="D9" s="20"/>
      <c r="E9" s="16" t="str">
        <f t="shared" ref="E9:E32" si="0">IF(D9&lt;=14,"/",IF(D9&lt;=20,"",IF(D9&lt;=25,"",IF(D9&lt;=30,""))))</f>
        <v>/</v>
      </c>
      <c r="F9" s="16" t="str">
        <f t="shared" ref="F9:F32" si="1">IF(D9&lt;=14,"",IF(D9&lt;=20,"/",IF(D9&lt;=25,"",IF(D9&lt;=30,""))))</f>
        <v/>
      </c>
      <c r="G9" s="16" t="str">
        <f t="shared" ref="G9:G32" si="2">IF(D9&lt;=14,"",IF(D9&lt;=20,"",IF(D9&lt;=25,"/",IF(D9&lt;=30,""))))</f>
        <v/>
      </c>
      <c r="H9" s="16" t="str">
        <f t="shared" ref="H9:H32" si="3">IF(D9&lt;=14,"",IF(D9&lt;=20,"",IF(D9&lt;=25,"",IF(D9&lt;=30,"/"))))</f>
        <v/>
      </c>
      <c r="I9" s="16" t="str">
        <f t="shared" ref="I9:I32" si="4">IF(D9&gt;14,"ผ่าน","ไม่ผ่าน")</f>
        <v>ไม่ผ่าน</v>
      </c>
    </row>
    <row r="10" spans="1:10" ht="18.75" x14ac:dyDescent="0.3">
      <c r="A10" s="18">
        <v>3</v>
      </c>
      <c r="B10" s="79" t="s">
        <v>522</v>
      </c>
      <c r="C10" s="80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9" t="s">
        <v>524</v>
      </c>
      <c r="C11" s="80" t="s">
        <v>525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7" t="s">
        <v>526</v>
      </c>
      <c r="C12" s="78" t="s">
        <v>527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7" t="s">
        <v>528</v>
      </c>
      <c r="C13" s="78" t="s">
        <v>527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77" t="s">
        <v>529</v>
      </c>
      <c r="C14" s="78" t="s">
        <v>530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79" t="s">
        <v>531</v>
      </c>
      <c r="C15" s="80" t="s">
        <v>532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5" t="s">
        <v>533</v>
      </c>
      <c r="C16" s="76" t="s">
        <v>534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77" t="s">
        <v>535</v>
      </c>
      <c r="C17" s="78" t="s">
        <v>536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7" t="s">
        <v>537</v>
      </c>
      <c r="C18" s="78" t="s">
        <v>538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7" t="s">
        <v>539</v>
      </c>
      <c r="C19" s="78" t="s">
        <v>540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7" t="s">
        <v>541</v>
      </c>
      <c r="C20" s="78" t="s">
        <v>542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7" t="s">
        <v>543</v>
      </c>
      <c r="C21" s="78" t="s">
        <v>544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7" t="s">
        <v>545</v>
      </c>
      <c r="C22" s="78" t="s">
        <v>546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9" t="s">
        <v>547</v>
      </c>
      <c r="C23" s="80" t="s">
        <v>548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9" t="s">
        <v>549</v>
      </c>
      <c r="C24" s="80" t="s">
        <v>550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7" t="s">
        <v>551</v>
      </c>
      <c r="C25" s="81" t="s">
        <v>552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9" t="s">
        <v>553</v>
      </c>
      <c r="C26" s="80" t="s">
        <v>554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9" t="s">
        <v>555</v>
      </c>
      <c r="C27" s="80" t="s">
        <v>556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9" t="s">
        <v>557</v>
      </c>
      <c r="C28" s="80" t="s">
        <v>558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9" t="s">
        <v>357</v>
      </c>
      <c r="C29" s="80" t="s">
        <v>559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7" t="s">
        <v>560</v>
      </c>
      <c r="C30" s="78" t="s">
        <v>561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9" t="s">
        <v>562</v>
      </c>
      <c r="C31" s="80" t="s">
        <v>563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9" t="s">
        <v>564</v>
      </c>
      <c r="C32" s="80" t="s">
        <v>262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2">
      <c r="A33" s="28"/>
      <c r="B33" s="29"/>
      <c r="C33" s="29"/>
      <c r="D33" s="29"/>
      <c r="E33" s="29"/>
      <c r="F33" s="29"/>
      <c r="G33" s="25" t="s">
        <v>9</v>
      </c>
      <c r="H33" s="26"/>
      <c r="I33" s="19">
        <f>COUNTIF(I8:I32,"ผ่าน")</f>
        <v>0</v>
      </c>
    </row>
    <row r="34" spans="1:9" ht="18.75" x14ac:dyDescent="0.2">
      <c r="A34" s="30"/>
      <c r="B34" s="31"/>
      <c r="C34" s="31"/>
      <c r="D34" s="31"/>
      <c r="E34" s="31"/>
      <c r="F34" s="31"/>
      <c r="G34" s="25" t="s">
        <v>13</v>
      </c>
      <c r="H34" s="26"/>
      <c r="I34" s="19">
        <f>COUNTIF(I8:I32,"ไม่ผ่าน")</f>
        <v>25</v>
      </c>
    </row>
    <row r="35" spans="1:9" ht="18.75" x14ac:dyDescent="0.3">
      <c r="A35" s="6" t="s">
        <v>14</v>
      </c>
      <c r="B35" s="5"/>
      <c r="C35" s="5"/>
      <c r="D35" s="7"/>
      <c r="E35" s="5"/>
      <c r="F35" s="5"/>
      <c r="G35" s="14"/>
      <c r="H35" s="14"/>
      <c r="I35" s="14"/>
    </row>
    <row r="36" spans="1:9" ht="18.75" x14ac:dyDescent="0.3">
      <c r="A36" s="5"/>
      <c r="B36" s="5"/>
      <c r="C36" s="2"/>
      <c r="D36" s="10"/>
      <c r="E36" s="11" t="s">
        <v>15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1" t="s">
        <v>18</v>
      </c>
      <c r="B39" s="51"/>
      <c r="C39" s="51" t="s">
        <v>19</v>
      </c>
      <c r="D39" s="51"/>
      <c r="E39" s="27" t="s">
        <v>20</v>
      </c>
      <c r="F39" s="27"/>
      <c r="G39" s="27" t="s">
        <v>21</v>
      </c>
      <c r="H39" s="27"/>
      <c r="I39" s="14"/>
    </row>
    <row r="40" spans="1:9" ht="18.75" x14ac:dyDescent="0.3">
      <c r="A40" s="51"/>
      <c r="B40" s="51"/>
      <c r="C40" s="52" t="s">
        <v>22</v>
      </c>
      <c r="D40" s="52"/>
      <c r="E40" s="53" t="s">
        <v>23</v>
      </c>
      <c r="F40" s="53"/>
      <c r="G40" s="53">
        <f>COUNTIF(H8:H32,"/")</f>
        <v>0</v>
      </c>
      <c r="H40" s="53"/>
      <c r="I40" s="14"/>
    </row>
    <row r="41" spans="1:9" ht="18.75" x14ac:dyDescent="0.3">
      <c r="A41" s="51"/>
      <c r="B41" s="51"/>
      <c r="C41" s="52" t="s">
        <v>24</v>
      </c>
      <c r="D41" s="52"/>
      <c r="E41" s="53" t="s">
        <v>25</v>
      </c>
      <c r="F41" s="53"/>
      <c r="G41" s="53">
        <f>COUNTIF(G8:G32,"/")</f>
        <v>0</v>
      </c>
      <c r="H41" s="53"/>
      <c r="I41" s="14"/>
    </row>
    <row r="42" spans="1:9" ht="18.75" x14ac:dyDescent="0.3">
      <c r="A42" s="51"/>
      <c r="B42" s="51"/>
      <c r="C42" s="52" t="s">
        <v>26</v>
      </c>
      <c r="D42" s="52"/>
      <c r="E42" s="53" t="s">
        <v>9</v>
      </c>
      <c r="F42" s="53"/>
      <c r="G42" s="53">
        <f>COUNTIF(F8:F32,"/")</f>
        <v>0</v>
      </c>
      <c r="H42" s="53"/>
      <c r="I42" s="14"/>
    </row>
    <row r="43" spans="1:9" ht="18.75" x14ac:dyDescent="0.3">
      <c r="A43" s="51"/>
      <c r="B43" s="51"/>
      <c r="C43" s="52" t="s">
        <v>27</v>
      </c>
      <c r="D43" s="52"/>
      <c r="E43" s="53" t="s">
        <v>13</v>
      </c>
      <c r="F43" s="53"/>
      <c r="G43" s="53">
        <f>COUNTIF(E8:E32,"/")</f>
        <v>25</v>
      </c>
      <c r="H43" s="53"/>
      <c r="I43" s="14"/>
    </row>
  </sheetData>
  <mergeCells count="30">
    <mergeCell ref="C42:D42"/>
    <mergeCell ref="E42:F42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3:D43"/>
    <mergeCell ref="E43:F43"/>
    <mergeCell ref="G43:H43"/>
    <mergeCell ref="A33:F34"/>
    <mergeCell ref="G33:H33"/>
    <mergeCell ref="G34:H34"/>
    <mergeCell ref="A39:B43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60" t="s">
        <v>727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3">
      <c r="A2" s="32" t="s">
        <v>704</v>
      </c>
      <c r="B2" s="32"/>
      <c r="C2" s="32"/>
      <c r="D2" s="32"/>
      <c r="E2" s="32"/>
      <c r="F2" s="32"/>
      <c r="G2" s="32"/>
      <c r="H2" s="32"/>
      <c r="I2" s="32"/>
    </row>
    <row r="3" spans="1:10" ht="18.75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33" t="s">
        <v>2</v>
      </c>
      <c r="B5" s="36" t="s">
        <v>3</v>
      </c>
      <c r="C5" s="39" t="s">
        <v>4</v>
      </c>
      <c r="D5" s="42" t="s">
        <v>5</v>
      </c>
      <c r="E5" s="45" t="s">
        <v>6</v>
      </c>
      <c r="F5" s="46"/>
      <c r="G5" s="46"/>
      <c r="H5" s="47"/>
      <c r="I5" s="48" t="s">
        <v>7</v>
      </c>
    </row>
    <row r="6" spans="1:10" ht="18.75" customHeight="1" x14ac:dyDescent="0.3">
      <c r="A6" s="34"/>
      <c r="B6" s="37"/>
      <c r="C6" s="40"/>
      <c r="D6" s="43"/>
      <c r="E6" s="48" t="s">
        <v>8</v>
      </c>
      <c r="F6" s="45" t="s">
        <v>9</v>
      </c>
      <c r="G6" s="46"/>
      <c r="H6" s="47"/>
      <c r="I6" s="49"/>
    </row>
    <row r="7" spans="1:10" ht="90.75" customHeight="1" x14ac:dyDescent="0.2">
      <c r="A7" s="35"/>
      <c r="B7" s="38"/>
      <c r="C7" s="41"/>
      <c r="D7" s="44"/>
      <c r="E7" s="50"/>
      <c r="F7" s="13" t="s">
        <v>10</v>
      </c>
      <c r="G7" s="13" t="s">
        <v>11</v>
      </c>
      <c r="H7" s="13" t="s">
        <v>12</v>
      </c>
      <c r="I7" s="50"/>
    </row>
    <row r="8" spans="1:10" ht="18.75" x14ac:dyDescent="0.3">
      <c r="A8" s="18">
        <v>1</v>
      </c>
      <c r="B8" s="71" t="s">
        <v>705</v>
      </c>
      <c r="C8" s="72" t="s">
        <v>565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3" t="s">
        <v>566</v>
      </c>
      <c r="C9" s="74" t="s">
        <v>567</v>
      </c>
      <c r="D9" s="20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10" ht="18.75" x14ac:dyDescent="0.3">
      <c r="A10" s="18">
        <v>3</v>
      </c>
      <c r="B10" s="73" t="s">
        <v>568</v>
      </c>
      <c r="C10" s="74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1" t="s">
        <v>569</v>
      </c>
      <c r="C11" s="72" t="s">
        <v>570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1" t="s">
        <v>571</v>
      </c>
      <c r="C12" s="72" t="s">
        <v>572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1" t="s">
        <v>573</v>
      </c>
      <c r="C13" s="72" t="s">
        <v>574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73" t="s">
        <v>575</v>
      </c>
      <c r="C14" s="74" t="s">
        <v>576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71" t="s">
        <v>577</v>
      </c>
      <c r="C15" s="72" t="s">
        <v>578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3" t="s">
        <v>579</v>
      </c>
      <c r="C16" s="74" t="s">
        <v>580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9" t="s">
        <v>581</v>
      </c>
      <c r="C17" s="70" t="s">
        <v>582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1" t="s">
        <v>583</v>
      </c>
      <c r="C18" s="72" t="s">
        <v>584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3" t="s">
        <v>585</v>
      </c>
      <c r="C19" s="74" t="s">
        <v>586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1" t="s">
        <v>587</v>
      </c>
      <c r="C20" s="72" t="s">
        <v>588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3" t="s">
        <v>589</v>
      </c>
      <c r="C21" s="74" t="s">
        <v>590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1" t="s">
        <v>591</v>
      </c>
      <c r="C22" s="72" t="s">
        <v>592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1" t="s">
        <v>593</v>
      </c>
      <c r="C23" s="72" t="s">
        <v>594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1" t="s">
        <v>595</v>
      </c>
      <c r="C24" s="72" t="s">
        <v>596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1" t="s">
        <v>65</v>
      </c>
      <c r="C25" s="72" t="s">
        <v>597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1" t="s">
        <v>130</v>
      </c>
      <c r="C26" s="72" t="s">
        <v>598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3" t="s">
        <v>599</v>
      </c>
      <c r="C27" s="74" t="s">
        <v>600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3" t="s">
        <v>601</v>
      </c>
      <c r="C28" s="74" t="s">
        <v>602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1" t="s">
        <v>430</v>
      </c>
      <c r="C29" s="72" t="s">
        <v>603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1" t="s">
        <v>604</v>
      </c>
      <c r="C30" s="72" t="s">
        <v>605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3" t="s">
        <v>399</v>
      </c>
      <c r="C31" s="74" t="s">
        <v>606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1" t="s">
        <v>607</v>
      </c>
      <c r="C32" s="72" t="s">
        <v>608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71" t="s">
        <v>609</v>
      </c>
      <c r="C33" s="72" t="s">
        <v>294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71" t="s">
        <v>109</v>
      </c>
      <c r="C34" s="72" t="s">
        <v>262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71" t="s">
        <v>610</v>
      </c>
      <c r="C35" s="72" t="s">
        <v>611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73" t="s">
        <v>604</v>
      </c>
      <c r="C36" s="74" t="s">
        <v>612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73" t="s">
        <v>613</v>
      </c>
      <c r="C37" s="74" t="s">
        <v>614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73" t="s">
        <v>615</v>
      </c>
      <c r="C38" s="74" t="s">
        <v>616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71" t="s">
        <v>617</v>
      </c>
      <c r="C39" s="72" t="s">
        <v>618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73" t="s">
        <v>619</v>
      </c>
      <c r="C40" s="74" t="s">
        <v>620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73" t="s">
        <v>621</v>
      </c>
      <c r="C41" s="74" t="s">
        <v>622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73" t="s">
        <v>700</v>
      </c>
      <c r="C42" s="74" t="s">
        <v>701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28"/>
      <c r="B43" s="29"/>
      <c r="C43" s="29"/>
      <c r="D43" s="29"/>
      <c r="E43" s="29"/>
      <c r="F43" s="29"/>
      <c r="G43" s="25" t="s">
        <v>9</v>
      </c>
      <c r="H43" s="26"/>
      <c r="I43" s="19">
        <f>COUNTIF(I8:I42,"ผ่าน")</f>
        <v>0</v>
      </c>
    </row>
    <row r="44" spans="1:9" ht="18.75" x14ac:dyDescent="0.2">
      <c r="A44" s="30"/>
      <c r="B44" s="31"/>
      <c r="C44" s="31"/>
      <c r="D44" s="31"/>
      <c r="E44" s="31"/>
      <c r="F44" s="31"/>
      <c r="G44" s="25" t="s">
        <v>13</v>
      </c>
      <c r="H44" s="26"/>
      <c r="I44" s="19">
        <f>COUNTIF(I8:I42,"ไม่ผ่าน")</f>
        <v>35</v>
      </c>
    </row>
    <row r="45" spans="1:9" ht="18.75" x14ac:dyDescent="0.3">
      <c r="A45" s="6" t="s">
        <v>14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1" t="s">
        <v>18</v>
      </c>
      <c r="B49" s="51"/>
      <c r="C49" s="51" t="s">
        <v>19</v>
      </c>
      <c r="D49" s="51"/>
      <c r="E49" s="27" t="s">
        <v>20</v>
      </c>
      <c r="F49" s="27"/>
      <c r="G49" s="27" t="s">
        <v>21</v>
      </c>
      <c r="H49" s="27"/>
      <c r="I49" s="14"/>
    </row>
    <row r="50" spans="1:9" ht="18.75" x14ac:dyDescent="0.3">
      <c r="A50" s="51"/>
      <c r="B50" s="51"/>
      <c r="C50" s="52" t="s">
        <v>22</v>
      </c>
      <c r="D50" s="52"/>
      <c r="E50" s="53" t="s">
        <v>23</v>
      </c>
      <c r="F50" s="53"/>
      <c r="G50" s="53">
        <f>COUNTIF(H8:H42,"/")</f>
        <v>0</v>
      </c>
      <c r="H50" s="53"/>
      <c r="I50" s="14"/>
    </row>
    <row r="51" spans="1:9" ht="18.75" x14ac:dyDescent="0.3">
      <c r="A51" s="51"/>
      <c r="B51" s="51"/>
      <c r="C51" s="52" t="s">
        <v>24</v>
      </c>
      <c r="D51" s="52"/>
      <c r="E51" s="53" t="s">
        <v>25</v>
      </c>
      <c r="F51" s="53"/>
      <c r="G51" s="53">
        <f>COUNTIF(G8:G42,"/")</f>
        <v>0</v>
      </c>
      <c r="H51" s="53"/>
      <c r="I51" s="14"/>
    </row>
    <row r="52" spans="1:9" ht="18.75" x14ac:dyDescent="0.3">
      <c r="A52" s="51"/>
      <c r="B52" s="51"/>
      <c r="C52" s="52" t="s">
        <v>26</v>
      </c>
      <c r="D52" s="52"/>
      <c r="E52" s="53" t="s">
        <v>9</v>
      </c>
      <c r="F52" s="53"/>
      <c r="G52" s="53">
        <f>COUNTIF(F8:F42,"/")</f>
        <v>0</v>
      </c>
      <c r="H52" s="53"/>
      <c r="I52" s="14"/>
    </row>
    <row r="53" spans="1:9" ht="18.75" x14ac:dyDescent="0.3">
      <c r="A53" s="51"/>
      <c r="B53" s="51"/>
      <c r="C53" s="52" t="s">
        <v>27</v>
      </c>
      <c r="D53" s="52"/>
      <c r="E53" s="53" t="s">
        <v>13</v>
      </c>
      <c r="F53" s="53"/>
      <c r="G53" s="53">
        <f>COUNTIF(E8:E42,"/")</f>
        <v>35</v>
      </c>
      <c r="H53" s="53"/>
      <c r="I53" s="14"/>
    </row>
  </sheetData>
  <mergeCells count="30">
    <mergeCell ref="A43:F44"/>
    <mergeCell ref="G43:H43"/>
    <mergeCell ref="G44:H4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2022-01-20T02:33:17Z</dcterms:modified>
</cp:coreProperties>
</file>