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checkCompatibility="1" defaultThemeVersion="124226"/>
  <bookViews>
    <workbookView xWindow="0" yWindow="0" windowWidth="20730" windowHeight="11760" activeTab="10"/>
  </bookViews>
  <sheets>
    <sheet name="ห้อง1" sheetId="20" r:id="rId1"/>
    <sheet name="ห้อง2 " sheetId="35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6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48" i="26" l="1"/>
  <c r="H48" i="26" s="1"/>
  <c r="G49" i="26"/>
  <c r="H49" i="26" s="1"/>
  <c r="G50" i="26"/>
  <c r="H50" i="26" s="1"/>
  <c r="G51" i="26"/>
  <c r="H51" i="26" s="1"/>
  <c r="G50" i="32"/>
  <c r="H50" i="32" s="1"/>
  <c r="G51" i="32"/>
  <c r="H51" i="32" s="1"/>
  <c r="G49" i="20" l="1"/>
  <c r="H49" i="20" s="1"/>
  <c r="G50" i="20"/>
  <c r="H50" i="20" s="1"/>
  <c r="G51" i="20"/>
  <c r="H51" i="20" s="1"/>
  <c r="G29" i="36" l="1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E42" i="36" s="1"/>
  <c r="G8" i="36"/>
  <c r="E40" i="36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E40" i="23" s="1"/>
  <c r="G8" i="23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G8" i="25"/>
  <c r="G32" i="24"/>
  <c r="H32" i="24" s="1"/>
  <c r="G31" i="24"/>
  <c r="H31" i="24" s="1"/>
  <c r="G30" i="24"/>
  <c r="H30" i="24" s="1"/>
  <c r="G29" i="24"/>
  <c r="H29" i="24" s="1"/>
  <c r="H28" i="24"/>
  <c r="G28" i="24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H20" i="24"/>
  <c r="G20" i="24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H12" i="24"/>
  <c r="G12" i="24"/>
  <c r="G11" i="24"/>
  <c r="H11" i="24" s="1"/>
  <c r="G10" i="24"/>
  <c r="G9" i="24"/>
  <c r="H9" i="24" s="1"/>
  <c r="G8" i="24"/>
  <c r="H8" i="24" s="1"/>
  <c r="G46" i="29"/>
  <c r="H46" i="29" s="1"/>
  <c r="G45" i="29"/>
  <c r="H45" i="29" s="1"/>
  <c r="G44" i="29"/>
  <c r="H44" i="29" s="1"/>
  <c r="G43" i="29"/>
  <c r="H43" i="29" s="1"/>
  <c r="G42" i="29"/>
  <c r="H42" i="29" s="1"/>
  <c r="G41" i="29"/>
  <c r="H41" i="29" s="1"/>
  <c r="G40" i="29"/>
  <c r="H40" i="29" s="1"/>
  <c r="G39" i="29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E59" i="29" s="1"/>
  <c r="G8" i="29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E57" i="28" s="1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E32" i="27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E64" i="26" s="1"/>
  <c r="G8" i="26"/>
  <c r="E63" i="26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E64" i="32" s="1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G10" i="35"/>
  <c r="H10" i="35" s="1"/>
  <c r="G9" i="35"/>
  <c r="H9" i="35" s="1"/>
  <c r="G8" i="35"/>
  <c r="E64" i="35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E38" i="23" l="1"/>
  <c r="E54" i="25"/>
  <c r="E55" i="25"/>
  <c r="E43" i="24"/>
  <c r="E58" i="29"/>
  <c r="H8" i="25"/>
  <c r="H9" i="25"/>
  <c r="H43" i="25" s="1"/>
  <c r="E45" i="24"/>
  <c r="H10" i="24"/>
  <c r="H34" i="24"/>
  <c r="H9" i="29"/>
  <c r="H8" i="29"/>
  <c r="H47" i="29" s="1"/>
  <c r="H9" i="26"/>
  <c r="H8" i="26"/>
  <c r="H52" i="26" s="1"/>
  <c r="H8" i="35"/>
  <c r="H53" i="35" s="1"/>
  <c r="E39" i="36"/>
  <c r="H8" i="36"/>
  <c r="E41" i="36"/>
  <c r="H9" i="36"/>
  <c r="H9" i="23"/>
  <c r="E37" i="23"/>
  <c r="H8" i="23"/>
  <c r="E39" i="23"/>
  <c r="E52" i="25"/>
  <c r="E53" i="25"/>
  <c r="E42" i="24"/>
  <c r="H33" i="24"/>
  <c r="E44" i="24"/>
  <c r="H48" i="29"/>
  <c r="E56" i="29"/>
  <c r="E57" i="29"/>
  <c r="E54" i="28"/>
  <c r="H8" i="28"/>
  <c r="E55" i="28"/>
  <c r="E56" i="28"/>
  <c r="E29" i="27"/>
  <c r="H8" i="27"/>
  <c r="E30" i="27"/>
  <c r="E31" i="27"/>
  <c r="H53" i="26"/>
  <c r="E61" i="26"/>
  <c r="E62" i="26"/>
  <c r="E62" i="32"/>
  <c r="E63" i="32"/>
  <c r="E61" i="32"/>
  <c r="H8" i="32"/>
  <c r="E61" i="35"/>
  <c r="E62" i="35"/>
  <c r="E63" i="35"/>
  <c r="H44" i="25" l="1"/>
  <c r="H52" i="35"/>
  <c r="H30" i="36"/>
  <c r="H31" i="36"/>
  <c r="H29" i="23"/>
  <c r="H28" i="23"/>
  <c r="H46" i="28"/>
  <c r="H45" i="28"/>
  <c r="H21" i="27"/>
  <c r="H20" i="27"/>
  <c r="H53" i="32"/>
  <c r="H52" i="32"/>
  <c r="G29" i="20" l="1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9" i="20" l="1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E64" i="20" l="1"/>
  <c r="E62" i="20"/>
  <c r="E63" i="20"/>
  <c r="E61" i="20"/>
  <c r="H8" i="20"/>
  <c r="H52" i="20" l="1"/>
  <c r="H53" i="20"/>
</calcChain>
</file>

<file path=xl/sharedStrings.xml><?xml version="1.0" encoding="utf-8"?>
<sst xmlns="http://schemas.openxmlformats.org/spreadsheetml/2006/main" count="1095" uniqueCount="731">
  <si>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</si>
  <si>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</si>
  <si>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</si>
  <si>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</si>
  <si>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</si>
  <si>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</si>
  <si>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</si>
  <si>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</si>
  <si>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</si>
  <si>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</si>
  <si>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</si>
  <si>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</si>
  <si>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</si>
  <si>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</si>
  <si>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</si>
  <si>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</si>
  <si>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</si>
  <si>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</si>
  <si>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</si>
  <si>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</si>
  <si>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</si>
  <si>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</si>
  <si>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</si>
  <si>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</si>
  <si>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</si>
  <si>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</si>
  <si>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</si>
  <si>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</si>
  <si>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 xml:space="preserve">                ตำแหน่ง     </t>
  </si>
  <si>
    <t xml:space="preserve">  ประเมิน วันที่    เดือน       พ.ศ. </t>
  </si>
  <si>
    <t>ลงชื่อ                 ผู้ประเมิน</t>
  </si>
  <si>
    <t xml:space="preserve">    (                      )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</si>
  <si>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</si>
  <si>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</si>
  <si>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</si>
  <si>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</si>
  <si>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</si>
  <si>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</si>
  <si>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</si>
  <si>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</si>
  <si>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</si>
  <si>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</si>
  <si>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</si>
  <si>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</si>
  <si>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</si>
  <si>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</si>
  <si>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</si>
  <si>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</si>
  <si>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</si>
  <si>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</si>
  <si>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</si>
  <si>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</si>
  <si>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</si>
  <si>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</si>
  <si>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</si>
  <si>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</si>
  <si>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</si>
  <si>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</si>
  <si>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</si>
  <si>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</si>
  <si>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</si>
  <si>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</si>
  <si>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</si>
  <si>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</si>
  <si>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</si>
  <si>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</si>
  <si>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</si>
  <si>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</si>
  <si>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</si>
  <si>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</si>
  <si>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</si>
  <si>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</si>
  <si>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</si>
  <si>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</si>
  <si>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</si>
  <si>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</si>
  <si>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</si>
  <si>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</si>
  <si>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</si>
  <si>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</si>
  <si>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</si>
  <si>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</si>
  <si>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</si>
  <si>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</si>
  <si>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</si>
  <si>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</si>
  <si>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</si>
  <si>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</si>
  <si>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</si>
  <si>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</si>
  <si>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</si>
  <si>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</si>
  <si>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</si>
  <si>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</si>
  <si>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</si>
  <si>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</si>
  <si>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</si>
  <si>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</si>
  <si>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</si>
  <si>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</si>
  <si>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</si>
  <si>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</si>
  <si>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</si>
  <si>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</si>
  <si>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</si>
  <si>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</si>
  <si>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</si>
  <si>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</si>
  <si>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</si>
  <si>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</si>
  <si>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</si>
  <si>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</si>
  <si>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</si>
  <si>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</si>
  <si>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</si>
  <si>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</si>
  <si>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</si>
  <si>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</si>
  <si>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</si>
  <si>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</si>
  <si>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</si>
  <si>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</si>
  <si>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</si>
  <si>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</si>
  <si>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</si>
  <si>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</si>
  <si>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</si>
  <si>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</si>
  <si>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</si>
  <si>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</si>
  <si>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</si>
  <si>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</si>
  <si>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</si>
  <si>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</si>
  <si>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</si>
  <si>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</si>
  <si>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</si>
  <si>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</si>
  <si>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</si>
  <si>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</si>
  <si>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</si>
  <si>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</si>
  <si>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</si>
  <si>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</si>
  <si>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</si>
  <si>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</si>
  <si>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</si>
  <si>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</si>
  <si>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</si>
  <si>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</si>
  <si>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</si>
  <si>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</si>
  <si>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</si>
  <si>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</si>
  <si>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</si>
  <si>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</si>
  <si>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</si>
  <si>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</si>
  <si>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</si>
  <si>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</si>
  <si>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</si>
  <si>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</si>
  <si>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</si>
  <si>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</si>
  <si>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</si>
  <si>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</si>
  <si>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</si>
  <si>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</si>
  <si>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</si>
  <si>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</si>
  <si>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</si>
  <si>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</si>
  <si>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</si>
  <si>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</si>
  <si>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</si>
  <si>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</si>
  <si>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</si>
  <si>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</si>
  <si>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</si>
  <si>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</si>
  <si>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</si>
  <si>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</si>
  <si>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</si>
  <si>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</si>
  <si>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</si>
  <si>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</si>
  <si>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</si>
  <si>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</si>
  <si>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</si>
  <si>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</si>
  <si>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</si>
  <si>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</si>
  <si>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</si>
  <si>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</si>
  <si>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</si>
  <si>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</si>
  <si>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</si>
  <si>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</si>
  <si>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</si>
  <si>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</si>
  <si>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</si>
  <si>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</si>
  <si>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</si>
  <si>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</si>
  <si>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</si>
  <si>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</si>
  <si>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</si>
  <si>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</si>
  <si>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</si>
  <si>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</si>
  <si>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</si>
  <si>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</si>
  <si>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</si>
  <si>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</si>
  <si>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</si>
  <si>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</si>
  <si>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</si>
  <si>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</si>
  <si>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</si>
  <si>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</si>
  <si>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</si>
  <si>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</si>
  <si>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</si>
  <si>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</si>
  <si>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</si>
  <si>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</si>
  <si>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</si>
  <si>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</si>
  <si>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</si>
  <si>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</si>
  <si>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</si>
  <si>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</si>
  <si>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</si>
  <si>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</si>
  <si>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</si>
  <si>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</si>
  <si>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</si>
  <si>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</si>
  <si>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</si>
  <si>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</si>
  <si>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</si>
  <si>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</si>
  <si>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</si>
  <si>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</si>
  <si>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</si>
  <si>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</si>
  <si>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</si>
  <si>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</si>
  <si>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</si>
  <si>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</si>
  <si>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</si>
  <si>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</si>
  <si>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</si>
  <si>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</si>
  <si>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</si>
  <si>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</si>
  <si>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</si>
  <si>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</si>
  <si>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</si>
  <si>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</si>
  <si>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</si>
  <si>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</si>
  <si>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</si>
  <si>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</si>
  <si>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</si>
  <si>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</si>
  <si>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</si>
  <si>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</si>
  <si>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</si>
  <si>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</si>
  <si>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</si>
  <si>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</si>
  <si>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</si>
  <si>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</si>
  <si>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</si>
  <si>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</si>
  <si>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</si>
  <si>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</si>
  <si>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</si>
  <si>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</si>
  <si>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</si>
  <si>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</si>
  <si>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</si>
  <si>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</si>
  <si>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</si>
  <si>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</si>
  <si>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</si>
  <si>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</si>
  <si>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</si>
  <si>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</si>
  <si>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</si>
  <si>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</si>
  <si>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</si>
  <si>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</si>
  <si>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</si>
  <si>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</si>
  <si>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</si>
  <si>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</si>
  <si>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</si>
  <si>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</si>
  <si>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</si>
  <si>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</si>
  <si>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</si>
  <si>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</si>
  <si>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</si>
  <si>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</si>
  <si>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</si>
  <si>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</si>
  <si>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</si>
  <si>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</si>
  <si>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</si>
  <si>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</si>
  <si>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</si>
  <si>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</si>
  <si>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</si>
  <si>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</si>
  <si>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</si>
  <si>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</si>
  <si>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</si>
  <si>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</si>
  <si>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</si>
  <si>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</si>
  <si>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</si>
  <si>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</si>
  <si>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</si>
  <si>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</si>
  <si>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</si>
  <si>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</si>
  <si>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</si>
  <si>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</si>
  <si>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</si>
  <si>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</si>
  <si>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</si>
  <si>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</si>
  <si>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</si>
  <si>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</si>
  <si>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</si>
  <si>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</si>
  <si>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</si>
  <si>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</si>
  <si>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</si>
  <si>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</si>
  <si>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</si>
  <si>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</si>
  <si>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</si>
  <si>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</si>
  <si>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</si>
  <si>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</si>
  <si>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</si>
  <si>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</si>
  <si>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</si>
  <si>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</si>
  <si>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</si>
  <si>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</si>
  <si>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</si>
  <si>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</si>
  <si>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</si>
  <si>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</si>
  <si>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</si>
  <si>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</si>
  <si>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</si>
  <si>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</si>
  <si>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</si>
  <si>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</si>
  <si>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</si>
  <si>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</si>
  <si>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</si>
  <si>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</si>
  <si>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</si>
  <si>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</si>
  <si>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</si>
  <si>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</si>
  <si>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</si>
  <si>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</si>
  <si>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</si>
  <si>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</si>
  <si>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</si>
  <si>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</si>
  <si>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</si>
  <si>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</si>
  <si>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</si>
  <si>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</si>
  <si>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</si>
  <si>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</si>
  <si>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</si>
  <si>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</si>
  <si>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</si>
  <si>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</si>
  <si>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</si>
  <si>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</si>
  <si>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</si>
  <si>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</si>
  <si>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</si>
  <si>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</si>
  <si>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</si>
  <si>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</si>
  <si>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</si>
  <si>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</si>
  <si>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</si>
  <si>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</si>
  <si>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</si>
  <si>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</si>
  <si>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</si>
  <si>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</si>
  <si>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</si>
  <si>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</si>
  <si>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</si>
  <si>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</si>
  <si>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</si>
  <si>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</si>
  <si>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</si>
  <si>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</si>
  <si>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</si>
  <si>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</si>
  <si>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</si>
  <si>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</si>
  <si>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</si>
  <si>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</si>
  <si>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</si>
  <si>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</si>
  <si>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</si>
  <si>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</si>
  <si>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</si>
  <si>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</si>
  <si>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</si>
  <si>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</si>
  <si>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</si>
  <si>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</si>
  <si>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</si>
  <si>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</si>
  <si>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</si>
  <si>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</si>
  <si>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</si>
  <si>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</si>
  <si>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</si>
  <si>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</si>
  <si>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</si>
  <si>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</si>
  <si>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</si>
  <si>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</si>
  <si>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</si>
  <si>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</si>
  <si>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</si>
  <si>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</si>
  <si>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</si>
  <si>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</si>
  <si>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</si>
  <si>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</si>
  <si>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</si>
  <si>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</si>
  <si>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</si>
  <si>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</si>
  <si>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</si>
  <si>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</si>
  <si>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</si>
  <si>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</si>
  <si>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</si>
  <si>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</si>
  <si>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</si>
  <si>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</si>
  <si>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</si>
  <si>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</si>
  <si>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</si>
  <si>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</si>
  <si>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</si>
  <si>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</si>
  <si>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</si>
  <si>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</si>
  <si>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</si>
  <si>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</si>
  <si>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</si>
  <si>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</si>
  <si>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</si>
  <si>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</si>
  <si>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</si>
  <si>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</si>
  <si>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</si>
  <si>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</si>
  <si>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</si>
  <si>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</si>
  <si>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</si>
  <si>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</si>
  <si>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</si>
  <si>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</si>
  <si>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</si>
  <si>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</si>
  <si>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</si>
  <si>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</si>
  <si>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</si>
  <si>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</si>
  <si>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</si>
  <si>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</si>
  <si>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</si>
  <si>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</si>
  <si>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</si>
  <si>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</si>
  <si>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</si>
  <si>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</si>
  <si>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</si>
  <si>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</si>
  <si>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</si>
  <si>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</si>
  <si>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</si>
  <si>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</si>
  <si>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</si>
  <si>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</si>
  <si>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</si>
  <si>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</si>
  <si>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</si>
  <si>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</si>
  <si>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</si>
  <si>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</si>
  <si>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</si>
  <si>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</si>
  <si>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</si>
  <si>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</si>
  <si>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</si>
  <si>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</si>
  <si>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</si>
  <si>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</si>
  <si>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</si>
  <si>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</si>
  <si>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</si>
  <si>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</si>
  <si>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</si>
  <si>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</si>
  <si>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</si>
  <si>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</si>
  <si>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</si>
  <si>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</si>
  <si>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</si>
  <si>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</si>
  <si>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</si>
  <si>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</si>
  <si>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</si>
  <si>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</si>
  <si>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</si>
  <si>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</si>
  <si>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</si>
  <si>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</si>
  <si>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</si>
  <si>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</si>
  <si>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</si>
  <si>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</si>
  <si>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</si>
  <si>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</si>
  <si>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</si>
  <si>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</si>
  <si>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</si>
  <si>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</si>
  <si>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</si>
  <si>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</si>
  <si>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</si>
  <si>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</si>
  <si>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</si>
  <si>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</si>
  <si>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</si>
  <si>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</si>
  <si>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</si>
  <si>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</si>
  <si>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</si>
  <si>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</si>
  <si>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</si>
  <si>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</si>
  <si>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</si>
  <si>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</si>
  <si>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</si>
  <si>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</si>
  <si>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</si>
  <si>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</si>
  <si>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</si>
  <si>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</si>
  <si>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</si>
  <si>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</si>
  <si>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</si>
  <si>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</si>
  <si>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</si>
  <si>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</si>
  <si>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</si>
  <si>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</si>
  <si>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</si>
  <si>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</si>
  <si>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</si>
  <si>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</si>
  <si>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</si>
  <si>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</si>
  <si>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</si>
  <si>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</si>
  <si>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</si>
  <si>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</si>
  <si>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</si>
  <si>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</si>
  <si>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</si>
  <si>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</si>
  <si>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</si>
  <si>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</si>
  <si>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</si>
  <si>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</si>
  <si>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</si>
  <si>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</si>
  <si>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</si>
  <si>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</si>
  <si>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</si>
  <si>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</si>
  <si>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</si>
  <si>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</si>
  <si>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</si>
  <si>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</si>
  <si>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</si>
  <si>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</si>
  <si>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</si>
  <si>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</si>
  <si>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</si>
  <si>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</si>
  <si>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</si>
  <si>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</si>
  <si>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</si>
  <si>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</si>
  <si>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</si>
  <si>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</si>
  <si>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</si>
  <si>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</si>
  <si>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</si>
  <si>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</si>
  <si>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</si>
  <si>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</si>
  <si>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</si>
  <si>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</si>
  <si>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</si>
  <si>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</si>
  <si>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</si>
  <si>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</si>
  <si>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</si>
  <si>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</si>
  <si>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</si>
  <si>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</si>
  <si>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</si>
  <si>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</si>
  <si>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</si>
  <si>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</si>
  <si>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</si>
  <si>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</si>
  <si>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</si>
  <si>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</si>
  <si>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</si>
  <si>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</si>
  <si>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</si>
  <si>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</si>
  <si>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</si>
  <si>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</si>
  <si>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</si>
  <si>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</si>
  <si>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</si>
  <si>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</si>
  <si>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</si>
  <si>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</si>
  <si>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</si>
  <si>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</si>
  <si>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</si>
  <si>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</si>
  <si>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</si>
  <si>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</si>
  <si>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</si>
  <si>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</si>
  <si>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</si>
  <si>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</si>
  <si>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</si>
  <si>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</si>
  <si>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</si>
  <si>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</si>
  <si>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</si>
  <si>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</si>
  <si>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</si>
  <si>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</si>
  <si>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</si>
  <si>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</si>
  <si>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</si>
  <si>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</si>
  <si>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</si>
  <si>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</si>
  <si>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</si>
  <si>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</si>
  <si>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</si>
  <si>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</si>
  <si>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</si>
  <si>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</si>
  <si>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</si>
  <si>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</si>
  <si>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</si>
  <si>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</si>
  <si>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</si>
  <si>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</si>
  <si>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</si>
  <si>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</si>
  <si>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</si>
  <si>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</si>
  <si>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</si>
  <si>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</si>
  <si>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</si>
  <si>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</si>
  <si>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</si>
  <si>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</si>
  <si>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ขยันยิ่ง</t>
  </si>
  <si>
    <t>นางสาวอุไรวรรณ</t>
  </si>
  <si>
    <t>ศรีวิชัย</t>
  </si>
  <si>
    <t>สถาวร</t>
  </si>
  <si>
    <t>สรุปผลการประเมินการใช้ภาษาอังกฤษ:ทักษะการเขียน ชั้นมัธยมศึกษาปีที่ 6/1</t>
  </si>
  <si>
    <t>นายกิตติชัย</t>
  </si>
  <si>
    <t>แขกพงษ์</t>
  </si>
  <si>
    <t>สรุปผลการประเมินการใช้ภาษาอังกฤษ:ทักษะการเขียน ชั้นมัธยมศึกษาปีที่ 6/2</t>
  </si>
  <si>
    <t>นายกฤษณพัฒน์</t>
  </si>
  <si>
    <t>นายปุญณรัชน์</t>
  </si>
  <si>
    <t>สรุปผลการประเมินการใช้ภาษาอังกฤษ:ทักษะการเขียน ชั้นมัธยมศึกษาปีที่ 6/3</t>
  </si>
  <si>
    <t>นายนัธทวัฒน์</t>
  </si>
  <si>
    <t>นางสาวภัทรธิดา</t>
  </si>
  <si>
    <t>สรุปผลการประเมินการใช้ภาษาอังกฤษ:ทักษะการเขียน ชั้นมัธยมศึกษาปีที่ 6/4</t>
  </si>
  <si>
    <t>นางสาววันพรรษา</t>
  </si>
  <si>
    <t>ขุนแผ้ว</t>
  </si>
  <si>
    <t>สรุปผลการประเมินการใช้ภาษาอังกฤษ:ทักษะการเขียน ชั้นมัธยมศึกษาปีที่ 6/5</t>
  </si>
  <si>
    <t>นายอภิรักษ์</t>
  </si>
  <si>
    <t>สรุปผลการประเมินการใช้ภาษาอังกฤษ:ทักษะการเขียน ชั้นมัธยมศึกษาปีที่ 6/6</t>
  </si>
  <si>
    <t>สรุปผลการประเมินการใช้ภาษาอังกฤษ:ทักษะการเขียน ชั้นมัธยมศึกษาปีที่ 6/7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</si>
  <si>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</si>
  <si>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</si>
  <si>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</si>
  <si>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</si>
  <si>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สรุปผลการประเมินการใช้ภาษาอังกฤษ:ทักษะการเขียน ชั้นมัธยมศึกษาปีที่ 6/8</t>
  </si>
  <si>
    <t>สรุปผลการประเมินการใช้ภาษาอังกฤษ:ทักษะการเขียน ชั้นมัธยมศึกษาปีที่ 6/9</t>
  </si>
  <si>
    <t>นายกฤษฎา</t>
  </si>
  <si>
    <t>สรุปผลการประเมินการใช้ภาษาอังกฤษ:ทักษะการเขียน ชั้นมัธยมศึกษาปีที่ 6/10</t>
  </si>
  <si>
    <t>สรุปผลการประเมินการใช้ภาษาอังกฤษ:ทักษะการเขียน ชั้นมัธยมศึกษาปีที่ 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</si>
</sst>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2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9" fillId="0" borderId="6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0" xfId="0" applyFont="1"/>
    <xf numFmtId="0" fontId="13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" xfId="0" applyFont="1" applyBorder="1" applyAlignment="1">
      <alignment horizontal="center" vertical="center" textRotation="9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4" borderId="13" xfId="5" applyFont="1" applyFill="1" applyBorder="1" applyAlignment="1">
      <alignment horizontal="left" vertical="center"/>
    </xf>
    <xf numFmtId="0" fontId="23" fillId="4" borderId="2" xfId="5" applyFont="1" applyFill="1" applyBorder="1" applyAlignment="1">
      <alignment horizontal="left" vertical="center"/>
    </xf>
    <xf numFmtId="0" fontId="23" fillId="4" borderId="13" xfId="5" applyFont="1" applyFill="1" applyBorder="1" applyAlignment="1">
      <alignment vertical="center"/>
    </xf>
    <xf numFmtId="0" fontId="23" fillId="4" borderId="2" xfId="5" applyFont="1" applyFill="1" applyBorder="1" applyAlignment="1">
      <alignment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16" fillId="0" borderId="13" xfId="5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vertical="center" shrinkToFit="1"/>
    </xf>
    <xf numFmtId="0" fontId="23" fillId="0" borderId="2" xfId="5" applyFont="1" applyBorder="1" applyAlignment="1">
      <alignment horizontal="left" vertical="center" shrinkToFit="1"/>
    </xf>
    <xf numFmtId="49" fontId="16" fillId="0" borderId="2" xfId="5" applyNumberFormat="1" applyFont="1" applyFill="1" applyBorder="1" applyAlignment="1">
      <alignment vertical="center" shrinkToFit="1"/>
    </xf>
    <xf numFmtId="0" fontId="23" fillId="3" borderId="13" xfId="5" applyFont="1" applyFill="1" applyBorder="1" applyAlignment="1">
      <alignment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3" borderId="13" xfId="5" applyFont="1" applyFill="1" applyBorder="1" applyAlignment="1">
      <alignment vertical="center"/>
    </xf>
    <xf numFmtId="0" fontId="23" fillId="3" borderId="2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horizontal="left" vertical="center"/>
    </xf>
    <xf numFmtId="0" fontId="16" fillId="3" borderId="13" xfId="5" applyFont="1" applyFill="1" applyBorder="1" applyAlignment="1">
      <alignment horizontal="left"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0" borderId="13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0" borderId="2" xfId="5" applyFont="1" applyBorder="1" applyAlignment="1">
      <alignment vertical="center" shrinkToFit="1"/>
    </xf>
    <xf numFmtId="0" fontId="23" fillId="0" borderId="2" xfId="5" applyFont="1" applyBorder="1" applyAlignment="1">
      <alignment horizontal="left" vertical="center" shrinkToFit="1"/>
    </xf>
    <xf numFmtId="0" fontId="23" fillId="3" borderId="13" xfId="5" applyFont="1" applyFill="1" applyBorder="1" applyAlignment="1">
      <alignment vertical="center"/>
    </xf>
    <xf numFmtId="0" fontId="23" fillId="3" borderId="2" xfId="5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3" borderId="13" xfId="5" applyFont="1" applyFill="1" applyBorder="1" applyAlignment="1">
      <alignment vertical="center"/>
    </xf>
    <xf numFmtId="0" fontId="23" fillId="3" borderId="2" xfId="5" applyFont="1" applyFill="1" applyBorder="1" applyAlignment="1">
      <alignment vertical="center"/>
    </xf>
    <xf numFmtId="0" fontId="23" fillId="3" borderId="2" xfId="5" applyFont="1" applyFill="1" applyBorder="1" applyAlignment="1">
      <alignment horizontal="left" vertical="center"/>
    </xf>
    <xf numFmtId="0" fontId="23" fillId="3" borderId="13" xfId="5" applyFont="1" applyFill="1" applyBorder="1" applyAlignment="1">
      <alignment horizontal="left" vertical="center"/>
    </xf>
    <xf numFmtId="0" fontId="16" fillId="3" borderId="13" xfId="5" applyFont="1" applyFill="1" applyBorder="1" applyAlignment="1">
      <alignment vertical="center"/>
    </xf>
    <xf numFmtId="49" fontId="16" fillId="3" borderId="2" xfId="5" applyNumberFormat="1" applyFont="1" applyFill="1" applyBorder="1" applyAlignment="1">
      <alignment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0" borderId="2" xfId="5" applyFont="1" applyBorder="1" applyAlignment="1">
      <alignment vertical="center" shrinkToFit="1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  <xf numFmtId="0" fontId="23" fillId="3" borderId="13" xfId="5" applyFont="1" applyFill="1" applyBorder="1" applyAlignment="1">
      <alignment vertical="center"/>
    </xf>
    <xf numFmtId="0" fontId="23" fillId="3" borderId="2" xfId="5" applyFont="1" applyFill="1" applyBorder="1" applyAlignment="1">
      <alignment vertical="center"/>
    </xf>
    <xf numFmtId="0" fontId="16" fillId="0" borderId="13" xfId="5" applyFont="1" applyFill="1" applyBorder="1" applyAlignment="1">
      <alignment vertical="center"/>
    </xf>
    <xf numFmtId="49" fontId="16" fillId="0" borderId="2" xfId="5" applyNumberFormat="1" applyFont="1" applyFill="1" applyBorder="1" applyAlignment="1">
      <alignment vertical="center"/>
    </xf>
    <xf numFmtId="0" fontId="23" fillId="0" borderId="13" xfId="5" applyFont="1" applyBorder="1" applyAlignment="1">
      <alignment vertical="center"/>
    </xf>
    <xf numFmtId="0" fontId="23" fillId="0" borderId="2" xfId="5" applyFont="1" applyBorder="1" applyAlignment="1">
      <alignment vertical="center"/>
    </xf>
    <xf numFmtId="0" fontId="23" fillId="0" borderId="13" xfId="5" applyFont="1" applyBorder="1" applyAlignment="1">
      <alignment horizontal="left" vertical="center"/>
    </xf>
    <xf numFmtId="0" fontId="23" fillId="0" borderId="2" xfId="5" applyFont="1" applyBorder="1" applyAlignment="1">
      <alignment horizontal="left" vertical="center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104855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Layout" zoomScale="95" zoomScaleNormal="120" zoomScalePageLayoutView="95" workbookViewId="0">
      <selection activeCell="G52" sqref="A52:XFD52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706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11"/>
      <c r="C4" s="11"/>
      <c r="D4" s="17"/>
      <c r="E4" s="17"/>
      <c r="F4" s="17"/>
      <c r="G4" s="17"/>
      <c r="H4" s="17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56" t="s">
        <v>707</v>
      </c>
      <c r="C8" s="57" t="s">
        <v>32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56" t="s">
        <v>33</v>
      </c>
      <c r="C9" s="57" t="s">
        <v>34</v>
      </c>
      <c r="D9" s="28"/>
      <c r="E9" s="28"/>
      <c r="F9" s="28"/>
      <c r="G9" s="29">
        <f t="shared" ref="G9:G38" si="0">D9+E9+F9</f>
        <v>0</v>
      </c>
      <c r="H9" s="30" t="str">
        <f t="shared" ref="H9:H38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56" t="s">
        <v>35</v>
      </c>
      <c r="C10" s="57" t="s">
        <v>36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56" t="s">
        <v>37</v>
      </c>
      <c r="C11" s="57" t="s">
        <v>38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56" t="s">
        <v>39</v>
      </c>
      <c r="C12" s="57" t="s">
        <v>40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54" t="s">
        <v>41</v>
      </c>
      <c r="C13" s="55" t="s">
        <v>42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54" t="s">
        <v>43</v>
      </c>
      <c r="C14" s="55" t="s">
        <v>44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54" t="s">
        <v>45</v>
      </c>
      <c r="C15" s="55" t="s">
        <v>46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56" t="s">
        <v>47</v>
      </c>
      <c r="C16" s="57" t="s">
        <v>48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8" s="3" customFormat="1" ht="15.6" customHeight="1" x14ac:dyDescent="0.2">
      <c r="A17" s="30">
        <v>10</v>
      </c>
      <c r="B17" s="54" t="s">
        <v>49</v>
      </c>
      <c r="C17" s="55" t="s">
        <v>50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8" s="7" customFormat="1" ht="15.6" customHeight="1" x14ac:dyDescent="0.2">
      <c r="A18" s="30">
        <v>11</v>
      </c>
      <c r="B18" s="54" t="s">
        <v>51</v>
      </c>
      <c r="C18" s="55" t="s">
        <v>52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</row>
    <row r="19" spans="1:8" s="3" customFormat="1" ht="15.6" customHeight="1" x14ac:dyDescent="0.2">
      <c r="A19" s="30">
        <v>12</v>
      </c>
      <c r="B19" s="54" t="s">
        <v>53</v>
      </c>
      <c r="C19" s="55" t="s">
        <v>54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8" s="3" customFormat="1" ht="15.6" customHeight="1" x14ac:dyDescent="0.2">
      <c r="A20" s="30">
        <v>13</v>
      </c>
      <c r="B20" s="58" t="s">
        <v>55</v>
      </c>
      <c r="C20" s="59" t="s">
        <v>56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8" s="3" customFormat="1" ht="15.6" customHeight="1" x14ac:dyDescent="0.2">
      <c r="A21" s="30">
        <v>14</v>
      </c>
      <c r="B21" s="60" t="s">
        <v>57</v>
      </c>
      <c r="C21" s="61" t="s">
        <v>58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8" s="3" customFormat="1" ht="15.6" customHeight="1" x14ac:dyDescent="0.2">
      <c r="A22" s="30">
        <v>15</v>
      </c>
      <c r="B22" s="60" t="s">
        <v>59</v>
      </c>
      <c r="C22" s="61" t="s">
        <v>60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8" s="3" customFormat="1" ht="15.6" customHeight="1" x14ac:dyDescent="0.2">
      <c r="A23" s="30">
        <v>16</v>
      </c>
      <c r="B23" s="60" t="s">
        <v>61</v>
      </c>
      <c r="C23" s="61" t="s">
        <v>62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8" s="3" customFormat="1" ht="15.6" customHeight="1" x14ac:dyDescent="0.2">
      <c r="A24" s="30">
        <v>17</v>
      </c>
      <c r="B24" s="56" t="s">
        <v>63</v>
      </c>
      <c r="C24" s="57" t="s">
        <v>64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8" s="2" customFormat="1" ht="15.6" customHeight="1" x14ac:dyDescent="0.2">
      <c r="A25" s="30">
        <v>18</v>
      </c>
      <c r="B25" s="56" t="s">
        <v>65</v>
      </c>
      <c r="C25" s="57" t="s">
        <v>66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8" s="3" customFormat="1" ht="15.6" customHeight="1" x14ac:dyDescent="0.2">
      <c r="A26" s="30">
        <v>19</v>
      </c>
      <c r="B26" s="56" t="s">
        <v>67</v>
      </c>
      <c r="C26" s="57" t="s">
        <v>68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8" s="3" customFormat="1" ht="15.6" customHeight="1" x14ac:dyDescent="0.2">
      <c r="A27" s="30">
        <v>20</v>
      </c>
      <c r="B27" s="54" t="s">
        <v>69</v>
      </c>
      <c r="C27" s="55" t="s">
        <v>70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8" s="3" customFormat="1" ht="15.6" customHeight="1" x14ac:dyDescent="0.2">
      <c r="A28" s="30">
        <v>21</v>
      </c>
      <c r="B28" s="54" t="s">
        <v>71</v>
      </c>
      <c r="C28" s="55" t="s">
        <v>72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8" s="3" customFormat="1" ht="15.6" customHeight="1" x14ac:dyDescent="0.2">
      <c r="A29" s="30">
        <v>22</v>
      </c>
      <c r="B29" s="56" t="s">
        <v>73</v>
      </c>
      <c r="C29" s="57" t="s">
        <v>74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8" s="3" customFormat="1" ht="15.6" customHeight="1" x14ac:dyDescent="0.2">
      <c r="A30" s="30">
        <v>23</v>
      </c>
      <c r="B30" s="56" t="s">
        <v>75</v>
      </c>
      <c r="C30" s="57" t="s">
        <v>76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8" s="3" customFormat="1" ht="15.6" customHeight="1" x14ac:dyDescent="0.2">
      <c r="A31" s="30">
        <v>24</v>
      </c>
      <c r="B31" s="56" t="s">
        <v>77</v>
      </c>
      <c r="C31" s="57" t="s">
        <v>78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8" s="3" customFormat="1" ht="15.6" customHeight="1" x14ac:dyDescent="0.2">
      <c r="A32" s="30">
        <v>25</v>
      </c>
      <c r="B32" s="54" t="s">
        <v>79</v>
      </c>
      <c r="C32" s="55" t="s">
        <v>80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x14ac:dyDescent="0.2">
      <c r="A33" s="30">
        <v>26</v>
      </c>
      <c r="B33" s="56" t="s">
        <v>81</v>
      </c>
      <c r="C33" s="57" t="s">
        <v>82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x14ac:dyDescent="0.2">
      <c r="A34" s="30">
        <v>27</v>
      </c>
      <c r="B34" s="56" t="s">
        <v>83</v>
      </c>
      <c r="C34" s="57" t="s">
        <v>84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x14ac:dyDescent="0.2">
      <c r="A35" s="30">
        <v>28</v>
      </c>
      <c r="B35" s="56" t="s">
        <v>85</v>
      </c>
      <c r="C35" s="57" t="s">
        <v>708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x14ac:dyDescent="0.2">
      <c r="A36" s="30">
        <v>29</v>
      </c>
      <c r="B36" s="56" t="s">
        <v>86</v>
      </c>
      <c r="C36" s="57" t="s">
        <v>87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x14ac:dyDescent="0.2">
      <c r="A37" s="30">
        <v>30</v>
      </c>
      <c r="B37" s="56" t="s">
        <v>88</v>
      </c>
      <c r="C37" s="57" t="s">
        <v>89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x14ac:dyDescent="0.2">
      <c r="A38" s="30">
        <v>31</v>
      </c>
      <c r="B38" s="54" t="s">
        <v>90</v>
      </c>
      <c r="C38" s="55" t="s">
        <v>91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x14ac:dyDescent="0.2">
      <c r="A39" s="30">
        <v>32</v>
      </c>
      <c r="B39" s="54" t="s">
        <v>92</v>
      </c>
      <c r="C39" s="55" t="s">
        <v>93</v>
      </c>
      <c r="D39" s="28"/>
      <c r="E39" s="28"/>
      <c r="F39" s="28"/>
      <c r="G39" s="29">
        <f t="shared" ref="G39:G48" si="2">D39+E39+F39</f>
        <v>0</v>
      </c>
      <c r="H39" s="30" t="str">
        <f t="shared" ref="H39:H48" si="3">IF(G39&gt;=25,"ผ่าน","ไม่ผ่าน")</f>
        <v>ไม่ผ่าน</v>
      </c>
    </row>
    <row r="40" spans="1:8" s="3" customFormat="1" ht="15.6" customHeight="1" x14ac:dyDescent="0.2">
      <c r="A40" s="30">
        <v>33</v>
      </c>
      <c r="B40" s="54" t="s">
        <v>94</v>
      </c>
      <c r="C40" s="55" t="s">
        <v>95</v>
      </c>
      <c r="D40" s="28"/>
      <c r="E40" s="28"/>
      <c r="F40" s="28"/>
      <c r="G40" s="29">
        <f t="shared" si="2"/>
        <v>0</v>
      </c>
      <c r="H40" s="30" t="str">
        <f t="shared" si="3"/>
        <v>ไม่ผ่าน</v>
      </c>
    </row>
    <row r="41" spans="1:8" s="3" customFormat="1" ht="15.6" customHeight="1" x14ac:dyDescent="0.2">
      <c r="A41" s="30">
        <v>34</v>
      </c>
      <c r="B41" s="54" t="s">
        <v>96</v>
      </c>
      <c r="C41" s="55" t="s">
        <v>97</v>
      </c>
      <c r="D41" s="28"/>
      <c r="E41" s="28"/>
      <c r="F41" s="28"/>
      <c r="G41" s="29">
        <f t="shared" si="2"/>
        <v>0</v>
      </c>
      <c r="H41" s="30" t="str">
        <f t="shared" si="3"/>
        <v>ไม่ผ่าน</v>
      </c>
    </row>
    <row r="42" spans="1:8" s="3" customFormat="1" ht="15.6" customHeight="1" x14ac:dyDescent="0.2">
      <c r="A42" s="30">
        <v>35</v>
      </c>
      <c r="B42" s="56" t="s">
        <v>98</v>
      </c>
      <c r="C42" s="57" t="s">
        <v>99</v>
      </c>
      <c r="D42" s="28"/>
      <c r="E42" s="28"/>
      <c r="F42" s="28"/>
      <c r="G42" s="29">
        <f t="shared" si="2"/>
        <v>0</v>
      </c>
      <c r="H42" s="30" t="str">
        <f t="shared" si="3"/>
        <v>ไม่ผ่าน</v>
      </c>
    </row>
    <row r="43" spans="1:8" s="3" customFormat="1" ht="15.6" customHeight="1" x14ac:dyDescent="0.2">
      <c r="A43" s="30">
        <v>36</v>
      </c>
      <c r="B43" s="56" t="s">
        <v>100</v>
      </c>
      <c r="C43" s="57" t="s">
        <v>101</v>
      </c>
      <c r="D43" s="28"/>
      <c r="E43" s="28"/>
      <c r="F43" s="28"/>
      <c r="G43" s="29">
        <f t="shared" si="2"/>
        <v>0</v>
      </c>
      <c r="H43" s="30" t="str">
        <f t="shared" si="3"/>
        <v>ไม่ผ่าน</v>
      </c>
    </row>
    <row r="44" spans="1:8" s="3" customFormat="1" ht="15.6" customHeight="1" x14ac:dyDescent="0.2">
      <c r="A44" s="30">
        <v>37</v>
      </c>
      <c r="B44" s="54" t="s">
        <v>102</v>
      </c>
      <c r="C44" s="55" t="s">
        <v>103</v>
      </c>
      <c r="D44" s="28"/>
      <c r="E44" s="28"/>
      <c r="F44" s="28"/>
      <c r="G44" s="29">
        <f t="shared" si="2"/>
        <v>0</v>
      </c>
      <c r="H44" s="30" t="str">
        <f t="shared" si="3"/>
        <v>ไม่ผ่าน</v>
      </c>
    </row>
    <row r="45" spans="1:8" s="3" customFormat="1" ht="15.6" customHeight="1" x14ac:dyDescent="0.2">
      <c r="A45" s="30">
        <v>38</v>
      </c>
      <c r="B45" s="52" t="s">
        <v>81</v>
      </c>
      <c r="C45" s="53" t="s">
        <v>104</v>
      </c>
      <c r="D45" s="28"/>
      <c r="E45" s="28"/>
      <c r="F45" s="28"/>
      <c r="G45" s="29">
        <f t="shared" si="2"/>
        <v>0</v>
      </c>
      <c r="H45" s="30" t="str">
        <f t="shared" si="3"/>
        <v>ไม่ผ่าน</v>
      </c>
    </row>
    <row r="46" spans="1:8" s="3" customFormat="1" ht="15.6" customHeight="1" x14ac:dyDescent="0.2">
      <c r="A46" s="30">
        <v>39</v>
      </c>
      <c r="B46" s="54" t="s">
        <v>105</v>
      </c>
      <c r="C46" s="55" t="s">
        <v>106</v>
      </c>
      <c r="D46" s="28"/>
      <c r="E46" s="28"/>
      <c r="F46" s="28"/>
      <c r="G46" s="29">
        <f t="shared" si="2"/>
        <v>0</v>
      </c>
      <c r="H46" s="30" t="str">
        <f t="shared" si="3"/>
        <v>ไม่ผ่าน</v>
      </c>
    </row>
    <row r="47" spans="1:8" s="3" customFormat="1" ht="15.6" customHeight="1" x14ac:dyDescent="0.2">
      <c r="A47" s="30">
        <v>40</v>
      </c>
      <c r="B47" s="54" t="s">
        <v>107</v>
      </c>
      <c r="C47" s="55" t="s">
        <v>108</v>
      </c>
      <c r="D47" s="28"/>
      <c r="E47" s="28"/>
      <c r="F47" s="28"/>
      <c r="G47" s="29">
        <f t="shared" si="2"/>
        <v>0</v>
      </c>
      <c r="H47" s="30" t="str">
        <f t="shared" si="3"/>
        <v>ไม่ผ่าน</v>
      </c>
    </row>
    <row r="48" spans="1:8" s="3" customFormat="1" ht="15.6" customHeight="1" x14ac:dyDescent="0.2">
      <c r="A48" s="30">
        <v>41</v>
      </c>
      <c r="B48" s="54" t="s">
        <v>109</v>
      </c>
      <c r="C48" s="55" t="s">
        <v>110</v>
      </c>
      <c r="D48" s="28"/>
      <c r="E48" s="28"/>
      <c r="F48" s="28"/>
      <c r="G48" s="29">
        <f t="shared" si="2"/>
        <v>0</v>
      </c>
      <c r="H48" s="30" t="str">
        <f t="shared" si="3"/>
        <v>ไม่ผ่าน</v>
      </c>
    </row>
    <row r="49" spans="1:8" s="3" customFormat="1" ht="15.6" customHeight="1" x14ac:dyDescent="0.2">
      <c r="A49" s="30">
        <v>42</v>
      </c>
      <c r="B49" s="56" t="s">
        <v>111</v>
      </c>
      <c r="C49" s="57" t="s">
        <v>112</v>
      </c>
      <c r="D49" s="28"/>
      <c r="E49" s="28"/>
      <c r="F49" s="28"/>
      <c r="G49" s="29">
        <f t="shared" ref="G49:G51" si="4">D49+E49+F49</f>
        <v>0</v>
      </c>
      <c r="H49" s="30" t="str">
        <f t="shared" ref="H49:H51" si="5">IF(G49&gt;=25,"ผ่าน","ไม่ผ่าน")</f>
        <v>ไม่ผ่าน</v>
      </c>
    </row>
    <row r="50" spans="1:8" s="3" customFormat="1" ht="15.6" customHeight="1" x14ac:dyDescent="0.2">
      <c r="A50" s="30">
        <v>43</v>
      </c>
      <c r="B50" s="56" t="s">
        <v>113</v>
      </c>
      <c r="C50" s="57" t="s">
        <v>114</v>
      </c>
      <c r="D50" s="28"/>
      <c r="E50" s="28"/>
      <c r="F50" s="28"/>
      <c r="G50" s="29">
        <f t="shared" si="4"/>
        <v>0</v>
      </c>
      <c r="H50" s="30" t="str">
        <f t="shared" si="5"/>
        <v>ไม่ผ่าน</v>
      </c>
    </row>
    <row r="51" spans="1:8" s="3" customFormat="1" ht="15.6" customHeight="1" x14ac:dyDescent="0.2">
      <c r="A51" s="30">
        <v>44</v>
      </c>
      <c r="B51" s="56" t="s">
        <v>429</v>
      </c>
      <c r="C51" s="57" t="s">
        <v>702</v>
      </c>
      <c r="D51" s="28"/>
      <c r="E51" s="28"/>
      <c r="F51" s="28"/>
      <c r="G51" s="29">
        <f t="shared" si="4"/>
        <v>0</v>
      </c>
      <c r="H51" s="30" t="str">
        <f t="shared" si="5"/>
        <v>ไม่ผ่าน</v>
      </c>
    </row>
    <row r="52" spans="1:8" s="3" customFormat="1" ht="15.6" customHeight="1" x14ac:dyDescent="0.2">
      <c r="A52" s="48"/>
      <c r="B52" s="49"/>
      <c r="C52" s="49"/>
      <c r="D52" s="49"/>
      <c r="E52" s="49"/>
      <c r="F52" s="49"/>
      <c r="G52" s="31" t="s">
        <v>14</v>
      </c>
      <c r="H52" s="30">
        <f>COUNTIF(H8:H51,"ผ่าน")</f>
        <v>0</v>
      </c>
    </row>
    <row r="53" spans="1:8" ht="18" customHeight="1" x14ac:dyDescent="0.2">
      <c r="A53" s="50"/>
      <c r="B53" s="51"/>
      <c r="C53" s="51"/>
      <c r="D53" s="51"/>
      <c r="E53" s="51"/>
      <c r="F53" s="51"/>
      <c r="G53" s="31" t="s">
        <v>15</v>
      </c>
      <c r="H53" s="30">
        <f>COUNTIF(H8:H51,"ไม่ผ่าน")</f>
        <v>44</v>
      </c>
    </row>
    <row r="54" spans="1:8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</row>
    <row r="55" spans="1:8" ht="21" customHeight="1" x14ac:dyDescent="0.2">
      <c r="A55" s="32"/>
      <c r="B55" s="34" t="s">
        <v>13</v>
      </c>
      <c r="C55" s="20"/>
    </row>
    <row r="56" spans="1:8" ht="15" customHeight="1" x14ac:dyDescent="0.2">
      <c r="A56" s="32"/>
      <c r="B56" s="20"/>
      <c r="C56" s="20" t="s">
        <v>30</v>
      </c>
    </row>
    <row r="57" spans="1:8" ht="15" customHeight="1" x14ac:dyDescent="0.2">
      <c r="A57" s="32"/>
      <c r="B57" s="20"/>
      <c r="C57" s="20" t="s">
        <v>31</v>
      </c>
    </row>
    <row r="58" spans="1:8" ht="15" customHeight="1" x14ac:dyDescent="0.2">
      <c r="A58" s="32"/>
      <c r="B58" s="20"/>
      <c r="C58" s="20" t="s">
        <v>28</v>
      </c>
    </row>
    <row r="60" spans="1:8" ht="15" customHeight="1" x14ac:dyDescent="0.2">
      <c r="B60" s="45" t="s">
        <v>16</v>
      </c>
      <c r="C60" s="21" t="s">
        <v>17</v>
      </c>
      <c r="D60" s="21" t="s">
        <v>18</v>
      </c>
      <c r="E60" s="21" t="s">
        <v>19</v>
      </c>
    </row>
    <row r="61" spans="1:8" ht="15" customHeight="1" x14ac:dyDescent="0.2">
      <c r="B61" s="46"/>
      <c r="C61" s="30" t="s">
        <v>24</v>
      </c>
      <c r="D61" s="30" t="s">
        <v>20</v>
      </c>
      <c r="E61" s="30">
        <f>COUNTIF(G8:G51,"&gt;=40")</f>
        <v>0</v>
      </c>
    </row>
    <row r="62" spans="1:8" ht="15" customHeight="1" x14ac:dyDescent="0.2">
      <c r="B62" s="46"/>
      <c r="C62" s="30" t="s">
        <v>25</v>
      </c>
      <c r="D62" s="30" t="s">
        <v>21</v>
      </c>
      <c r="E62" s="30">
        <f>SUMPRODUCT((G8:G51&gt;=33)*(G8:G51&lt;=39))</f>
        <v>0</v>
      </c>
    </row>
    <row r="63" spans="1:8" ht="15" customHeight="1" x14ac:dyDescent="0.2">
      <c r="B63" s="46"/>
      <c r="C63" s="30" t="s">
        <v>26</v>
      </c>
      <c r="D63" s="30" t="s">
        <v>22</v>
      </c>
      <c r="E63" s="30">
        <f>SUMPRODUCT((G8:G51&gt;=25)*(G8:G51&lt;=32))</f>
        <v>0</v>
      </c>
    </row>
    <row r="64" spans="1:8" ht="15" customHeight="1" x14ac:dyDescent="0.2">
      <c r="B64" s="47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A1:H1"/>
    <mergeCell ref="A2:H2"/>
    <mergeCell ref="A3:H3"/>
    <mergeCell ref="D6:F6"/>
    <mergeCell ref="B60:B64"/>
    <mergeCell ref="A52:F53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Layout" topLeftCell="A24" zoomScale="136" zoomScaleNormal="120" zoomScalePageLayoutView="136" workbookViewId="0">
      <selection activeCell="G28" sqref="A28:XFD28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729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123" t="s">
        <v>629</v>
      </c>
      <c r="C8" s="124" t="s">
        <v>630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121" t="s">
        <v>631</v>
      </c>
      <c r="C9" s="122" t="s">
        <v>462</v>
      </c>
      <c r="D9" s="28"/>
      <c r="E9" s="28"/>
      <c r="F9" s="28"/>
      <c r="G9" s="29">
        <f t="shared" ref="G9:G27" si="0">D9+E9+F9</f>
        <v>0</v>
      </c>
      <c r="H9" s="30" t="str">
        <f t="shared" ref="H9:H27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123" t="s">
        <v>632</v>
      </c>
      <c r="C10" s="124" t="s">
        <v>633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125" t="s">
        <v>634</v>
      </c>
      <c r="C11" s="126" t="s">
        <v>635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121" t="s">
        <v>636</v>
      </c>
      <c r="C12" s="122" t="s">
        <v>637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123" t="s">
        <v>638</v>
      </c>
      <c r="C13" s="124" t="s">
        <v>639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123" t="s">
        <v>469</v>
      </c>
      <c r="C14" s="124" t="s">
        <v>640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123" t="s">
        <v>641</v>
      </c>
      <c r="C15" s="124" t="s">
        <v>305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121" t="s">
        <v>642</v>
      </c>
      <c r="C16" s="122" t="s">
        <v>643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123" t="s">
        <v>644</v>
      </c>
      <c r="C17" s="124" t="s">
        <v>645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121" t="s">
        <v>293</v>
      </c>
      <c r="C18" s="122" t="s">
        <v>646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121" t="s">
        <v>647</v>
      </c>
      <c r="C19" s="122" t="s">
        <v>648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123" t="s">
        <v>649</v>
      </c>
      <c r="C20" s="124" t="s">
        <v>650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121" t="s">
        <v>651</v>
      </c>
      <c r="C21" s="122" t="s">
        <v>652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121" t="s">
        <v>653</v>
      </c>
      <c r="C22" s="122" t="s">
        <v>654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123" t="s">
        <v>655</v>
      </c>
      <c r="C23" s="124" t="s">
        <v>656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123" t="s">
        <v>657</v>
      </c>
      <c r="C24" s="124" t="s">
        <v>658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x14ac:dyDescent="0.2">
      <c r="A25" s="30">
        <v>18</v>
      </c>
      <c r="B25" s="121" t="s">
        <v>659</v>
      </c>
      <c r="C25" s="122" t="s">
        <v>660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x14ac:dyDescent="0.2">
      <c r="A26" s="30">
        <v>19</v>
      </c>
      <c r="B26" s="123" t="s">
        <v>661</v>
      </c>
      <c r="C26" s="124" t="s">
        <v>662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119" t="s">
        <v>663</v>
      </c>
      <c r="C27" s="120" t="s">
        <v>664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ht="15" customHeight="1" x14ac:dyDescent="0.2">
      <c r="A28" s="48"/>
      <c r="B28" s="49"/>
      <c r="C28" s="49"/>
      <c r="D28" s="49"/>
      <c r="E28" s="49"/>
      <c r="F28" s="49"/>
      <c r="G28" s="31" t="s">
        <v>14</v>
      </c>
      <c r="H28" s="30">
        <f>COUNTIF(H8:H27,"ผ่าน")</f>
        <v>0</v>
      </c>
      <c r="I28" s="3"/>
      <c r="J28" s="3"/>
      <c r="K28" s="3"/>
    </row>
    <row r="29" spans="1:11" ht="15" customHeight="1" x14ac:dyDescent="0.2">
      <c r="A29" s="50"/>
      <c r="B29" s="51"/>
      <c r="C29" s="51"/>
      <c r="D29" s="51"/>
      <c r="E29" s="51"/>
      <c r="F29" s="51"/>
      <c r="G29" s="31" t="s">
        <v>15</v>
      </c>
      <c r="H29" s="30">
        <f>COUNTIF(H8:H27,"ไม่ผ่าน")</f>
        <v>20</v>
      </c>
    </row>
    <row r="30" spans="1:11" ht="15" customHeight="1" x14ac:dyDescent="0.2">
      <c r="A30" s="32"/>
      <c r="B30" s="20"/>
      <c r="C30" s="20"/>
      <c r="I30" s="5"/>
      <c r="J30" s="5"/>
      <c r="K30" s="5"/>
    </row>
    <row r="31" spans="1:11" ht="15" customHeight="1" x14ac:dyDescent="0.2">
      <c r="A31" s="32"/>
      <c r="B31" s="34" t="s">
        <v>13</v>
      </c>
      <c r="C31" s="20"/>
    </row>
    <row r="32" spans="1:11" ht="15" customHeight="1" x14ac:dyDescent="0.2">
      <c r="A32" s="32"/>
      <c r="B32" s="20"/>
      <c r="C32" s="20" t="s">
        <v>30</v>
      </c>
    </row>
    <row r="33" spans="1:5" ht="15" customHeight="1" x14ac:dyDescent="0.2">
      <c r="A33" s="32"/>
      <c r="B33" s="20"/>
      <c r="C33" s="20" t="s">
        <v>31</v>
      </c>
    </row>
    <row r="34" spans="1:5" ht="15" customHeight="1" x14ac:dyDescent="0.2">
      <c r="A34" s="32"/>
      <c r="B34" s="20"/>
      <c r="C34" s="20" t="s">
        <v>28</v>
      </c>
    </row>
    <row r="36" spans="1:5" ht="15" customHeight="1" x14ac:dyDescent="0.2">
      <c r="B36" s="45" t="s">
        <v>16</v>
      </c>
      <c r="C36" s="21" t="s">
        <v>17</v>
      </c>
      <c r="D36" s="21" t="s">
        <v>18</v>
      </c>
      <c r="E36" s="21" t="s">
        <v>19</v>
      </c>
    </row>
    <row r="37" spans="1:5" ht="15" customHeight="1" x14ac:dyDescent="0.2">
      <c r="B37" s="46"/>
      <c r="C37" s="30" t="s">
        <v>24</v>
      </c>
      <c r="D37" s="30" t="s">
        <v>20</v>
      </c>
      <c r="E37" s="30">
        <f>COUNTIF(G8:G27,"&gt;=40")</f>
        <v>0</v>
      </c>
    </row>
    <row r="38" spans="1:5" ht="15" customHeight="1" x14ac:dyDescent="0.2">
      <c r="B38" s="46"/>
      <c r="C38" s="30" t="s">
        <v>25</v>
      </c>
      <c r="D38" s="30" t="s">
        <v>21</v>
      </c>
      <c r="E38" s="30">
        <f>SUMPRODUCT((G8:G27&gt;=33)*(G8:G27&lt;=39))</f>
        <v>0</v>
      </c>
    </row>
    <row r="39" spans="1:5" ht="15" customHeight="1" x14ac:dyDescent="0.2">
      <c r="B39" s="46"/>
      <c r="C39" s="30" t="s">
        <v>26</v>
      </c>
      <c r="D39" s="30" t="s">
        <v>22</v>
      </c>
      <c r="E39" s="30">
        <f>SUMPRODUCT((G8:G27&gt;=25)*(G8:G27&lt;=32))</f>
        <v>0</v>
      </c>
    </row>
    <row r="40" spans="1:5" ht="15" customHeight="1" x14ac:dyDescent="0.2">
      <c r="B40" s="47"/>
      <c r="C40" s="30" t="s">
        <v>27</v>
      </c>
      <c r="D40" s="30" t="s">
        <v>23</v>
      </c>
      <c r="E40" s="30">
        <f>COUNTIF(G8:G27,"&lt;25")</f>
        <v>20</v>
      </c>
    </row>
  </sheetData>
  <mergeCells count="6">
    <mergeCell ref="A28:F29"/>
    <mergeCell ref="B36:B40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WhiteSpace="0" view="pageLayout" zoomScale="44" zoomScaleNormal="120" zoomScalePageLayoutView="44" workbookViewId="0">
      <selection activeCell="B8" sqref="B8:C29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11" s="4" customFormat="1" ht="21" x14ac:dyDescent="0.3">
      <c r="A1" s="41" t="s">
        <v>730</v>
      </c>
      <c r="B1" s="41"/>
      <c r="C1" s="41"/>
      <c r="D1" s="41"/>
      <c r="E1" s="41"/>
      <c r="F1" s="41"/>
      <c r="G1" s="41"/>
      <c r="H1" s="41"/>
    </row>
    <row r="2" spans="1:11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11" s="9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  <c r="I3" s="4"/>
      <c r="J3" s="4"/>
      <c r="K3" s="4"/>
    </row>
    <row r="4" spans="1:11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11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11" s="6" customFormat="1" ht="23.2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11" s="3" customFormat="1" ht="129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11" s="3" customFormat="1" ht="19.5" customHeight="1" x14ac:dyDescent="0.2">
      <c r="A8" s="27">
        <v>1</v>
      </c>
      <c r="B8" s="131" t="s">
        <v>665</v>
      </c>
      <c r="C8" s="132" t="s">
        <v>666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11" s="3" customFormat="1" ht="15.6" customHeight="1" x14ac:dyDescent="0.2">
      <c r="A9" s="30">
        <v>2</v>
      </c>
      <c r="B9" s="129" t="s">
        <v>667</v>
      </c>
      <c r="C9" s="130" t="s">
        <v>668</v>
      </c>
      <c r="D9" s="28"/>
      <c r="E9" s="28"/>
      <c r="F9" s="28"/>
      <c r="G9" s="29">
        <f t="shared" ref="G9:G29" si="0">D9+E9+F9</f>
        <v>0</v>
      </c>
      <c r="H9" s="30" t="str">
        <f t="shared" ref="H9:H29" si="1">IF(G9&gt;=25,"ผ่าน","ไม่ผ่าน")</f>
        <v>ไม่ผ่าน</v>
      </c>
    </row>
    <row r="10" spans="1:11" s="3" customFormat="1" ht="15.6" customHeight="1" x14ac:dyDescent="0.2">
      <c r="A10" s="30">
        <v>3</v>
      </c>
      <c r="B10" s="129" t="s">
        <v>669</v>
      </c>
      <c r="C10" s="130" t="s">
        <v>670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11" s="3" customFormat="1" ht="15.6" customHeight="1" x14ac:dyDescent="0.2">
      <c r="A11" s="30">
        <v>4</v>
      </c>
      <c r="B11" s="131" t="s">
        <v>671</v>
      </c>
      <c r="C11" s="132" t="s">
        <v>672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11" s="3" customFormat="1" ht="15.6" customHeight="1" x14ac:dyDescent="0.2">
      <c r="A12" s="30">
        <v>5</v>
      </c>
      <c r="B12" s="127" t="s">
        <v>657</v>
      </c>
      <c r="C12" s="128" t="s">
        <v>673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11" s="3" customFormat="1" ht="15.6" customHeight="1" x14ac:dyDescent="0.2">
      <c r="A13" s="30">
        <v>6</v>
      </c>
      <c r="B13" s="129" t="s">
        <v>674</v>
      </c>
      <c r="C13" s="130" t="s">
        <v>675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11" s="3" customFormat="1" ht="15.6" customHeight="1" x14ac:dyDescent="0.2">
      <c r="A14" s="30">
        <v>7</v>
      </c>
      <c r="B14" s="131" t="s">
        <v>337</v>
      </c>
      <c r="C14" s="132" t="s">
        <v>676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11" s="3" customFormat="1" ht="15.6" customHeight="1" x14ac:dyDescent="0.2">
      <c r="A15" s="30">
        <v>8</v>
      </c>
      <c r="B15" s="131" t="s">
        <v>677</v>
      </c>
      <c r="C15" s="132" t="s">
        <v>678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11" s="3" customFormat="1" ht="15.6" customHeight="1" x14ac:dyDescent="0.2">
      <c r="A16" s="30">
        <v>9</v>
      </c>
      <c r="B16" s="131" t="s">
        <v>275</v>
      </c>
      <c r="C16" s="132" t="s">
        <v>679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129" t="s">
        <v>680</v>
      </c>
      <c r="C17" s="130" t="s">
        <v>681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129" t="s">
        <v>682</v>
      </c>
      <c r="C18" s="130" t="s">
        <v>683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131" t="s">
        <v>684</v>
      </c>
      <c r="C19" s="132" t="s">
        <v>685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131" t="s">
        <v>432</v>
      </c>
      <c r="C20" s="132" t="s">
        <v>686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131" t="s">
        <v>687</v>
      </c>
      <c r="C21" s="132" t="s">
        <v>688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129" t="s">
        <v>689</v>
      </c>
      <c r="C22" s="130" t="s">
        <v>690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131" t="s">
        <v>148</v>
      </c>
      <c r="C23" s="132" t="s">
        <v>691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131" t="s">
        <v>692</v>
      </c>
      <c r="C24" s="132" t="s">
        <v>693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x14ac:dyDescent="0.2">
      <c r="A25" s="30">
        <v>18</v>
      </c>
      <c r="B25" s="129" t="s">
        <v>694</v>
      </c>
      <c r="C25" s="130" t="s">
        <v>695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x14ac:dyDescent="0.2">
      <c r="A26" s="30">
        <v>19</v>
      </c>
      <c r="B26" s="129" t="s">
        <v>696</v>
      </c>
      <c r="C26" s="130" t="s">
        <v>697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131" t="s">
        <v>698</v>
      </c>
      <c r="C27" s="132" t="s">
        <v>699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129" t="s">
        <v>700</v>
      </c>
      <c r="C28" s="130" t="s">
        <v>701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131" t="s">
        <v>88</v>
      </c>
      <c r="C29" s="132" t="s">
        <v>705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ht="15" customHeight="1" x14ac:dyDescent="0.2">
      <c r="A30" s="48"/>
      <c r="B30" s="49"/>
      <c r="C30" s="49"/>
      <c r="D30" s="49"/>
      <c r="E30" s="49"/>
      <c r="F30" s="49"/>
      <c r="G30" s="31" t="s">
        <v>14</v>
      </c>
      <c r="H30" s="30">
        <f>COUNTIF(H8:H29,"ผ่าน")</f>
        <v>0</v>
      </c>
      <c r="I30" s="3"/>
      <c r="J30" s="3"/>
      <c r="K30" s="3"/>
    </row>
    <row r="31" spans="1:11" ht="15" customHeight="1" x14ac:dyDescent="0.2">
      <c r="A31" s="50"/>
      <c r="B31" s="51"/>
      <c r="C31" s="51"/>
      <c r="D31" s="51"/>
      <c r="E31" s="51"/>
      <c r="F31" s="51"/>
      <c r="G31" s="31" t="s">
        <v>15</v>
      </c>
      <c r="H31" s="30">
        <f>COUNTIF(H8:H29,"ไม่ผ่าน")</f>
        <v>22</v>
      </c>
    </row>
    <row r="32" spans="1:11" ht="15" customHeight="1" x14ac:dyDescent="0.2">
      <c r="A32" s="32"/>
      <c r="B32" s="20"/>
      <c r="C32" s="20"/>
      <c r="I32" s="5"/>
      <c r="J32" s="5"/>
      <c r="K32" s="5"/>
    </row>
    <row r="33" spans="1:5" ht="15" customHeight="1" x14ac:dyDescent="0.2">
      <c r="A33" s="32"/>
      <c r="B33" s="34" t="s">
        <v>13</v>
      </c>
      <c r="C33" s="20"/>
    </row>
    <row r="34" spans="1:5" ht="15" customHeight="1" x14ac:dyDescent="0.2">
      <c r="A34" s="32"/>
      <c r="B34" s="20"/>
      <c r="C34" s="20" t="s">
        <v>30</v>
      </c>
    </row>
    <row r="35" spans="1:5" ht="15" customHeight="1" x14ac:dyDescent="0.2">
      <c r="A35" s="32"/>
      <c r="B35" s="20"/>
      <c r="C35" s="20" t="s">
        <v>31</v>
      </c>
    </row>
    <row r="36" spans="1:5" ht="15" customHeight="1" x14ac:dyDescent="0.2">
      <c r="A36" s="32"/>
      <c r="B36" s="20"/>
      <c r="C36" s="20" t="s">
        <v>28</v>
      </c>
    </row>
    <row r="38" spans="1:5" ht="15" customHeight="1" x14ac:dyDescent="0.2">
      <c r="B38" s="45" t="s">
        <v>16</v>
      </c>
      <c r="C38" s="21" t="s">
        <v>17</v>
      </c>
      <c r="D38" s="21" t="s">
        <v>18</v>
      </c>
      <c r="E38" s="21" t="s">
        <v>19</v>
      </c>
    </row>
    <row r="39" spans="1:5" ht="15" customHeight="1" x14ac:dyDescent="0.2">
      <c r="B39" s="46"/>
      <c r="C39" s="30" t="s">
        <v>24</v>
      </c>
      <c r="D39" s="30" t="s">
        <v>20</v>
      </c>
      <c r="E39" s="30">
        <f>COUNTIF(G8:G29,"&gt;=40")</f>
        <v>0</v>
      </c>
    </row>
    <row r="40" spans="1:5" ht="15" customHeight="1" x14ac:dyDescent="0.2">
      <c r="B40" s="46"/>
      <c r="C40" s="30" t="s">
        <v>25</v>
      </c>
      <c r="D40" s="30" t="s">
        <v>21</v>
      </c>
      <c r="E40" s="30">
        <f>SUMPRODUCT((G8:G29&gt;=33)*(G8:G29&lt;=39))</f>
        <v>0</v>
      </c>
    </row>
    <row r="41" spans="1:5" ht="15" customHeight="1" x14ac:dyDescent="0.2">
      <c r="B41" s="46"/>
      <c r="C41" s="30" t="s">
        <v>26</v>
      </c>
      <c r="D41" s="30" t="s">
        <v>22</v>
      </c>
      <c r="E41" s="30">
        <f>SUMPRODUCT((G8:G29&gt;=25)*(G8:G29&lt;=32))</f>
        <v>0</v>
      </c>
    </row>
    <row r="42" spans="1:5" ht="15" customHeight="1" x14ac:dyDescent="0.2">
      <c r="B42" s="47"/>
      <c r="C42" s="30" t="s">
        <v>27</v>
      </c>
      <c r="D42" s="30" t="s">
        <v>23</v>
      </c>
      <c r="E42" s="30">
        <f>COUNTIF(G8:G29,"&lt;25")</f>
        <v>22</v>
      </c>
    </row>
  </sheetData>
  <mergeCells count="6">
    <mergeCell ref="A30:F31"/>
    <mergeCell ref="B38:B42"/>
    <mergeCell ref="A1:H1"/>
    <mergeCell ref="A2:H2"/>
    <mergeCell ref="A3:H3"/>
    <mergeCell ref="D6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Layout" topLeftCell="A36" zoomScaleNormal="120" workbookViewId="0">
      <selection activeCell="B8" sqref="B8:C5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709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66" t="s">
        <v>710</v>
      </c>
      <c r="C8" s="67" t="s">
        <v>439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64" t="s">
        <v>115</v>
      </c>
      <c r="C9" s="65" t="s">
        <v>116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64" t="s">
        <v>117</v>
      </c>
      <c r="C10" s="65" t="s">
        <v>118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66" t="s">
        <v>119</v>
      </c>
      <c r="C11" s="67" t="s">
        <v>120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66" t="s">
        <v>121</v>
      </c>
      <c r="C12" s="67" t="s">
        <v>122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66" t="s">
        <v>711</v>
      </c>
      <c r="C13" s="67" t="s">
        <v>123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66" t="s">
        <v>124</v>
      </c>
      <c r="C14" s="67" t="s">
        <v>125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66" t="s">
        <v>126</v>
      </c>
      <c r="C15" s="67" t="s">
        <v>127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64" t="s">
        <v>128</v>
      </c>
      <c r="C16" s="65" t="s">
        <v>129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64" t="s">
        <v>130</v>
      </c>
      <c r="C17" s="65" t="s">
        <v>131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66" t="s">
        <v>132</v>
      </c>
      <c r="C18" s="67" t="s">
        <v>133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66" t="s">
        <v>134</v>
      </c>
      <c r="C19" s="67" t="s">
        <v>135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66" t="s">
        <v>136</v>
      </c>
      <c r="C20" s="67" t="s">
        <v>137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64" t="s">
        <v>138</v>
      </c>
      <c r="C21" s="65" t="s">
        <v>139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64" t="s">
        <v>140</v>
      </c>
      <c r="C22" s="65" t="s">
        <v>141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66" t="s">
        <v>142</v>
      </c>
      <c r="C23" s="67" t="s">
        <v>143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66" t="s">
        <v>144</v>
      </c>
      <c r="C24" s="67" t="s">
        <v>145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x14ac:dyDescent="0.2">
      <c r="A25" s="30">
        <v>18</v>
      </c>
      <c r="B25" s="64" t="s">
        <v>146</v>
      </c>
      <c r="C25" s="65" t="s">
        <v>147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x14ac:dyDescent="0.2">
      <c r="A26" s="30">
        <v>19</v>
      </c>
      <c r="B26" s="64" t="s">
        <v>148</v>
      </c>
      <c r="C26" s="65" t="s">
        <v>149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62" t="s">
        <v>150</v>
      </c>
      <c r="C27" s="63" t="s">
        <v>151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66" t="s">
        <v>152</v>
      </c>
      <c r="C28" s="67" t="s">
        <v>153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66" t="s">
        <v>154</v>
      </c>
      <c r="C29" s="67" t="s">
        <v>155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x14ac:dyDescent="0.2">
      <c r="A30" s="30">
        <v>23</v>
      </c>
      <c r="B30" s="64" t="s">
        <v>156</v>
      </c>
      <c r="C30" s="65" t="s">
        <v>157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x14ac:dyDescent="0.2">
      <c r="A31" s="30">
        <v>24</v>
      </c>
      <c r="B31" s="66" t="s">
        <v>158</v>
      </c>
      <c r="C31" s="67" t="s">
        <v>159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x14ac:dyDescent="0.2">
      <c r="A32" s="30">
        <v>25</v>
      </c>
      <c r="B32" s="64" t="s">
        <v>160</v>
      </c>
      <c r="C32" s="65" t="s">
        <v>161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x14ac:dyDescent="0.2">
      <c r="A33" s="30">
        <v>26</v>
      </c>
      <c r="B33" s="66" t="s">
        <v>162</v>
      </c>
      <c r="C33" s="67" t="s">
        <v>163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x14ac:dyDescent="0.2">
      <c r="A34" s="30">
        <v>27</v>
      </c>
      <c r="B34" s="66" t="s">
        <v>164</v>
      </c>
      <c r="C34" s="67" t="s">
        <v>165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x14ac:dyDescent="0.2">
      <c r="A35" s="30">
        <v>28</v>
      </c>
      <c r="B35" s="66" t="s">
        <v>166</v>
      </c>
      <c r="C35" s="67" t="s">
        <v>167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x14ac:dyDescent="0.2">
      <c r="A36" s="30">
        <v>29</v>
      </c>
      <c r="B36" s="66" t="s">
        <v>168</v>
      </c>
      <c r="C36" s="67" t="s">
        <v>169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x14ac:dyDescent="0.2">
      <c r="A37" s="30">
        <v>30</v>
      </c>
      <c r="B37" s="66" t="s">
        <v>170</v>
      </c>
      <c r="C37" s="67" t="s">
        <v>171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x14ac:dyDescent="0.2">
      <c r="A38" s="30">
        <v>31</v>
      </c>
      <c r="B38" s="64" t="s">
        <v>172</v>
      </c>
      <c r="C38" s="65" t="s">
        <v>173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x14ac:dyDescent="0.2">
      <c r="A39" s="30">
        <v>32</v>
      </c>
      <c r="B39" s="66" t="s">
        <v>174</v>
      </c>
      <c r="C39" s="67" t="s">
        <v>175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x14ac:dyDescent="0.2">
      <c r="A40" s="30">
        <v>33</v>
      </c>
      <c r="B40" s="66" t="s">
        <v>176</v>
      </c>
      <c r="C40" s="67" t="s">
        <v>177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x14ac:dyDescent="0.2">
      <c r="A41" s="30">
        <v>34</v>
      </c>
      <c r="B41" s="64" t="s">
        <v>178</v>
      </c>
      <c r="C41" s="65" t="s">
        <v>179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x14ac:dyDescent="0.2">
      <c r="A42" s="30">
        <v>35</v>
      </c>
      <c r="B42" s="66" t="s">
        <v>180</v>
      </c>
      <c r="C42" s="67" t="s">
        <v>181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x14ac:dyDescent="0.2">
      <c r="A43" s="30">
        <v>36</v>
      </c>
      <c r="B43" s="64" t="s">
        <v>182</v>
      </c>
      <c r="C43" s="65" t="s">
        <v>183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x14ac:dyDescent="0.2">
      <c r="A44" s="30">
        <v>37</v>
      </c>
      <c r="B44" s="66" t="s">
        <v>184</v>
      </c>
      <c r="C44" s="67" t="s">
        <v>185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x14ac:dyDescent="0.2">
      <c r="A45" s="30">
        <v>38</v>
      </c>
      <c r="B45" s="66" t="s">
        <v>186</v>
      </c>
      <c r="C45" s="67" t="s">
        <v>187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x14ac:dyDescent="0.2">
      <c r="A46" s="30">
        <v>39</v>
      </c>
      <c r="B46" s="64" t="s">
        <v>188</v>
      </c>
      <c r="C46" s="65" t="s">
        <v>189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x14ac:dyDescent="0.2">
      <c r="A47" s="30">
        <v>40</v>
      </c>
      <c r="B47" s="66" t="s">
        <v>190</v>
      </c>
      <c r="C47" s="67" t="s">
        <v>191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x14ac:dyDescent="0.2">
      <c r="A48" s="30">
        <v>41</v>
      </c>
      <c r="B48" s="64" t="s">
        <v>192</v>
      </c>
      <c r="C48" s="65" t="s">
        <v>193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8" s="3" customFormat="1" ht="15.6" customHeight="1" x14ac:dyDescent="0.2">
      <c r="A49" s="30">
        <v>42</v>
      </c>
      <c r="B49" s="64" t="s">
        <v>194</v>
      </c>
      <c r="C49" s="65" t="s">
        <v>195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8" s="3" customFormat="1" ht="15.6" customHeight="1" x14ac:dyDescent="0.2">
      <c r="A50" s="30">
        <v>43</v>
      </c>
      <c r="B50" s="64" t="s">
        <v>196</v>
      </c>
      <c r="C50" s="65" t="s">
        <v>197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8" s="3" customFormat="1" ht="15.6" customHeight="1" x14ac:dyDescent="0.2">
      <c r="A51" s="30">
        <v>44</v>
      </c>
      <c r="B51" s="64" t="s">
        <v>198</v>
      </c>
      <c r="C51" s="65" t="s">
        <v>199</v>
      </c>
      <c r="D51" s="28"/>
      <c r="E51" s="28"/>
      <c r="F51" s="28"/>
      <c r="G51" s="29">
        <f t="shared" si="0"/>
        <v>0</v>
      </c>
      <c r="H51" s="30" t="str">
        <f t="shared" si="1"/>
        <v>ไม่ผ่าน</v>
      </c>
    </row>
    <row r="52" spans="1:8" s="3" customFormat="1" ht="15.6" customHeight="1" x14ac:dyDescent="0.2">
      <c r="A52" s="48"/>
      <c r="B52" s="49"/>
      <c r="C52" s="49"/>
      <c r="D52" s="49"/>
      <c r="E52" s="49"/>
      <c r="F52" s="49"/>
      <c r="G52" s="31" t="s">
        <v>14</v>
      </c>
      <c r="H52" s="30">
        <f>COUNTIF(H8:H51,"ผ่าน")</f>
        <v>0</v>
      </c>
    </row>
    <row r="53" spans="1:8" ht="18" customHeight="1" x14ac:dyDescent="0.2">
      <c r="A53" s="50"/>
      <c r="B53" s="51"/>
      <c r="C53" s="51"/>
      <c r="D53" s="51"/>
      <c r="E53" s="51"/>
      <c r="F53" s="51"/>
      <c r="G53" s="31" t="s">
        <v>15</v>
      </c>
      <c r="H53" s="30">
        <f>COUNTIF(H8:H51,"ไม่ผ่าน")</f>
        <v>44</v>
      </c>
    </row>
    <row r="54" spans="1:8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</row>
    <row r="55" spans="1:8" ht="21" customHeight="1" x14ac:dyDescent="0.2">
      <c r="A55" s="32"/>
      <c r="B55" s="34" t="s">
        <v>13</v>
      </c>
      <c r="C55" s="20"/>
    </row>
    <row r="56" spans="1:8" ht="15" customHeight="1" x14ac:dyDescent="0.2">
      <c r="A56" s="32"/>
      <c r="B56" s="20"/>
      <c r="C56" s="20" t="s">
        <v>30</v>
      </c>
    </row>
    <row r="57" spans="1:8" ht="15" customHeight="1" x14ac:dyDescent="0.2">
      <c r="A57" s="32"/>
      <c r="B57" s="20"/>
      <c r="C57" s="20" t="s">
        <v>31</v>
      </c>
    </row>
    <row r="58" spans="1:8" ht="15" customHeight="1" x14ac:dyDescent="0.2">
      <c r="A58" s="32"/>
      <c r="B58" s="20"/>
      <c r="C58" s="20" t="s">
        <v>28</v>
      </c>
    </row>
    <row r="60" spans="1:8" ht="15" customHeight="1" x14ac:dyDescent="0.2">
      <c r="B60" s="45" t="s">
        <v>16</v>
      </c>
      <c r="C60" s="21" t="s">
        <v>17</v>
      </c>
      <c r="D60" s="21" t="s">
        <v>18</v>
      </c>
      <c r="E60" s="21" t="s">
        <v>19</v>
      </c>
    </row>
    <row r="61" spans="1:8" ht="15" customHeight="1" x14ac:dyDescent="0.2">
      <c r="B61" s="46"/>
      <c r="C61" s="30" t="s">
        <v>24</v>
      </c>
      <c r="D61" s="30" t="s">
        <v>20</v>
      </c>
      <c r="E61" s="30">
        <f>COUNTIF(G8:G51,"&gt;=40")</f>
        <v>0</v>
      </c>
    </row>
    <row r="62" spans="1:8" ht="15" customHeight="1" x14ac:dyDescent="0.2">
      <c r="B62" s="46"/>
      <c r="C62" s="30" t="s">
        <v>25</v>
      </c>
      <c r="D62" s="30" t="s">
        <v>21</v>
      </c>
      <c r="E62" s="30">
        <f>SUMPRODUCT((G8:G51&gt;=33)*(G8:G51&lt;=39))</f>
        <v>0</v>
      </c>
    </row>
    <row r="63" spans="1:8" ht="15" customHeight="1" x14ac:dyDescent="0.2">
      <c r="B63" s="46"/>
      <c r="C63" s="30" t="s">
        <v>26</v>
      </c>
      <c r="D63" s="30" t="s">
        <v>22</v>
      </c>
      <c r="E63" s="30">
        <f>SUMPRODUCT((G8:G51&gt;=25)*(G8:G51&lt;=32))</f>
        <v>0</v>
      </c>
    </row>
    <row r="64" spans="1:8" ht="15" customHeight="1" x14ac:dyDescent="0.2">
      <c r="B64" s="47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B60:B64"/>
    <mergeCell ref="A1:H1"/>
    <mergeCell ref="A2:H2"/>
    <mergeCell ref="A3:H3"/>
    <mergeCell ref="D6:F6"/>
    <mergeCell ref="A52:F53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Layout" topLeftCell="A41" zoomScale="118" zoomScaleNormal="120" zoomScalePageLayoutView="118" workbookViewId="0">
      <selection activeCell="G52" sqref="A52:XFD52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41" t="s">
        <v>712</v>
      </c>
      <c r="B1" s="41"/>
      <c r="C1" s="41"/>
      <c r="D1" s="41"/>
      <c r="E1" s="41"/>
      <c r="F1" s="41"/>
      <c r="G1" s="41"/>
      <c r="H1" s="41"/>
      <c r="L1" s="20"/>
    </row>
    <row r="2" spans="1:12" s="4" customFormat="1" ht="21" x14ac:dyDescent="0.3">
      <c r="A2" s="41"/>
      <c r="B2" s="41"/>
      <c r="C2" s="41"/>
      <c r="D2" s="41"/>
      <c r="E2" s="41"/>
      <c r="F2" s="41"/>
      <c r="G2" s="41"/>
      <c r="H2" s="41"/>
      <c r="L2" s="20"/>
    </row>
    <row r="3" spans="1:12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x14ac:dyDescent="0.2">
      <c r="A8" s="27">
        <v>1</v>
      </c>
      <c r="B8" s="69" t="s">
        <v>713</v>
      </c>
      <c r="C8" s="71" t="s">
        <v>200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x14ac:dyDescent="0.2">
      <c r="A9" s="30">
        <v>2</v>
      </c>
      <c r="B9" s="69" t="s">
        <v>201</v>
      </c>
      <c r="C9" s="71" t="s">
        <v>202</v>
      </c>
      <c r="D9" s="28"/>
      <c r="E9" s="28"/>
      <c r="F9" s="28"/>
      <c r="G9" s="29">
        <f t="shared" ref="G9:G49" si="0">D9+E9+F9</f>
        <v>0</v>
      </c>
      <c r="H9" s="30" t="str">
        <f t="shared" ref="H9:H49" si="1">IF(G9&gt;=25,"ผ่าน","ไม่ผ่าน")</f>
        <v>ไม่ผ่าน</v>
      </c>
      <c r="L9" s="20"/>
    </row>
    <row r="10" spans="1:12" s="3" customFormat="1" ht="15.6" customHeight="1" x14ac:dyDescent="0.2">
      <c r="A10" s="30">
        <v>3</v>
      </c>
      <c r="B10" s="69" t="s">
        <v>203</v>
      </c>
      <c r="C10" s="71" t="s">
        <v>204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x14ac:dyDescent="0.2">
      <c r="A11" s="30">
        <v>4</v>
      </c>
      <c r="B11" s="68" t="s">
        <v>205</v>
      </c>
      <c r="C11" s="73" t="s">
        <v>206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x14ac:dyDescent="0.2">
      <c r="A12" s="30">
        <v>5</v>
      </c>
      <c r="B12" s="69" t="s">
        <v>207</v>
      </c>
      <c r="C12" s="71" t="s">
        <v>208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x14ac:dyDescent="0.2">
      <c r="A13" s="30">
        <v>6</v>
      </c>
      <c r="B13" s="69" t="s">
        <v>209</v>
      </c>
      <c r="C13" s="71" t="s">
        <v>210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x14ac:dyDescent="0.2">
      <c r="A14" s="30">
        <v>7</v>
      </c>
      <c r="B14" s="70" t="s">
        <v>211</v>
      </c>
      <c r="C14" s="72" t="s">
        <v>212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x14ac:dyDescent="0.2">
      <c r="A15" s="30">
        <v>8</v>
      </c>
      <c r="B15" s="70" t="s">
        <v>213</v>
      </c>
      <c r="C15" s="72" t="s">
        <v>214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x14ac:dyDescent="0.2">
      <c r="A16" s="30">
        <v>9</v>
      </c>
      <c r="B16" s="70" t="s">
        <v>215</v>
      </c>
      <c r="C16" s="72" t="s">
        <v>216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x14ac:dyDescent="0.2">
      <c r="A17" s="30">
        <v>10</v>
      </c>
      <c r="B17" s="70" t="s">
        <v>217</v>
      </c>
      <c r="C17" s="72" t="s">
        <v>216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x14ac:dyDescent="0.2">
      <c r="A18" s="30">
        <v>11</v>
      </c>
      <c r="B18" s="69" t="s">
        <v>218</v>
      </c>
      <c r="C18" s="71" t="s">
        <v>219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x14ac:dyDescent="0.2">
      <c r="A19" s="30">
        <v>12</v>
      </c>
      <c r="B19" s="70" t="s">
        <v>220</v>
      </c>
      <c r="C19" s="72" t="s">
        <v>221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x14ac:dyDescent="0.2">
      <c r="A20" s="30">
        <v>13</v>
      </c>
      <c r="B20" s="70" t="s">
        <v>222</v>
      </c>
      <c r="C20" s="72" t="s">
        <v>223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x14ac:dyDescent="0.2">
      <c r="A21" s="30">
        <v>14</v>
      </c>
      <c r="B21" s="69" t="s">
        <v>224</v>
      </c>
      <c r="C21" s="71" t="s">
        <v>225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x14ac:dyDescent="0.2">
      <c r="A22" s="30">
        <v>15</v>
      </c>
      <c r="B22" s="70" t="s">
        <v>226</v>
      </c>
      <c r="C22" s="72" t="s">
        <v>227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x14ac:dyDescent="0.2">
      <c r="A23" s="30">
        <v>16</v>
      </c>
      <c r="B23" s="74" t="s">
        <v>228</v>
      </c>
      <c r="C23" s="71" t="s">
        <v>229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x14ac:dyDescent="0.2">
      <c r="A24" s="30">
        <v>17</v>
      </c>
      <c r="B24" s="70" t="s">
        <v>230</v>
      </c>
      <c r="C24" s="72" t="s">
        <v>231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x14ac:dyDescent="0.2">
      <c r="A25" s="30">
        <v>18</v>
      </c>
      <c r="B25" s="69" t="s">
        <v>232</v>
      </c>
      <c r="C25" s="71" t="s">
        <v>233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x14ac:dyDescent="0.2">
      <c r="A26" s="30">
        <v>19</v>
      </c>
      <c r="B26" s="69" t="s">
        <v>234</v>
      </c>
      <c r="C26" s="71" t="s">
        <v>235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x14ac:dyDescent="0.2">
      <c r="A27" s="30">
        <v>20</v>
      </c>
      <c r="B27" s="70" t="s">
        <v>236</v>
      </c>
      <c r="C27" s="72" t="s">
        <v>237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x14ac:dyDescent="0.2">
      <c r="A28" s="30">
        <v>21</v>
      </c>
      <c r="B28" s="69" t="s">
        <v>238</v>
      </c>
      <c r="C28" s="71" t="s">
        <v>239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x14ac:dyDescent="0.2">
      <c r="A29" s="30">
        <v>22</v>
      </c>
      <c r="B29" s="70" t="s">
        <v>158</v>
      </c>
      <c r="C29" s="72" t="s">
        <v>240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x14ac:dyDescent="0.2">
      <c r="A30" s="30">
        <v>23</v>
      </c>
      <c r="B30" s="69" t="s">
        <v>241</v>
      </c>
      <c r="C30" s="71" t="s">
        <v>242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x14ac:dyDescent="0.2">
      <c r="A31" s="30">
        <v>24</v>
      </c>
      <c r="B31" s="70" t="s">
        <v>243</v>
      </c>
      <c r="C31" s="72" t="s">
        <v>244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x14ac:dyDescent="0.2">
      <c r="A32" s="30">
        <v>25</v>
      </c>
      <c r="B32" s="70" t="s">
        <v>67</v>
      </c>
      <c r="C32" s="72" t="s">
        <v>245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x14ac:dyDescent="0.2">
      <c r="A33" s="30">
        <v>26</v>
      </c>
      <c r="B33" s="70" t="s">
        <v>246</v>
      </c>
      <c r="C33" s="72" t="s">
        <v>247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x14ac:dyDescent="0.2">
      <c r="A34" s="30">
        <v>27</v>
      </c>
      <c r="B34" s="70" t="s">
        <v>248</v>
      </c>
      <c r="C34" s="72" t="s">
        <v>249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x14ac:dyDescent="0.2">
      <c r="A35" s="30">
        <v>28</v>
      </c>
      <c r="B35" s="69" t="s">
        <v>250</v>
      </c>
      <c r="C35" s="71" t="s">
        <v>251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x14ac:dyDescent="0.2">
      <c r="A36" s="30">
        <v>29</v>
      </c>
      <c r="B36" s="70" t="s">
        <v>252</v>
      </c>
      <c r="C36" s="72" t="s">
        <v>253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x14ac:dyDescent="0.2">
      <c r="A37" s="30">
        <v>30</v>
      </c>
      <c r="B37" s="70" t="s">
        <v>254</v>
      </c>
      <c r="C37" s="72" t="s">
        <v>255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x14ac:dyDescent="0.2">
      <c r="A38" s="30">
        <v>31</v>
      </c>
      <c r="B38" s="69" t="s">
        <v>67</v>
      </c>
      <c r="C38" s="71" t="s">
        <v>256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x14ac:dyDescent="0.2">
      <c r="A39" s="30">
        <v>32</v>
      </c>
      <c r="B39" s="70" t="s">
        <v>257</v>
      </c>
      <c r="C39" s="72" t="s">
        <v>258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x14ac:dyDescent="0.2">
      <c r="A40" s="30">
        <v>33</v>
      </c>
      <c r="B40" s="70" t="s">
        <v>259</v>
      </c>
      <c r="C40" s="72" t="s">
        <v>260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x14ac:dyDescent="0.2">
      <c r="A41" s="30">
        <v>34</v>
      </c>
      <c r="B41" s="70" t="s">
        <v>261</v>
      </c>
      <c r="C41" s="72" t="s">
        <v>262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x14ac:dyDescent="0.2">
      <c r="A42" s="30">
        <v>35</v>
      </c>
      <c r="B42" s="70" t="s">
        <v>263</v>
      </c>
      <c r="C42" s="72" t="s">
        <v>264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s="3" customFormat="1" ht="15.6" customHeight="1" x14ac:dyDescent="0.2">
      <c r="A43" s="30">
        <v>36</v>
      </c>
      <c r="B43" s="69" t="s">
        <v>265</v>
      </c>
      <c r="C43" s="71" t="s">
        <v>266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  <c r="L43" s="20"/>
    </row>
    <row r="44" spans="1:12" s="3" customFormat="1" ht="15.6" customHeight="1" x14ac:dyDescent="0.2">
      <c r="A44" s="30">
        <v>37</v>
      </c>
      <c r="B44" s="70" t="s">
        <v>267</v>
      </c>
      <c r="C44" s="72" t="s">
        <v>268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  <c r="L44" s="20"/>
    </row>
    <row r="45" spans="1:12" s="3" customFormat="1" ht="15.6" customHeight="1" x14ac:dyDescent="0.2">
      <c r="A45" s="30">
        <v>38</v>
      </c>
      <c r="B45" s="69" t="s">
        <v>269</v>
      </c>
      <c r="C45" s="71" t="s">
        <v>270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  <c r="L45" s="20"/>
    </row>
    <row r="46" spans="1:12" s="3" customFormat="1" ht="15.6" customHeight="1" x14ac:dyDescent="0.2">
      <c r="A46" s="30">
        <v>39</v>
      </c>
      <c r="B46" s="69" t="s">
        <v>271</v>
      </c>
      <c r="C46" s="71" t="s">
        <v>272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  <c r="L46" s="20"/>
    </row>
    <row r="47" spans="1:12" s="3" customFormat="1" ht="15.6" customHeight="1" x14ac:dyDescent="0.2">
      <c r="A47" s="30">
        <v>40</v>
      </c>
      <c r="B47" s="70" t="s">
        <v>273</v>
      </c>
      <c r="C47" s="72" t="s">
        <v>274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  <c r="L47" s="20"/>
    </row>
    <row r="48" spans="1:12" s="3" customFormat="1" ht="15.6" customHeight="1" x14ac:dyDescent="0.2">
      <c r="A48" s="30">
        <v>41</v>
      </c>
      <c r="B48" s="69" t="s">
        <v>275</v>
      </c>
      <c r="C48" s="71" t="s">
        <v>276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  <c r="L48" s="20"/>
    </row>
    <row r="49" spans="1:12" s="3" customFormat="1" ht="15.6" customHeight="1" x14ac:dyDescent="0.2">
      <c r="A49" s="30">
        <v>42</v>
      </c>
      <c r="B49" s="70" t="s">
        <v>714</v>
      </c>
      <c r="C49" s="72" t="s">
        <v>277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  <c r="L49" s="20"/>
    </row>
    <row r="50" spans="1:12" s="3" customFormat="1" ht="15.6" customHeight="1" x14ac:dyDescent="0.2">
      <c r="A50" s="30">
        <v>43</v>
      </c>
      <c r="B50" s="69" t="s">
        <v>278</v>
      </c>
      <c r="C50" s="71" t="s">
        <v>279</v>
      </c>
      <c r="D50" s="28"/>
      <c r="E50" s="28"/>
      <c r="F50" s="28"/>
      <c r="G50" s="29">
        <f t="shared" ref="G50:G51" si="2">D50+E50+F50</f>
        <v>0</v>
      </c>
      <c r="H50" s="30" t="str">
        <f t="shared" ref="H50:H51" si="3">IF(G50&gt;=25,"ผ่าน","ไม่ผ่าน")</f>
        <v>ไม่ผ่าน</v>
      </c>
      <c r="L50" s="20"/>
    </row>
    <row r="51" spans="1:12" s="3" customFormat="1" ht="15.6" customHeight="1" x14ac:dyDescent="0.2">
      <c r="A51" s="30">
        <v>44</v>
      </c>
      <c r="B51" s="70" t="s">
        <v>703</v>
      </c>
      <c r="C51" s="72" t="s">
        <v>704</v>
      </c>
      <c r="D51" s="28"/>
      <c r="E51" s="28"/>
      <c r="F51" s="28"/>
      <c r="G51" s="29">
        <f t="shared" si="2"/>
        <v>0</v>
      </c>
      <c r="H51" s="30" t="str">
        <f t="shared" si="3"/>
        <v>ไม่ผ่าน</v>
      </c>
      <c r="L51" s="20"/>
    </row>
    <row r="52" spans="1:12" s="3" customFormat="1" ht="15.6" customHeight="1" x14ac:dyDescent="0.2">
      <c r="A52" s="48"/>
      <c r="B52" s="49"/>
      <c r="C52" s="49"/>
      <c r="D52" s="49"/>
      <c r="E52" s="49"/>
      <c r="F52" s="49"/>
      <c r="G52" s="31" t="s">
        <v>14</v>
      </c>
      <c r="H52" s="30">
        <f>COUNTIF(H8:H51,"ผ่าน")</f>
        <v>0</v>
      </c>
      <c r="L52" s="20"/>
    </row>
    <row r="53" spans="1:12" ht="18" customHeight="1" x14ac:dyDescent="0.2">
      <c r="A53" s="50"/>
      <c r="B53" s="51"/>
      <c r="C53" s="51"/>
      <c r="D53" s="51"/>
      <c r="E53" s="51"/>
      <c r="F53" s="51"/>
      <c r="G53" s="31" t="s">
        <v>15</v>
      </c>
      <c r="H53" s="30">
        <f>COUNTIF(H8:H51,"ไม่ผ่าน")</f>
        <v>44</v>
      </c>
    </row>
    <row r="54" spans="1:12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  <c r="L54" s="37"/>
    </row>
    <row r="55" spans="1:12" ht="21" customHeight="1" x14ac:dyDescent="0.2">
      <c r="A55" s="32"/>
      <c r="B55" s="34" t="s">
        <v>13</v>
      </c>
      <c r="C55" s="20"/>
    </row>
    <row r="56" spans="1:12" ht="15" customHeight="1" x14ac:dyDescent="0.2">
      <c r="A56" s="32"/>
      <c r="B56" s="20"/>
      <c r="C56" s="20" t="s">
        <v>30</v>
      </c>
    </row>
    <row r="57" spans="1:12" ht="15" customHeight="1" x14ac:dyDescent="0.2">
      <c r="A57" s="32"/>
      <c r="B57" s="20"/>
      <c r="C57" s="20" t="s">
        <v>31</v>
      </c>
    </row>
    <row r="58" spans="1:12" ht="15" customHeight="1" x14ac:dyDescent="0.2">
      <c r="A58" s="32"/>
      <c r="B58" s="20"/>
      <c r="C58" s="20" t="s">
        <v>28</v>
      </c>
    </row>
    <row r="60" spans="1:12" ht="15" customHeight="1" x14ac:dyDescent="0.2">
      <c r="B60" s="45" t="s">
        <v>16</v>
      </c>
      <c r="C60" s="21" t="s">
        <v>17</v>
      </c>
      <c r="D60" s="21" t="s">
        <v>18</v>
      </c>
      <c r="E60" s="21" t="s">
        <v>19</v>
      </c>
    </row>
    <row r="61" spans="1:12" ht="15" customHeight="1" x14ac:dyDescent="0.2">
      <c r="B61" s="46"/>
      <c r="C61" s="30" t="s">
        <v>24</v>
      </c>
      <c r="D61" s="30" t="s">
        <v>20</v>
      </c>
      <c r="E61" s="30">
        <f>COUNTIF(G8:G51,"&gt;=40")</f>
        <v>0</v>
      </c>
    </row>
    <row r="62" spans="1:12" ht="15" customHeight="1" x14ac:dyDescent="0.2">
      <c r="B62" s="46"/>
      <c r="C62" s="30" t="s">
        <v>25</v>
      </c>
      <c r="D62" s="30" t="s">
        <v>21</v>
      </c>
      <c r="E62" s="30">
        <f>SUMPRODUCT((G8:G51&gt;=33)*(G8:G51&lt;=39))</f>
        <v>0</v>
      </c>
    </row>
    <row r="63" spans="1:12" ht="15" customHeight="1" x14ac:dyDescent="0.2">
      <c r="B63" s="46"/>
      <c r="C63" s="30" t="s">
        <v>26</v>
      </c>
      <c r="D63" s="30" t="s">
        <v>22</v>
      </c>
      <c r="E63" s="30">
        <f>SUMPRODUCT((G8:G51&gt;=25)*(G8:G51&lt;=32))</f>
        <v>0</v>
      </c>
    </row>
    <row r="64" spans="1:12" ht="15" customHeight="1" x14ac:dyDescent="0.2">
      <c r="B64" s="47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A1:H1"/>
    <mergeCell ref="A2:H2"/>
    <mergeCell ref="A3:H3"/>
    <mergeCell ref="D6:F6"/>
    <mergeCell ref="B60:B64"/>
    <mergeCell ref="A52:F53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Layout" topLeftCell="A44" zoomScale="110" zoomScaleNormal="120" zoomScalePageLayoutView="110" workbookViewId="0">
      <selection activeCell="B8" sqref="B8:C5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715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84" t="s">
        <v>201</v>
      </c>
      <c r="C8" s="83" t="s">
        <v>280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79" t="s">
        <v>281</v>
      </c>
      <c r="C9" s="80" t="s">
        <v>282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79" t="s">
        <v>283</v>
      </c>
      <c r="C10" s="80" t="s">
        <v>284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79" t="s">
        <v>285</v>
      </c>
      <c r="C11" s="80" t="s">
        <v>286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77" t="s">
        <v>287</v>
      </c>
      <c r="C12" s="78" t="s">
        <v>288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77" t="s">
        <v>289</v>
      </c>
      <c r="C13" s="78" t="s">
        <v>290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77" t="s">
        <v>291</v>
      </c>
      <c r="C14" s="78" t="s">
        <v>292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77" t="s">
        <v>293</v>
      </c>
      <c r="C15" s="78" t="s">
        <v>294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77" t="s">
        <v>295</v>
      </c>
      <c r="C16" s="78" t="s">
        <v>296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77" t="s">
        <v>297</v>
      </c>
      <c r="C17" s="78" t="s">
        <v>298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79" t="s">
        <v>299</v>
      </c>
      <c r="C18" s="80" t="s">
        <v>300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79" t="s">
        <v>85</v>
      </c>
      <c r="C19" s="80" t="s">
        <v>301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79" t="s">
        <v>302</v>
      </c>
      <c r="C20" s="80" t="s">
        <v>303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77" t="s">
        <v>304</v>
      </c>
      <c r="C21" s="78" t="s">
        <v>305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77" t="s">
        <v>306</v>
      </c>
      <c r="C22" s="78" t="s">
        <v>307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79" t="s">
        <v>308</v>
      </c>
      <c r="C23" s="80" t="s">
        <v>309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2" customFormat="1" ht="15.6" customHeight="1" x14ac:dyDescent="0.2">
      <c r="A24" s="30">
        <v>17</v>
      </c>
      <c r="B24" s="79" t="s">
        <v>310</v>
      </c>
      <c r="C24" s="80" t="s">
        <v>311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I24" s="3"/>
      <c r="J24" s="3"/>
      <c r="K24" s="3"/>
    </row>
    <row r="25" spans="1:11" s="3" customFormat="1" ht="15.6" customHeight="1" x14ac:dyDescent="0.2">
      <c r="A25" s="30">
        <v>18</v>
      </c>
      <c r="B25" s="79" t="s">
        <v>312</v>
      </c>
      <c r="C25" s="80" t="s">
        <v>313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x14ac:dyDescent="0.2">
      <c r="A26" s="30">
        <v>19</v>
      </c>
      <c r="B26" s="77" t="s">
        <v>314</v>
      </c>
      <c r="C26" s="78" t="s">
        <v>315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79" t="s">
        <v>316</v>
      </c>
      <c r="C27" s="80" t="s">
        <v>317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79" t="s">
        <v>318</v>
      </c>
      <c r="C28" s="80" t="s">
        <v>319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77" t="s">
        <v>320</v>
      </c>
      <c r="C29" s="78" t="s">
        <v>321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x14ac:dyDescent="0.2">
      <c r="A30" s="30">
        <v>23</v>
      </c>
      <c r="B30" s="79" t="s">
        <v>322</v>
      </c>
      <c r="C30" s="80" t="s">
        <v>323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x14ac:dyDescent="0.2">
      <c r="A31" s="30">
        <v>24</v>
      </c>
      <c r="B31" s="77" t="s">
        <v>324</v>
      </c>
      <c r="C31" s="78" t="s">
        <v>325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x14ac:dyDescent="0.2">
      <c r="A32" s="30">
        <v>25</v>
      </c>
      <c r="B32" s="79" t="s">
        <v>326</v>
      </c>
      <c r="C32" s="80" t="s">
        <v>327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x14ac:dyDescent="0.2">
      <c r="A33" s="30">
        <v>26</v>
      </c>
      <c r="B33" s="79" t="s">
        <v>328</v>
      </c>
      <c r="C33" s="80" t="s">
        <v>329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x14ac:dyDescent="0.2">
      <c r="A34" s="30">
        <v>27</v>
      </c>
      <c r="B34" s="77" t="s">
        <v>330</v>
      </c>
      <c r="C34" s="78" t="s">
        <v>331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x14ac:dyDescent="0.2">
      <c r="A35" s="30">
        <v>28</v>
      </c>
      <c r="B35" s="75" t="s">
        <v>332</v>
      </c>
      <c r="C35" s="76" t="s">
        <v>333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x14ac:dyDescent="0.2">
      <c r="A36" s="30">
        <v>29</v>
      </c>
      <c r="B36" s="79" t="s">
        <v>88</v>
      </c>
      <c r="C36" s="80" t="s">
        <v>334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x14ac:dyDescent="0.2">
      <c r="A37" s="30">
        <v>30</v>
      </c>
      <c r="B37" s="77" t="s">
        <v>335</v>
      </c>
      <c r="C37" s="78" t="s">
        <v>336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x14ac:dyDescent="0.2">
      <c r="A38" s="30">
        <v>31</v>
      </c>
      <c r="B38" s="79" t="s">
        <v>337</v>
      </c>
      <c r="C38" s="80" t="s">
        <v>338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x14ac:dyDescent="0.2">
      <c r="A39" s="30">
        <v>32</v>
      </c>
      <c r="B39" s="79" t="s">
        <v>339</v>
      </c>
      <c r="C39" s="80" t="s">
        <v>340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x14ac:dyDescent="0.2">
      <c r="A40" s="30">
        <v>33</v>
      </c>
      <c r="B40" s="79" t="s">
        <v>341</v>
      </c>
      <c r="C40" s="80" t="s">
        <v>342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x14ac:dyDescent="0.2">
      <c r="A41" s="30">
        <v>34</v>
      </c>
      <c r="B41" s="79" t="s">
        <v>343</v>
      </c>
      <c r="C41" s="80" t="s">
        <v>344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x14ac:dyDescent="0.2">
      <c r="A42" s="30">
        <v>35</v>
      </c>
      <c r="B42" s="77" t="s">
        <v>345</v>
      </c>
      <c r="C42" s="78" t="s">
        <v>346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x14ac:dyDescent="0.2">
      <c r="A43" s="30">
        <v>36</v>
      </c>
      <c r="B43" s="79" t="s">
        <v>347</v>
      </c>
      <c r="C43" s="80" t="s">
        <v>348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x14ac:dyDescent="0.2">
      <c r="A44" s="30">
        <v>37</v>
      </c>
      <c r="B44" s="79" t="s">
        <v>349</v>
      </c>
      <c r="C44" s="80" t="s">
        <v>350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x14ac:dyDescent="0.2">
      <c r="A45" s="30">
        <v>38</v>
      </c>
      <c r="B45" s="79" t="s">
        <v>351</v>
      </c>
      <c r="C45" s="80" t="s">
        <v>352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x14ac:dyDescent="0.2">
      <c r="A46" s="30">
        <v>39</v>
      </c>
      <c r="B46" s="79" t="s">
        <v>353</v>
      </c>
      <c r="C46" s="80" t="s">
        <v>354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x14ac:dyDescent="0.2">
      <c r="A47" s="30">
        <v>40</v>
      </c>
      <c r="B47" s="77" t="s">
        <v>355</v>
      </c>
      <c r="C47" s="78" t="s">
        <v>356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x14ac:dyDescent="0.2">
      <c r="A48" s="30">
        <v>41</v>
      </c>
      <c r="B48" s="79" t="s">
        <v>357</v>
      </c>
      <c r="C48" s="80" t="s">
        <v>358</v>
      </c>
      <c r="D48" s="28"/>
      <c r="E48" s="28"/>
      <c r="F48" s="28"/>
      <c r="G48" s="29">
        <f t="shared" ref="G48:G51" si="2">D48+E48+F48</f>
        <v>0</v>
      </c>
      <c r="H48" s="30" t="str">
        <f t="shared" ref="H48:H51" si="3">IF(G48&gt;=25,"ผ่าน","ไม่ผ่าน")</f>
        <v>ไม่ผ่าน</v>
      </c>
    </row>
    <row r="49" spans="1:11" s="3" customFormat="1" ht="15.6" customHeight="1" x14ac:dyDescent="0.2">
      <c r="A49" s="30">
        <v>42</v>
      </c>
      <c r="B49" s="77" t="s">
        <v>359</v>
      </c>
      <c r="C49" s="78" t="s">
        <v>360</v>
      </c>
      <c r="D49" s="28"/>
      <c r="E49" s="28"/>
      <c r="F49" s="28"/>
      <c r="G49" s="29">
        <f t="shared" si="2"/>
        <v>0</v>
      </c>
      <c r="H49" s="30" t="str">
        <f t="shared" si="3"/>
        <v>ไม่ผ่าน</v>
      </c>
    </row>
    <row r="50" spans="1:11" s="3" customFormat="1" ht="15.6" customHeight="1" x14ac:dyDescent="0.2">
      <c r="A50" s="30">
        <v>43</v>
      </c>
      <c r="B50" s="77" t="s">
        <v>361</v>
      </c>
      <c r="C50" s="78" t="s">
        <v>362</v>
      </c>
      <c r="D50" s="28"/>
      <c r="E50" s="28"/>
      <c r="F50" s="28"/>
      <c r="G50" s="29">
        <f t="shared" si="2"/>
        <v>0</v>
      </c>
      <c r="H50" s="30" t="str">
        <f t="shared" si="3"/>
        <v>ไม่ผ่าน</v>
      </c>
    </row>
    <row r="51" spans="1:11" s="3" customFormat="1" ht="15.6" customHeight="1" x14ac:dyDescent="0.2">
      <c r="A51" s="30">
        <v>44</v>
      </c>
      <c r="B51" s="81" t="s">
        <v>716</v>
      </c>
      <c r="C51" s="82" t="s">
        <v>717</v>
      </c>
      <c r="D51" s="28"/>
      <c r="E51" s="28"/>
      <c r="F51" s="28"/>
      <c r="G51" s="29">
        <f t="shared" si="2"/>
        <v>0</v>
      </c>
      <c r="H51" s="30" t="str">
        <f t="shared" si="3"/>
        <v>ไม่ผ่าน</v>
      </c>
    </row>
    <row r="52" spans="1:11" ht="18" customHeight="1" x14ac:dyDescent="0.2">
      <c r="A52" s="48"/>
      <c r="B52" s="49"/>
      <c r="C52" s="49"/>
      <c r="D52" s="49"/>
      <c r="E52" s="49"/>
      <c r="F52" s="49"/>
      <c r="G52" s="31" t="s">
        <v>14</v>
      </c>
      <c r="H52" s="30">
        <f>COUNTIF(H8:H51,"ผ่าน")</f>
        <v>0</v>
      </c>
      <c r="I52" s="3"/>
      <c r="J52" s="3"/>
      <c r="K52" s="3"/>
    </row>
    <row r="53" spans="1:11" s="5" customFormat="1" ht="20.25" customHeight="1" x14ac:dyDescent="0.2">
      <c r="A53" s="50"/>
      <c r="B53" s="51"/>
      <c r="C53" s="51"/>
      <c r="D53" s="51"/>
      <c r="E53" s="51"/>
      <c r="F53" s="51"/>
      <c r="G53" s="31" t="s">
        <v>15</v>
      </c>
      <c r="H53" s="30">
        <f>COUNTIF(H8:H51,"ไม่ผ่าน")</f>
        <v>44</v>
      </c>
      <c r="I53" s="1"/>
      <c r="J53" s="1"/>
      <c r="K53" s="1"/>
    </row>
    <row r="54" spans="1:11" ht="21" customHeight="1" x14ac:dyDescent="0.2">
      <c r="A54" s="32"/>
      <c r="B54" s="20"/>
      <c r="C54" s="20"/>
      <c r="I54" s="5"/>
      <c r="J54" s="5"/>
      <c r="K54" s="5"/>
    </row>
    <row r="55" spans="1:11" ht="15" customHeight="1" x14ac:dyDescent="0.2">
      <c r="A55" s="32"/>
      <c r="B55" s="34" t="s">
        <v>13</v>
      </c>
      <c r="C55" s="20"/>
    </row>
    <row r="56" spans="1:11" ht="15" customHeight="1" x14ac:dyDescent="0.2">
      <c r="A56" s="32"/>
      <c r="B56" s="20"/>
      <c r="C56" s="20" t="s">
        <v>30</v>
      </c>
    </row>
    <row r="57" spans="1:11" ht="15" customHeight="1" x14ac:dyDescent="0.2">
      <c r="A57" s="32"/>
      <c r="B57" s="20"/>
      <c r="C57" s="20" t="s">
        <v>31</v>
      </c>
    </row>
    <row r="58" spans="1:11" ht="15" customHeight="1" x14ac:dyDescent="0.2">
      <c r="A58" s="32"/>
      <c r="B58" s="20"/>
      <c r="C58" s="20" t="s">
        <v>28</v>
      </c>
    </row>
    <row r="59" spans="1:11" s="8" customFormat="1" ht="15" customHeight="1" x14ac:dyDescent="0.2">
      <c r="A59" s="35"/>
      <c r="B59" s="35"/>
      <c r="C59" s="35"/>
      <c r="D59" s="33"/>
      <c r="E59" s="33"/>
      <c r="F59" s="20"/>
      <c r="G59" s="20"/>
      <c r="H59" s="20"/>
      <c r="I59" s="1"/>
      <c r="J59" s="1"/>
      <c r="K59" s="1"/>
    </row>
    <row r="60" spans="1:11" s="8" customFormat="1" ht="15" customHeight="1" x14ac:dyDescent="0.2">
      <c r="A60" s="35"/>
      <c r="B60" s="45" t="s">
        <v>16</v>
      </c>
      <c r="C60" s="21" t="s">
        <v>17</v>
      </c>
      <c r="D60" s="21" t="s">
        <v>18</v>
      </c>
      <c r="E60" s="21" t="s">
        <v>19</v>
      </c>
      <c r="F60" s="20"/>
      <c r="G60" s="20"/>
      <c r="H60" s="20"/>
      <c r="I60" s="1"/>
      <c r="J60" s="1"/>
      <c r="K60" s="1"/>
    </row>
    <row r="61" spans="1:11" s="8" customFormat="1" ht="15" customHeight="1" x14ac:dyDescent="0.2">
      <c r="A61" s="35"/>
      <c r="B61" s="46"/>
      <c r="C61" s="30" t="s">
        <v>24</v>
      </c>
      <c r="D61" s="30" t="s">
        <v>20</v>
      </c>
      <c r="E61" s="30">
        <f>COUNTIF(G8:G51,"&gt;=40")</f>
        <v>0</v>
      </c>
      <c r="F61" s="20"/>
      <c r="G61" s="20"/>
      <c r="H61" s="20"/>
      <c r="I61" s="1"/>
      <c r="J61" s="1"/>
      <c r="K61" s="1"/>
    </row>
    <row r="62" spans="1:11" s="8" customFormat="1" ht="15" customHeight="1" x14ac:dyDescent="0.2">
      <c r="A62" s="35"/>
      <c r="B62" s="46"/>
      <c r="C62" s="30" t="s">
        <v>25</v>
      </c>
      <c r="D62" s="30" t="s">
        <v>21</v>
      </c>
      <c r="E62" s="30">
        <f>SUMPRODUCT((G8:G51&gt;=33)*(G8:G51&lt;=39))</f>
        <v>0</v>
      </c>
      <c r="F62" s="20"/>
      <c r="G62" s="20"/>
      <c r="H62" s="20"/>
      <c r="I62" s="1"/>
      <c r="J62" s="1"/>
      <c r="K62" s="1"/>
    </row>
    <row r="63" spans="1:11" s="8" customFormat="1" ht="15" customHeight="1" x14ac:dyDescent="0.2">
      <c r="A63" s="35"/>
      <c r="B63" s="46"/>
      <c r="C63" s="30" t="s">
        <v>26</v>
      </c>
      <c r="D63" s="30" t="s">
        <v>22</v>
      </c>
      <c r="E63" s="30">
        <f>SUMPRODUCT((G8:G51&gt;=25)*(G8:G51&lt;=32))</f>
        <v>0</v>
      </c>
      <c r="F63" s="20"/>
      <c r="G63" s="20"/>
      <c r="H63" s="20"/>
      <c r="I63" s="1"/>
      <c r="J63" s="1"/>
      <c r="K63" s="1"/>
    </row>
    <row r="64" spans="1:11" ht="15" customHeight="1" x14ac:dyDescent="0.2">
      <c r="B64" s="47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B60:B64"/>
    <mergeCell ref="A1:H1"/>
    <mergeCell ref="A2:H2"/>
    <mergeCell ref="A3:H3"/>
    <mergeCell ref="D6:F6"/>
    <mergeCell ref="A52:F53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Layout" topLeftCell="A5" zoomScale="86" zoomScaleNormal="120" zoomScalePageLayoutView="86" workbookViewId="0">
      <selection activeCell="B8" sqref="B8:C19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718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87" t="s">
        <v>719</v>
      </c>
      <c r="C8" s="88" t="s">
        <v>363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87" t="s">
        <v>364</v>
      </c>
      <c r="C9" s="88" t="s">
        <v>365</v>
      </c>
      <c r="D9" s="28"/>
      <c r="E9" s="28"/>
      <c r="F9" s="28"/>
      <c r="G9" s="29">
        <f t="shared" ref="G9:G19" si="0">D9+E9+F9</f>
        <v>0</v>
      </c>
      <c r="H9" s="30" t="str">
        <f t="shared" ref="H9:H19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85" t="s">
        <v>366</v>
      </c>
      <c r="C10" s="86" t="s">
        <v>367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87" t="s">
        <v>368</v>
      </c>
      <c r="C11" s="88" t="s">
        <v>369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87" t="s">
        <v>351</v>
      </c>
      <c r="C12" s="88" t="s">
        <v>370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87" t="s">
        <v>371</v>
      </c>
      <c r="C13" s="88" t="s">
        <v>372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85" t="s">
        <v>373</v>
      </c>
      <c r="C14" s="86" t="s">
        <v>374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85" t="s">
        <v>375</v>
      </c>
      <c r="C15" s="86" t="s">
        <v>376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87" t="s">
        <v>377</v>
      </c>
      <c r="C16" s="88" t="s">
        <v>378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85" t="s">
        <v>379</v>
      </c>
      <c r="C17" s="86" t="s">
        <v>380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85" t="s">
        <v>381</v>
      </c>
      <c r="C18" s="86" t="s">
        <v>382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85" t="s">
        <v>383</v>
      </c>
      <c r="C19" s="86" t="s">
        <v>384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ht="15" customHeight="1" x14ac:dyDescent="0.2">
      <c r="A20" s="48"/>
      <c r="B20" s="49"/>
      <c r="C20" s="49"/>
      <c r="D20" s="49"/>
      <c r="E20" s="49"/>
      <c r="F20" s="49"/>
      <c r="G20" s="31" t="s">
        <v>14</v>
      </c>
      <c r="H20" s="30">
        <f>COUNTIF(H8:H19,"ผ่าน")</f>
        <v>0</v>
      </c>
      <c r="I20" s="3"/>
      <c r="J20" s="3"/>
      <c r="K20" s="3"/>
    </row>
    <row r="21" spans="1:11" ht="15" customHeight="1" x14ac:dyDescent="0.2">
      <c r="A21" s="50"/>
      <c r="B21" s="51"/>
      <c r="C21" s="51"/>
      <c r="D21" s="51"/>
      <c r="E21" s="51"/>
      <c r="F21" s="51"/>
      <c r="G21" s="31" t="s">
        <v>15</v>
      </c>
      <c r="H21" s="30">
        <f>COUNTIF(H8:H19,"ไม่ผ่าน")</f>
        <v>12</v>
      </c>
    </row>
    <row r="22" spans="1:11" ht="15" customHeight="1" x14ac:dyDescent="0.2">
      <c r="A22" s="32"/>
      <c r="B22" s="20"/>
      <c r="C22" s="20"/>
      <c r="I22" s="5"/>
      <c r="J22" s="5"/>
      <c r="K22" s="5"/>
    </row>
    <row r="23" spans="1:11" ht="15" customHeight="1" x14ac:dyDescent="0.2">
      <c r="A23" s="32"/>
      <c r="B23" s="34" t="s">
        <v>13</v>
      </c>
      <c r="C23" s="20"/>
    </row>
    <row r="24" spans="1:11" ht="15" customHeight="1" x14ac:dyDescent="0.2">
      <c r="A24" s="32"/>
      <c r="B24" s="20"/>
      <c r="C24" s="20" t="s">
        <v>30</v>
      </c>
    </row>
    <row r="25" spans="1:11" ht="15" customHeight="1" x14ac:dyDescent="0.2">
      <c r="A25" s="32"/>
      <c r="B25" s="20"/>
      <c r="C25" s="20" t="s">
        <v>31</v>
      </c>
    </row>
    <row r="26" spans="1:11" ht="15" customHeight="1" x14ac:dyDescent="0.2">
      <c r="A26" s="32"/>
      <c r="B26" s="20"/>
      <c r="C26" s="20" t="s">
        <v>28</v>
      </c>
    </row>
    <row r="28" spans="1:11" ht="15" customHeight="1" x14ac:dyDescent="0.2">
      <c r="B28" s="45" t="s">
        <v>16</v>
      </c>
      <c r="C28" s="21" t="s">
        <v>17</v>
      </c>
      <c r="D28" s="21" t="s">
        <v>18</v>
      </c>
      <c r="E28" s="21" t="s">
        <v>19</v>
      </c>
    </row>
    <row r="29" spans="1:11" ht="15" customHeight="1" x14ac:dyDescent="0.2">
      <c r="B29" s="46"/>
      <c r="C29" s="30" t="s">
        <v>24</v>
      </c>
      <c r="D29" s="30" t="s">
        <v>20</v>
      </c>
      <c r="E29" s="30">
        <f>COUNTIF(G8:G19,"&gt;=40")</f>
        <v>0</v>
      </c>
    </row>
    <row r="30" spans="1:11" ht="15" customHeight="1" x14ac:dyDescent="0.2">
      <c r="B30" s="46"/>
      <c r="C30" s="30" t="s">
        <v>25</v>
      </c>
      <c r="D30" s="30" t="s">
        <v>21</v>
      </c>
      <c r="E30" s="30">
        <f>SUMPRODUCT((G8:G19&gt;=33)*(G8:G19&lt;=39))</f>
        <v>0</v>
      </c>
    </row>
    <row r="31" spans="1:11" ht="15" customHeight="1" x14ac:dyDescent="0.2">
      <c r="B31" s="46"/>
      <c r="C31" s="30" t="s">
        <v>26</v>
      </c>
      <c r="D31" s="30" t="s">
        <v>22</v>
      </c>
      <c r="E31" s="30">
        <f>SUMPRODUCT((G8:G19&gt;=25)*(G8:G19&lt;=32))</f>
        <v>0</v>
      </c>
    </row>
    <row r="32" spans="1:11" ht="15" customHeight="1" x14ac:dyDescent="0.2">
      <c r="B32" s="47"/>
      <c r="C32" s="30" t="s">
        <v>27</v>
      </c>
      <c r="D32" s="30" t="s">
        <v>23</v>
      </c>
      <c r="E32" s="30">
        <f>COUNTIF(G8:G19,"&lt;25")</f>
        <v>12</v>
      </c>
    </row>
  </sheetData>
  <mergeCells count="6">
    <mergeCell ref="A20:F21"/>
    <mergeCell ref="B28:B32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view="pageLayout" zoomScale="80" zoomScaleNormal="120" zoomScalePageLayoutView="80" workbookViewId="0">
      <selection activeCell="A45" sqref="A45:XFD46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720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89" t="s">
        <v>385</v>
      </c>
      <c r="C8" s="92" t="s">
        <v>386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90" t="s">
        <v>387</v>
      </c>
      <c r="C9" s="93" t="s">
        <v>388</v>
      </c>
      <c r="D9" s="28"/>
      <c r="E9" s="28"/>
      <c r="F9" s="28"/>
      <c r="G9" s="29">
        <f t="shared" ref="G9:G44" si="0">D9+E9+F9</f>
        <v>0</v>
      </c>
      <c r="H9" s="30" t="str">
        <f t="shared" ref="H9:H44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89" t="s">
        <v>389</v>
      </c>
      <c r="C10" s="92" t="s">
        <v>390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89" t="s">
        <v>391</v>
      </c>
      <c r="C11" s="92" t="s">
        <v>392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89" t="s">
        <v>393</v>
      </c>
      <c r="C12" s="92" t="s">
        <v>394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90" t="s">
        <v>395</v>
      </c>
      <c r="C13" s="93" t="s">
        <v>396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89" t="s">
        <v>397</v>
      </c>
      <c r="C14" s="92" t="s">
        <v>398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89" t="s">
        <v>399</v>
      </c>
      <c r="C15" s="92" t="s">
        <v>400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94" t="s">
        <v>401</v>
      </c>
      <c r="C16" s="95" t="s">
        <v>402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90" t="s">
        <v>403</v>
      </c>
      <c r="C17" s="93" t="s">
        <v>327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89" t="s">
        <v>404</v>
      </c>
      <c r="C18" s="92" t="s">
        <v>405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89" t="s">
        <v>406</v>
      </c>
      <c r="C19" s="92" t="s">
        <v>407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90" t="s">
        <v>408</v>
      </c>
      <c r="C20" s="93" t="s">
        <v>409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90" t="s">
        <v>410</v>
      </c>
      <c r="C21" s="93" t="s">
        <v>411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90" t="s">
        <v>412</v>
      </c>
      <c r="C22" s="93" t="s">
        <v>413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90" t="s">
        <v>414</v>
      </c>
      <c r="C23" s="93" t="s">
        <v>415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90" t="s">
        <v>416</v>
      </c>
      <c r="C24" s="93" t="s">
        <v>417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x14ac:dyDescent="0.2">
      <c r="A25" s="30">
        <v>18</v>
      </c>
      <c r="B25" s="90" t="s">
        <v>418</v>
      </c>
      <c r="C25" s="93" t="s">
        <v>419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x14ac:dyDescent="0.2">
      <c r="A26" s="30">
        <v>19</v>
      </c>
      <c r="B26" s="89" t="s">
        <v>420</v>
      </c>
      <c r="C26" s="92" t="s">
        <v>421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89" t="s">
        <v>422</v>
      </c>
      <c r="C27" s="92" t="s">
        <v>423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90" t="s">
        <v>424</v>
      </c>
      <c r="C28" s="93" t="s">
        <v>425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89" t="s">
        <v>426</v>
      </c>
      <c r="C29" s="92" t="s">
        <v>427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x14ac:dyDescent="0.2">
      <c r="A30" s="30">
        <v>23</v>
      </c>
      <c r="B30" s="90" t="s">
        <v>88</v>
      </c>
      <c r="C30" s="93" t="s">
        <v>428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x14ac:dyDescent="0.2">
      <c r="A31" s="30">
        <v>24</v>
      </c>
      <c r="B31" s="90" t="s">
        <v>429</v>
      </c>
      <c r="C31" s="93" t="s">
        <v>354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x14ac:dyDescent="0.2">
      <c r="A32" s="30">
        <v>25</v>
      </c>
      <c r="B32" s="90" t="s">
        <v>430</v>
      </c>
      <c r="C32" s="93" t="s">
        <v>431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s="3" customFormat="1" ht="15.6" customHeight="1" x14ac:dyDescent="0.2">
      <c r="A33" s="30">
        <v>26</v>
      </c>
      <c r="B33" s="90" t="s">
        <v>432</v>
      </c>
      <c r="C33" s="93" t="s">
        <v>433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11" s="3" customFormat="1" ht="15.6" customHeight="1" x14ac:dyDescent="0.2">
      <c r="A34" s="30">
        <v>27</v>
      </c>
      <c r="B34" s="90" t="s">
        <v>434</v>
      </c>
      <c r="C34" s="93" t="s">
        <v>435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11" s="3" customFormat="1" ht="15.6" customHeight="1" x14ac:dyDescent="0.2">
      <c r="A35" s="30">
        <v>28</v>
      </c>
      <c r="B35" s="90" t="s">
        <v>436</v>
      </c>
      <c r="C35" s="93" t="s">
        <v>437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11" s="3" customFormat="1" ht="15.6" customHeight="1" x14ac:dyDescent="0.2">
      <c r="A36" s="30">
        <v>29</v>
      </c>
      <c r="B36" s="89" t="s">
        <v>438</v>
      </c>
      <c r="C36" s="92" t="s">
        <v>439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11" s="3" customFormat="1" ht="15.6" customHeight="1" x14ac:dyDescent="0.2">
      <c r="A37" s="30">
        <v>30</v>
      </c>
      <c r="B37" s="90" t="s">
        <v>440</v>
      </c>
      <c r="C37" s="93" t="s">
        <v>441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11" s="3" customFormat="1" ht="15.6" customHeight="1" x14ac:dyDescent="0.2">
      <c r="A38" s="30">
        <v>31</v>
      </c>
      <c r="B38" s="90" t="s">
        <v>442</v>
      </c>
      <c r="C38" s="93" t="s">
        <v>443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11" s="3" customFormat="1" ht="15.6" customHeight="1" x14ac:dyDescent="0.2">
      <c r="A39" s="30">
        <v>32</v>
      </c>
      <c r="B39" s="89" t="s">
        <v>444</v>
      </c>
      <c r="C39" s="92" t="s">
        <v>445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11" s="3" customFormat="1" ht="15.6" customHeight="1" x14ac:dyDescent="0.2">
      <c r="A40" s="30">
        <v>33</v>
      </c>
      <c r="B40" s="89" t="s">
        <v>446</v>
      </c>
      <c r="C40" s="92" t="s">
        <v>447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11" s="3" customFormat="1" ht="15.6" customHeight="1" x14ac:dyDescent="0.2">
      <c r="A41" s="30">
        <v>34</v>
      </c>
      <c r="B41" s="89" t="s">
        <v>448</v>
      </c>
      <c r="C41" s="92" t="s">
        <v>449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11" s="3" customFormat="1" ht="15.6" customHeight="1" x14ac:dyDescent="0.2">
      <c r="A42" s="30">
        <v>35</v>
      </c>
      <c r="B42" s="89" t="s">
        <v>450</v>
      </c>
      <c r="C42" s="92" t="s">
        <v>451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11" s="3" customFormat="1" ht="15.6" customHeight="1" x14ac:dyDescent="0.2">
      <c r="A43" s="30">
        <v>36</v>
      </c>
      <c r="B43" s="90" t="s">
        <v>452</v>
      </c>
      <c r="C43" s="93" t="s">
        <v>453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11" s="3" customFormat="1" ht="15.6" customHeight="1" x14ac:dyDescent="0.2">
      <c r="A44" s="30">
        <v>37</v>
      </c>
      <c r="B44" s="90" t="s">
        <v>454</v>
      </c>
      <c r="C44" s="91" t="s">
        <v>455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11" ht="18" customHeight="1" x14ac:dyDescent="0.2">
      <c r="A45" s="48"/>
      <c r="B45" s="49"/>
      <c r="C45" s="49"/>
      <c r="D45" s="49"/>
      <c r="E45" s="49"/>
      <c r="F45" s="49"/>
      <c r="G45" s="31" t="s">
        <v>14</v>
      </c>
      <c r="H45" s="30">
        <f>COUNTIF(H8:H44,"ผ่าน")</f>
        <v>0</v>
      </c>
      <c r="I45" s="3"/>
      <c r="J45" s="3"/>
      <c r="K45" s="3"/>
    </row>
    <row r="46" spans="1:11" s="5" customFormat="1" ht="20.25" customHeight="1" x14ac:dyDescent="0.2">
      <c r="A46" s="50"/>
      <c r="B46" s="51"/>
      <c r="C46" s="51"/>
      <c r="D46" s="51"/>
      <c r="E46" s="51"/>
      <c r="F46" s="51"/>
      <c r="G46" s="31" t="s">
        <v>15</v>
      </c>
      <c r="H46" s="30">
        <f>COUNTIF(H8:H44,"ไม่ผ่าน")</f>
        <v>37</v>
      </c>
      <c r="I46" s="1"/>
      <c r="J46" s="1"/>
      <c r="K46" s="1"/>
    </row>
    <row r="47" spans="1:11" ht="21" customHeight="1" x14ac:dyDescent="0.2">
      <c r="A47" s="32"/>
      <c r="B47" s="20"/>
      <c r="C47" s="20"/>
      <c r="I47" s="5"/>
      <c r="J47" s="5"/>
      <c r="K47" s="5"/>
    </row>
    <row r="48" spans="1:11" ht="15" customHeight="1" x14ac:dyDescent="0.2">
      <c r="A48" s="32"/>
      <c r="B48" s="34" t="s">
        <v>13</v>
      </c>
      <c r="C48" s="20"/>
    </row>
    <row r="49" spans="1:5" ht="15" customHeight="1" x14ac:dyDescent="0.2">
      <c r="A49" s="32"/>
      <c r="B49" s="20"/>
      <c r="C49" s="20" t="s">
        <v>30</v>
      </c>
    </row>
    <row r="50" spans="1:5" ht="15" customHeight="1" x14ac:dyDescent="0.2">
      <c r="A50" s="32"/>
      <c r="B50" s="20"/>
      <c r="C50" s="20" t="s">
        <v>31</v>
      </c>
    </row>
    <row r="51" spans="1:5" ht="15" customHeight="1" x14ac:dyDescent="0.2">
      <c r="A51" s="32"/>
      <c r="B51" s="20"/>
      <c r="C51" s="20" t="s">
        <v>28</v>
      </c>
    </row>
    <row r="53" spans="1:5" ht="15" customHeight="1" x14ac:dyDescent="0.2">
      <c r="B53" s="45" t="s">
        <v>16</v>
      </c>
      <c r="C53" s="21" t="s">
        <v>17</v>
      </c>
      <c r="D53" s="21" t="s">
        <v>18</v>
      </c>
      <c r="E53" s="21" t="s">
        <v>19</v>
      </c>
    </row>
    <row r="54" spans="1:5" ht="15" customHeight="1" x14ac:dyDescent="0.2">
      <c r="B54" s="46"/>
      <c r="C54" s="30" t="s">
        <v>24</v>
      </c>
      <c r="D54" s="30" t="s">
        <v>20</v>
      </c>
      <c r="E54" s="30">
        <f>COUNTIF(G8:G44,"&gt;=40")</f>
        <v>0</v>
      </c>
    </row>
    <row r="55" spans="1:5" ht="15" customHeight="1" x14ac:dyDescent="0.2">
      <c r="B55" s="46"/>
      <c r="C55" s="30" t="s">
        <v>25</v>
      </c>
      <c r="D55" s="30" t="s">
        <v>21</v>
      </c>
      <c r="E55" s="30">
        <f>SUMPRODUCT((G8:G44&gt;=33)*(G8:G44&lt;=39))</f>
        <v>0</v>
      </c>
    </row>
    <row r="56" spans="1:5" ht="15" customHeight="1" x14ac:dyDescent="0.2">
      <c r="B56" s="46"/>
      <c r="C56" s="30" t="s">
        <v>26</v>
      </c>
      <c r="D56" s="30" t="s">
        <v>22</v>
      </c>
      <c r="E56" s="30">
        <f>SUMPRODUCT((G8:G44&gt;=25)*(G8:G44&lt;=32))</f>
        <v>0</v>
      </c>
    </row>
    <row r="57" spans="1:5" ht="15" customHeight="1" x14ac:dyDescent="0.2">
      <c r="B57" s="47"/>
      <c r="C57" s="30" t="s">
        <v>27</v>
      </c>
      <c r="D57" s="30" t="s">
        <v>23</v>
      </c>
      <c r="E57" s="30">
        <f>COUNTIF(G8:G44,"&lt;25")</f>
        <v>37</v>
      </c>
    </row>
  </sheetData>
  <mergeCells count="6">
    <mergeCell ref="B53:B57"/>
    <mergeCell ref="A1:H1"/>
    <mergeCell ref="A2:H2"/>
    <mergeCell ref="A3:H3"/>
    <mergeCell ref="D6:F6"/>
    <mergeCell ref="A45:F46"/>
  </mergeCells>
  <pageMargins left="0.35433070866141736" right="0.23622047244094491" top="0.23622047244094491" bottom="0.11811023622047245" header="0.11811023622047245" footer="0.11811023622047245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WhiteSpace="0" view="pageLayout" topLeftCell="A8" zoomScale="46" zoomScaleNormal="120" zoomScalePageLayoutView="46" workbookViewId="0">
      <selection activeCell="A47" sqref="A47:XFD48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721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98" t="s">
        <v>51</v>
      </c>
      <c r="C8" s="99" t="s">
        <v>456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96" t="s">
        <v>457</v>
      </c>
      <c r="C9" s="97" t="s">
        <v>458</v>
      </c>
      <c r="D9" s="28"/>
      <c r="E9" s="28"/>
      <c r="F9" s="28"/>
      <c r="G9" s="29">
        <f t="shared" ref="G9:G46" si="0">D9+E9+F9</f>
        <v>0</v>
      </c>
      <c r="H9" s="30" t="str">
        <f t="shared" ref="H9:H46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96" t="s">
        <v>459</v>
      </c>
      <c r="C10" s="97" t="s">
        <v>460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98" t="s">
        <v>461</v>
      </c>
      <c r="C11" s="99" t="s">
        <v>462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103" t="s">
        <v>463</v>
      </c>
      <c r="C12" s="102" t="s">
        <v>464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103" t="s">
        <v>465</v>
      </c>
      <c r="C13" s="102" t="s">
        <v>466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100" t="s">
        <v>467</v>
      </c>
      <c r="C14" s="101" t="s">
        <v>468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103" t="s">
        <v>469</v>
      </c>
      <c r="C15" s="102" t="s">
        <v>470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103" t="s">
        <v>471</v>
      </c>
      <c r="C16" s="102" t="s">
        <v>472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103" t="s">
        <v>722</v>
      </c>
      <c r="C17" s="102" t="s">
        <v>723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103" t="s">
        <v>473</v>
      </c>
      <c r="C18" s="102" t="s">
        <v>474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103" t="s">
        <v>475</v>
      </c>
      <c r="C19" s="102" t="s">
        <v>476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104" t="s">
        <v>477</v>
      </c>
      <c r="C20" s="105" t="s">
        <v>478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96" t="s">
        <v>248</v>
      </c>
      <c r="C21" s="97" t="s">
        <v>479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96" t="s">
        <v>480</v>
      </c>
      <c r="C22" s="97" t="s">
        <v>479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98" t="s">
        <v>481</v>
      </c>
      <c r="C23" s="99" t="s">
        <v>482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98" t="s">
        <v>483</v>
      </c>
      <c r="C24" s="99" t="s">
        <v>484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x14ac:dyDescent="0.2">
      <c r="A25" s="30">
        <v>18</v>
      </c>
      <c r="B25" s="96" t="s">
        <v>485</v>
      </c>
      <c r="C25" s="97" t="s">
        <v>486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x14ac:dyDescent="0.2">
      <c r="A26" s="30">
        <v>19</v>
      </c>
      <c r="B26" s="96" t="s">
        <v>487</v>
      </c>
      <c r="C26" s="97" t="s">
        <v>488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96" t="s">
        <v>489</v>
      </c>
      <c r="C27" s="97" t="s">
        <v>411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98" t="s">
        <v>490</v>
      </c>
      <c r="C28" s="99" t="s">
        <v>491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96" t="s">
        <v>492</v>
      </c>
      <c r="C29" s="97" t="s">
        <v>493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x14ac:dyDescent="0.2">
      <c r="A30" s="30">
        <v>23</v>
      </c>
      <c r="B30" s="96" t="s">
        <v>494</v>
      </c>
      <c r="C30" s="97" t="s">
        <v>495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x14ac:dyDescent="0.2">
      <c r="A31" s="30">
        <v>24</v>
      </c>
      <c r="B31" s="98" t="s">
        <v>496</v>
      </c>
      <c r="C31" s="99" t="s">
        <v>497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x14ac:dyDescent="0.2">
      <c r="A32" s="30">
        <v>25</v>
      </c>
      <c r="B32" s="98" t="s">
        <v>498</v>
      </c>
      <c r="C32" s="99" t="s">
        <v>499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s="3" customFormat="1" ht="15.6" customHeight="1" x14ac:dyDescent="0.2">
      <c r="A33" s="30">
        <v>26</v>
      </c>
      <c r="B33" s="96" t="s">
        <v>500</v>
      </c>
      <c r="C33" s="97" t="s">
        <v>270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11" s="3" customFormat="1" ht="15.6" customHeight="1" x14ac:dyDescent="0.2">
      <c r="A34" s="30">
        <v>27</v>
      </c>
      <c r="B34" s="96" t="s">
        <v>501</v>
      </c>
      <c r="C34" s="97" t="s">
        <v>502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11" s="3" customFormat="1" ht="15.6" customHeight="1" x14ac:dyDescent="0.2">
      <c r="A35" s="30">
        <v>28</v>
      </c>
      <c r="B35" s="96" t="s">
        <v>503</v>
      </c>
      <c r="C35" s="97" t="s">
        <v>504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11" s="3" customFormat="1" ht="15.6" customHeight="1" x14ac:dyDescent="0.2">
      <c r="A36" s="30">
        <v>29</v>
      </c>
      <c r="B36" s="98" t="s">
        <v>505</v>
      </c>
      <c r="C36" s="99" t="s">
        <v>506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11" s="3" customFormat="1" ht="15.6" customHeight="1" x14ac:dyDescent="0.2">
      <c r="A37" s="30">
        <v>30</v>
      </c>
      <c r="B37" s="96" t="s">
        <v>507</v>
      </c>
      <c r="C37" s="97" t="s">
        <v>508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11" s="3" customFormat="1" ht="15.6" customHeight="1" x14ac:dyDescent="0.2">
      <c r="A38" s="30">
        <v>31</v>
      </c>
      <c r="B38" s="96" t="s">
        <v>265</v>
      </c>
      <c r="C38" s="97" t="s">
        <v>509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11" s="3" customFormat="1" ht="15.6" customHeight="1" x14ac:dyDescent="0.2">
      <c r="A39" s="30">
        <v>32</v>
      </c>
      <c r="B39" s="98" t="s">
        <v>510</v>
      </c>
      <c r="C39" s="99" t="s">
        <v>511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11" s="3" customFormat="1" ht="15.6" customHeight="1" x14ac:dyDescent="0.2">
      <c r="A40" s="30">
        <v>33</v>
      </c>
      <c r="B40" s="98" t="s">
        <v>512</v>
      </c>
      <c r="C40" s="99" t="s">
        <v>513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11" s="3" customFormat="1" ht="15.6" customHeight="1" x14ac:dyDescent="0.2">
      <c r="A41" s="30">
        <v>34</v>
      </c>
      <c r="B41" s="96" t="s">
        <v>514</v>
      </c>
      <c r="C41" s="97" t="s">
        <v>515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11" s="3" customFormat="1" ht="15.6" customHeight="1" x14ac:dyDescent="0.2">
      <c r="A42" s="30">
        <v>35</v>
      </c>
      <c r="B42" s="96" t="s">
        <v>724</v>
      </c>
      <c r="C42" s="97" t="s">
        <v>725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11" s="3" customFormat="1" ht="15.6" customHeight="1" x14ac:dyDescent="0.2">
      <c r="A43" s="30">
        <v>36</v>
      </c>
      <c r="B43" s="96" t="s">
        <v>516</v>
      </c>
      <c r="C43" s="97" t="s">
        <v>517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11" s="3" customFormat="1" ht="15.6" customHeight="1" x14ac:dyDescent="0.2">
      <c r="A44" s="30">
        <v>37</v>
      </c>
      <c r="B44" s="96" t="s">
        <v>518</v>
      </c>
      <c r="C44" s="97" t="s">
        <v>519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11" s="3" customFormat="1" ht="15.6" customHeight="1" x14ac:dyDescent="0.2">
      <c r="A45" s="30">
        <v>38</v>
      </c>
      <c r="B45" s="98" t="s">
        <v>485</v>
      </c>
      <c r="C45" s="99" t="s">
        <v>520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11" s="3" customFormat="1" ht="15.6" customHeight="1" x14ac:dyDescent="0.2">
      <c r="A46" s="30">
        <v>39</v>
      </c>
      <c r="B46" s="98" t="s">
        <v>521</v>
      </c>
      <c r="C46" s="99" t="s">
        <v>522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11" s="5" customFormat="1" ht="20.25" customHeight="1" x14ac:dyDescent="0.2">
      <c r="A47" s="48"/>
      <c r="B47" s="49"/>
      <c r="C47" s="49"/>
      <c r="D47" s="49"/>
      <c r="E47" s="49"/>
      <c r="F47" s="49"/>
      <c r="G47" s="31" t="s">
        <v>14</v>
      </c>
      <c r="H47" s="30">
        <f>COUNTIF(H8:H46,"ผ่าน")</f>
        <v>0</v>
      </c>
      <c r="I47" s="3"/>
      <c r="J47" s="3"/>
      <c r="K47" s="3"/>
    </row>
    <row r="48" spans="1:11" ht="21" customHeight="1" x14ac:dyDescent="0.2">
      <c r="A48" s="50"/>
      <c r="B48" s="51"/>
      <c r="C48" s="51"/>
      <c r="D48" s="51"/>
      <c r="E48" s="51"/>
      <c r="F48" s="51"/>
      <c r="G48" s="31" t="s">
        <v>15</v>
      </c>
      <c r="H48" s="30">
        <f>COUNTIF(H8:H46,"ไม่ผ่าน")</f>
        <v>39</v>
      </c>
    </row>
    <row r="49" spans="1:11" ht="15" customHeight="1" x14ac:dyDescent="0.2">
      <c r="A49" s="32"/>
      <c r="B49" s="20"/>
      <c r="C49" s="20"/>
      <c r="I49" s="5"/>
      <c r="J49" s="5"/>
      <c r="K49" s="5"/>
    </row>
    <row r="50" spans="1:11" ht="15" customHeight="1" x14ac:dyDescent="0.2">
      <c r="A50" s="32"/>
      <c r="B50" s="34" t="s">
        <v>13</v>
      </c>
      <c r="C50" s="20"/>
    </row>
    <row r="51" spans="1:11" ht="15" customHeight="1" x14ac:dyDescent="0.2">
      <c r="A51" s="32"/>
      <c r="B51" s="20"/>
      <c r="C51" s="20" t="s">
        <v>30</v>
      </c>
    </row>
    <row r="52" spans="1:11" ht="15" customHeight="1" x14ac:dyDescent="0.2">
      <c r="A52" s="32"/>
      <c r="B52" s="20"/>
      <c r="C52" s="20" t="s">
        <v>31</v>
      </c>
    </row>
    <row r="53" spans="1:11" ht="15" customHeight="1" x14ac:dyDescent="0.2">
      <c r="A53" s="32"/>
      <c r="B53" s="20"/>
      <c r="C53" s="20" t="s">
        <v>28</v>
      </c>
    </row>
    <row r="55" spans="1:11" ht="15" customHeight="1" x14ac:dyDescent="0.2">
      <c r="B55" s="45" t="s">
        <v>16</v>
      </c>
      <c r="C55" s="21" t="s">
        <v>17</v>
      </c>
      <c r="D55" s="21" t="s">
        <v>18</v>
      </c>
      <c r="E55" s="21" t="s">
        <v>19</v>
      </c>
    </row>
    <row r="56" spans="1:11" ht="15" customHeight="1" x14ac:dyDescent="0.2">
      <c r="B56" s="46"/>
      <c r="C56" s="30" t="s">
        <v>24</v>
      </c>
      <c r="D56" s="30" t="s">
        <v>20</v>
      </c>
      <c r="E56" s="30">
        <f>COUNTIF(G8:G46,"&gt;=40")</f>
        <v>0</v>
      </c>
    </row>
    <row r="57" spans="1:11" ht="15" customHeight="1" x14ac:dyDescent="0.2">
      <c r="B57" s="46"/>
      <c r="C57" s="30" t="s">
        <v>25</v>
      </c>
      <c r="D57" s="30" t="s">
        <v>21</v>
      </c>
      <c r="E57" s="30">
        <f>SUMPRODUCT((G8:G46&gt;=33)*(G8:G46&lt;=39))</f>
        <v>0</v>
      </c>
    </row>
    <row r="58" spans="1:11" ht="15" customHeight="1" x14ac:dyDescent="0.2">
      <c r="B58" s="46"/>
      <c r="C58" s="30" t="s">
        <v>26</v>
      </c>
      <c r="D58" s="30" t="s">
        <v>22</v>
      </c>
      <c r="E58" s="30">
        <f>SUMPRODUCT((G8:G46&gt;=25)*(G8:G46&lt;=32))</f>
        <v>0</v>
      </c>
    </row>
    <row r="59" spans="1:11" ht="15" customHeight="1" x14ac:dyDescent="0.2">
      <c r="B59" s="47"/>
      <c r="C59" s="30" t="s">
        <v>27</v>
      </c>
      <c r="D59" s="30" t="s">
        <v>23</v>
      </c>
      <c r="E59" s="30">
        <f>COUNTIF(G8:G46,"&lt;25")</f>
        <v>39</v>
      </c>
    </row>
  </sheetData>
  <mergeCells count="6">
    <mergeCell ref="B55:B59"/>
    <mergeCell ref="A1:H1"/>
    <mergeCell ref="A2:H2"/>
    <mergeCell ref="A3:H3"/>
    <mergeCell ref="D6:F6"/>
    <mergeCell ref="A47:F48"/>
  </mergeCells>
  <pageMargins left="0.35433070866141736" right="0.23622047244094491" top="0.23622047244094491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view="pageLayout" topLeftCell="A12" zoomScale="70" zoomScaleNormal="120" zoomScalePageLayoutView="70" workbookViewId="0">
      <selection activeCell="G33" sqref="A33:XFD33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41" t="s">
        <v>726</v>
      </c>
      <c r="B1" s="41"/>
      <c r="C1" s="41"/>
      <c r="D1" s="41"/>
      <c r="E1" s="41"/>
      <c r="F1" s="41"/>
      <c r="G1" s="41"/>
      <c r="H1" s="41"/>
    </row>
    <row r="2" spans="1:8" s="4" customFormat="1" ht="21" x14ac:dyDescent="0.3">
      <c r="A2" s="41"/>
      <c r="B2" s="41"/>
      <c r="C2" s="41"/>
      <c r="D2" s="41"/>
      <c r="E2" s="41"/>
      <c r="F2" s="41"/>
      <c r="G2" s="41"/>
      <c r="H2" s="41"/>
    </row>
    <row r="3" spans="1:8" s="4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x14ac:dyDescent="0.2">
      <c r="A8" s="27">
        <v>1</v>
      </c>
      <c r="B8" s="108" t="s">
        <v>523</v>
      </c>
      <c r="C8" s="109" t="s">
        <v>524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x14ac:dyDescent="0.2">
      <c r="A9" s="30">
        <v>2</v>
      </c>
      <c r="B9" s="110" t="s">
        <v>469</v>
      </c>
      <c r="C9" s="111" t="s">
        <v>525</v>
      </c>
      <c r="D9" s="28"/>
      <c r="E9" s="28"/>
      <c r="F9" s="28"/>
      <c r="G9" s="29">
        <f t="shared" ref="G9:G32" si="0">D9+E9+F9</f>
        <v>0</v>
      </c>
      <c r="H9" s="30" t="str">
        <f t="shared" ref="H9:H32" si="1">IF(G9&gt;=25,"ผ่าน","ไม่ผ่าน")</f>
        <v>ไม่ผ่าน</v>
      </c>
    </row>
    <row r="10" spans="1:8" s="3" customFormat="1" ht="15.6" customHeight="1" x14ac:dyDescent="0.2">
      <c r="A10" s="30">
        <v>3</v>
      </c>
      <c r="B10" s="110" t="s">
        <v>526</v>
      </c>
      <c r="C10" s="111" t="s">
        <v>527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x14ac:dyDescent="0.2">
      <c r="A11" s="30">
        <v>4</v>
      </c>
      <c r="B11" s="110" t="s">
        <v>528</v>
      </c>
      <c r="C11" s="111" t="s">
        <v>529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x14ac:dyDescent="0.2">
      <c r="A12" s="30">
        <v>5</v>
      </c>
      <c r="B12" s="108" t="s">
        <v>530</v>
      </c>
      <c r="C12" s="109" t="s">
        <v>531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x14ac:dyDescent="0.2">
      <c r="A13" s="30">
        <v>6</v>
      </c>
      <c r="B13" s="108" t="s">
        <v>532</v>
      </c>
      <c r="C13" s="109" t="s">
        <v>531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x14ac:dyDescent="0.2">
      <c r="A14" s="30">
        <v>7</v>
      </c>
      <c r="B14" s="108" t="s">
        <v>533</v>
      </c>
      <c r="C14" s="109" t="s">
        <v>534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x14ac:dyDescent="0.2">
      <c r="A15" s="30">
        <v>8</v>
      </c>
      <c r="B15" s="110" t="s">
        <v>535</v>
      </c>
      <c r="C15" s="111" t="s">
        <v>536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x14ac:dyDescent="0.2">
      <c r="A16" s="30">
        <v>9</v>
      </c>
      <c r="B16" s="106" t="s">
        <v>537</v>
      </c>
      <c r="C16" s="107" t="s">
        <v>538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x14ac:dyDescent="0.2">
      <c r="A17" s="30">
        <v>10</v>
      </c>
      <c r="B17" s="108" t="s">
        <v>539</v>
      </c>
      <c r="C17" s="109" t="s">
        <v>540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x14ac:dyDescent="0.2">
      <c r="A18" s="30">
        <v>11</v>
      </c>
      <c r="B18" s="108" t="s">
        <v>541</v>
      </c>
      <c r="C18" s="109" t="s">
        <v>542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x14ac:dyDescent="0.2">
      <c r="A19" s="30">
        <v>12</v>
      </c>
      <c r="B19" s="108" t="s">
        <v>543</v>
      </c>
      <c r="C19" s="109" t="s">
        <v>544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x14ac:dyDescent="0.2">
      <c r="A20" s="30">
        <v>13</v>
      </c>
      <c r="B20" s="108" t="s">
        <v>545</v>
      </c>
      <c r="C20" s="109" t="s">
        <v>546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x14ac:dyDescent="0.2">
      <c r="A21" s="30">
        <v>14</v>
      </c>
      <c r="B21" s="108" t="s">
        <v>547</v>
      </c>
      <c r="C21" s="109" t="s">
        <v>548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x14ac:dyDescent="0.2">
      <c r="A22" s="30">
        <v>15</v>
      </c>
      <c r="B22" s="108" t="s">
        <v>549</v>
      </c>
      <c r="C22" s="109" t="s">
        <v>550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x14ac:dyDescent="0.2">
      <c r="A23" s="30">
        <v>16</v>
      </c>
      <c r="B23" s="110" t="s">
        <v>551</v>
      </c>
      <c r="C23" s="111" t="s">
        <v>552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x14ac:dyDescent="0.2">
      <c r="A24" s="30">
        <v>17</v>
      </c>
      <c r="B24" s="110" t="s">
        <v>553</v>
      </c>
      <c r="C24" s="111" t="s">
        <v>554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x14ac:dyDescent="0.2">
      <c r="A25" s="30">
        <v>18</v>
      </c>
      <c r="B25" s="108" t="s">
        <v>555</v>
      </c>
      <c r="C25" s="112" t="s">
        <v>556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x14ac:dyDescent="0.2">
      <c r="A26" s="30">
        <v>19</v>
      </c>
      <c r="B26" s="110" t="s">
        <v>557</v>
      </c>
      <c r="C26" s="111" t="s">
        <v>558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x14ac:dyDescent="0.2">
      <c r="A27" s="30">
        <v>20</v>
      </c>
      <c r="B27" s="110" t="s">
        <v>559</v>
      </c>
      <c r="C27" s="111" t="s">
        <v>560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x14ac:dyDescent="0.2">
      <c r="A28" s="30">
        <v>21</v>
      </c>
      <c r="B28" s="110" t="s">
        <v>561</v>
      </c>
      <c r="C28" s="111" t="s">
        <v>562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x14ac:dyDescent="0.2">
      <c r="A29" s="30">
        <v>22</v>
      </c>
      <c r="B29" s="110" t="s">
        <v>361</v>
      </c>
      <c r="C29" s="111" t="s">
        <v>563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x14ac:dyDescent="0.2">
      <c r="A30" s="30">
        <v>23</v>
      </c>
      <c r="B30" s="108" t="s">
        <v>564</v>
      </c>
      <c r="C30" s="109" t="s">
        <v>565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x14ac:dyDescent="0.2">
      <c r="A31" s="30">
        <v>24</v>
      </c>
      <c r="B31" s="110" t="s">
        <v>566</v>
      </c>
      <c r="C31" s="111" t="s">
        <v>567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x14ac:dyDescent="0.2">
      <c r="A32" s="30">
        <v>25</v>
      </c>
      <c r="B32" s="110" t="s">
        <v>568</v>
      </c>
      <c r="C32" s="111" t="s">
        <v>266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ht="15" customHeight="1" x14ac:dyDescent="0.2">
      <c r="A33" s="48"/>
      <c r="B33" s="49"/>
      <c r="C33" s="49"/>
      <c r="D33" s="49"/>
      <c r="E33" s="49"/>
      <c r="F33" s="49"/>
      <c r="G33" s="31" t="s">
        <v>14</v>
      </c>
      <c r="H33" s="30">
        <f>COUNTIF(H8:H32,"ผ่าน")</f>
        <v>0</v>
      </c>
      <c r="I33" s="3"/>
      <c r="J33" s="3"/>
      <c r="K33" s="3"/>
    </row>
    <row r="34" spans="1:11" ht="15" customHeight="1" x14ac:dyDescent="0.2">
      <c r="A34" s="50"/>
      <c r="B34" s="51"/>
      <c r="C34" s="51"/>
      <c r="D34" s="51"/>
      <c r="E34" s="51"/>
      <c r="F34" s="51"/>
      <c r="G34" s="31" t="s">
        <v>15</v>
      </c>
      <c r="H34" s="30">
        <f>COUNTIF(H8:H32,"ไม่ผ่าน")</f>
        <v>25</v>
      </c>
    </row>
    <row r="35" spans="1:11" ht="15" customHeight="1" x14ac:dyDescent="0.2">
      <c r="A35" s="32"/>
      <c r="B35" s="20"/>
      <c r="C35" s="20"/>
      <c r="I35" s="5"/>
      <c r="J35" s="5"/>
      <c r="K35" s="5"/>
    </row>
    <row r="36" spans="1:11" ht="15" customHeight="1" x14ac:dyDescent="0.2">
      <c r="A36" s="32"/>
      <c r="B36" s="34" t="s">
        <v>13</v>
      </c>
      <c r="C36" s="20"/>
    </row>
    <row r="37" spans="1:11" ht="15" customHeight="1" x14ac:dyDescent="0.2">
      <c r="A37" s="32"/>
      <c r="B37" s="20"/>
      <c r="C37" s="20" t="s">
        <v>30</v>
      </c>
    </row>
    <row r="38" spans="1:11" ht="15" customHeight="1" x14ac:dyDescent="0.2">
      <c r="A38" s="32"/>
      <c r="B38" s="20"/>
      <c r="C38" s="20" t="s">
        <v>31</v>
      </c>
    </row>
    <row r="39" spans="1:11" ht="15" customHeight="1" x14ac:dyDescent="0.2">
      <c r="A39" s="32"/>
      <c r="B39" s="20"/>
      <c r="C39" s="20" t="s">
        <v>28</v>
      </c>
    </row>
    <row r="41" spans="1:11" ht="15" customHeight="1" x14ac:dyDescent="0.2">
      <c r="B41" s="45" t="s">
        <v>16</v>
      </c>
      <c r="C41" s="21" t="s">
        <v>17</v>
      </c>
      <c r="D41" s="21" t="s">
        <v>18</v>
      </c>
      <c r="E41" s="21" t="s">
        <v>19</v>
      </c>
    </row>
    <row r="42" spans="1:11" ht="15" customHeight="1" x14ac:dyDescent="0.2">
      <c r="B42" s="46"/>
      <c r="C42" s="30" t="s">
        <v>24</v>
      </c>
      <c r="D42" s="30" t="s">
        <v>20</v>
      </c>
      <c r="E42" s="30">
        <f>COUNTIF(G8:G32,"&gt;=40")</f>
        <v>0</v>
      </c>
    </row>
    <row r="43" spans="1:11" ht="15" customHeight="1" x14ac:dyDescent="0.2">
      <c r="B43" s="46"/>
      <c r="C43" s="30" t="s">
        <v>25</v>
      </c>
      <c r="D43" s="30" t="s">
        <v>21</v>
      </c>
      <c r="E43" s="30">
        <f>SUMPRODUCT((G8:G32&gt;=33)*(G8:G32&lt;=39))</f>
        <v>0</v>
      </c>
    </row>
    <row r="44" spans="1:11" ht="15" customHeight="1" x14ac:dyDescent="0.2">
      <c r="B44" s="46"/>
      <c r="C44" s="30" t="s">
        <v>26</v>
      </c>
      <c r="D44" s="30" t="s">
        <v>22</v>
      </c>
      <c r="E44" s="30">
        <f>SUMPRODUCT((G8:G32&gt;=25)*(G8:G32&lt;=32))</f>
        <v>0</v>
      </c>
    </row>
    <row r="45" spans="1:11" ht="15" customHeight="1" x14ac:dyDescent="0.2">
      <c r="B45" s="47"/>
      <c r="C45" s="30" t="s">
        <v>27</v>
      </c>
      <c r="D45" s="30" t="s">
        <v>23</v>
      </c>
      <c r="E45" s="30">
        <f>COUNTIF(G8:G32,"&lt;25")</f>
        <v>25</v>
      </c>
    </row>
  </sheetData>
  <mergeCells count="6">
    <mergeCell ref="A33:F34"/>
    <mergeCell ref="B41:B45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9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Layout" topLeftCell="A8" zoomScale="48" zoomScaleNormal="120" zoomScalePageLayoutView="48" workbookViewId="0">
      <selection activeCell="G43" sqref="A43:XFD43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41" t="s">
        <v>727</v>
      </c>
      <c r="B1" s="41"/>
      <c r="C1" s="41"/>
      <c r="D1" s="41"/>
      <c r="E1" s="41"/>
      <c r="F1" s="41"/>
      <c r="G1" s="41"/>
      <c r="H1" s="41"/>
      <c r="L1" s="20"/>
    </row>
    <row r="2" spans="1:12" s="4" customFormat="1" ht="21" x14ac:dyDescent="0.3">
      <c r="A2" s="41"/>
      <c r="B2" s="41"/>
      <c r="C2" s="41"/>
      <c r="D2" s="41"/>
      <c r="E2" s="41"/>
      <c r="F2" s="41"/>
      <c r="G2" s="41"/>
      <c r="H2" s="41"/>
      <c r="L2" s="20"/>
    </row>
    <row r="3" spans="1:12" s="9" customFormat="1" ht="21" x14ac:dyDescent="0.3">
      <c r="A3" s="42" t="s">
        <v>29</v>
      </c>
      <c r="B3" s="42"/>
      <c r="C3" s="42"/>
      <c r="D3" s="42"/>
      <c r="E3" s="42"/>
      <c r="F3" s="42"/>
      <c r="G3" s="42"/>
      <c r="H3" s="42"/>
      <c r="I3" s="4"/>
      <c r="J3" s="4"/>
      <c r="K3" s="4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43" t="s">
        <v>8</v>
      </c>
      <c r="E6" s="44"/>
      <c r="F6" s="44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x14ac:dyDescent="0.2">
      <c r="A8" s="27">
        <v>1</v>
      </c>
      <c r="B8" s="115" t="s">
        <v>728</v>
      </c>
      <c r="C8" s="116" t="s">
        <v>569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x14ac:dyDescent="0.2">
      <c r="A9" s="30">
        <v>2</v>
      </c>
      <c r="B9" s="117" t="s">
        <v>570</v>
      </c>
      <c r="C9" s="118" t="s">
        <v>571</v>
      </c>
      <c r="D9" s="28"/>
      <c r="E9" s="28"/>
      <c r="F9" s="28"/>
      <c r="G9" s="29">
        <f t="shared" ref="G9:G42" si="0">D9+E9+F9</f>
        <v>0</v>
      </c>
      <c r="H9" s="30" t="str">
        <f t="shared" ref="H9:H42" si="1">IF(G9&gt;=25,"ผ่าน","ไม่ผ่าน")</f>
        <v>ไม่ผ่าน</v>
      </c>
      <c r="L9" s="20"/>
    </row>
    <row r="10" spans="1:12" s="3" customFormat="1" ht="15.6" customHeight="1" x14ac:dyDescent="0.2">
      <c r="A10" s="30">
        <v>3</v>
      </c>
      <c r="B10" s="117" t="s">
        <v>572</v>
      </c>
      <c r="C10" s="118" t="s">
        <v>527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x14ac:dyDescent="0.2">
      <c r="A11" s="30">
        <v>4</v>
      </c>
      <c r="B11" s="115" t="s">
        <v>573</v>
      </c>
      <c r="C11" s="116" t="s">
        <v>574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x14ac:dyDescent="0.2">
      <c r="A12" s="30">
        <v>5</v>
      </c>
      <c r="B12" s="115" t="s">
        <v>575</v>
      </c>
      <c r="C12" s="116" t="s">
        <v>576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x14ac:dyDescent="0.2">
      <c r="A13" s="30">
        <v>6</v>
      </c>
      <c r="B13" s="115" t="s">
        <v>577</v>
      </c>
      <c r="C13" s="116" t="s">
        <v>578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x14ac:dyDescent="0.2">
      <c r="A14" s="30">
        <v>7</v>
      </c>
      <c r="B14" s="117" t="s">
        <v>579</v>
      </c>
      <c r="C14" s="118" t="s">
        <v>580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x14ac:dyDescent="0.2">
      <c r="A15" s="30">
        <v>8</v>
      </c>
      <c r="B15" s="115" t="s">
        <v>581</v>
      </c>
      <c r="C15" s="116" t="s">
        <v>582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x14ac:dyDescent="0.2">
      <c r="A16" s="30">
        <v>9</v>
      </c>
      <c r="B16" s="117" t="s">
        <v>583</v>
      </c>
      <c r="C16" s="118" t="s">
        <v>584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x14ac:dyDescent="0.2">
      <c r="A17" s="30">
        <v>10</v>
      </c>
      <c r="B17" s="113" t="s">
        <v>585</v>
      </c>
      <c r="C17" s="114" t="s">
        <v>586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x14ac:dyDescent="0.2">
      <c r="A18" s="30">
        <v>11</v>
      </c>
      <c r="B18" s="115" t="s">
        <v>587</v>
      </c>
      <c r="C18" s="116" t="s">
        <v>588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x14ac:dyDescent="0.2">
      <c r="A19" s="30">
        <v>12</v>
      </c>
      <c r="B19" s="117" t="s">
        <v>589</v>
      </c>
      <c r="C19" s="118" t="s">
        <v>590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x14ac:dyDescent="0.2">
      <c r="A20" s="30">
        <v>13</v>
      </c>
      <c r="B20" s="115" t="s">
        <v>591</v>
      </c>
      <c r="C20" s="116" t="s">
        <v>592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x14ac:dyDescent="0.2">
      <c r="A21" s="30">
        <v>14</v>
      </c>
      <c r="B21" s="117" t="s">
        <v>593</v>
      </c>
      <c r="C21" s="118" t="s">
        <v>594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x14ac:dyDescent="0.2">
      <c r="A22" s="30">
        <v>15</v>
      </c>
      <c r="B22" s="115" t="s">
        <v>595</v>
      </c>
      <c r="C22" s="116" t="s">
        <v>596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x14ac:dyDescent="0.2">
      <c r="A23" s="30">
        <v>16</v>
      </c>
      <c r="B23" s="115" t="s">
        <v>597</v>
      </c>
      <c r="C23" s="116" t="s">
        <v>598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x14ac:dyDescent="0.2">
      <c r="A24" s="30">
        <v>17</v>
      </c>
      <c r="B24" s="115" t="s">
        <v>599</v>
      </c>
      <c r="C24" s="116" t="s">
        <v>600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x14ac:dyDescent="0.2">
      <c r="A25" s="30">
        <v>18</v>
      </c>
      <c r="B25" s="115" t="s">
        <v>69</v>
      </c>
      <c r="C25" s="116" t="s">
        <v>601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x14ac:dyDescent="0.2">
      <c r="A26" s="30">
        <v>19</v>
      </c>
      <c r="B26" s="115" t="s">
        <v>134</v>
      </c>
      <c r="C26" s="116" t="s">
        <v>602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x14ac:dyDescent="0.2">
      <c r="A27" s="30">
        <v>20</v>
      </c>
      <c r="B27" s="117" t="s">
        <v>603</v>
      </c>
      <c r="C27" s="118" t="s">
        <v>604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x14ac:dyDescent="0.2">
      <c r="A28" s="30">
        <v>21</v>
      </c>
      <c r="B28" s="117" t="s">
        <v>605</v>
      </c>
      <c r="C28" s="118" t="s">
        <v>606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x14ac:dyDescent="0.2">
      <c r="A29" s="30">
        <v>22</v>
      </c>
      <c r="B29" s="115" t="s">
        <v>434</v>
      </c>
      <c r="C29" s="116" t="s">
        <v>607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x14ac:dyDescent="0.2">
      <c r="A30" s="30">
        <v>23</v>
      </c>
      <c r="B30" s="115" t="s">
        <v>608</v>
      </c>
      <c r="C30" s="116" t="s">
        <v>609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x14ac:dyDescent="0.2">
      <c r="A31" s="30">
        <v>24</v>
      </c>
      <c r="B31" s="117" t="s">
        <v>403</v>
      </c>
      <c r="C31" s="118" t="s">
        <v>610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x14ac:dyDescent="0.2">
      <c r="A32" s="30">
        <v>25</v>
      </c>
      <c r="B32" s="115" t="s">
        <v>611</v>
      </c>
      <c r="C32" s="116" t="s">
        <v>612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x14ac:dyDescent="0.2">
      <c r="A33" s="30">
        <v>26</v>
      </c>
      <c r="B33" s="115" t="s">
        <v>613</v>
      </c>
      <c r="C33" s="116" t="s">
        <v>298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x14ac:dyDescent="0.2">
      <c r="A34" s="30">
        <v>27</v>
      </c>
      <c r="B34" s="115" t="s">
        <v>113</v>
      </c>
      <c r="C34" s="116" t="s">
        <v>266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x14ac:dyDescent="0.2">
      <c r="A35" s="30">
        <v>28</v>
      </c>
      <c r="B35" s="115" t="s">
        <v>614</v>
      </c>
      <c r="C35" s="116" t="s">
        <v>615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x14ac:dyDescent="0.2">
      <c r="A36" s="30">
        <v>29</v>
      </c>
      <c r="B36" s="117" t="s">
        <v>608</v>
      </c>
      <c r="C36" s="118" t="s">
        <v>616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x14ac:dyDescent="0.2">
      <c r="A37" s="30">
        <v>30</v>
      </c>
      <c r="B37" s="117" t="s">
        <v>617</v>
      </c>
      <c r="C37" s="118" t="s">
        <v>618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x14ac:dyDescent="0.2">
      <c r="A38" s="30">
        <v>31</v>
      </c>
      <c r="B38" s="117" t="s">
        <v>619</v>
      </c>
      <c r="C38" s="118" t="s">
        <v>620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x14ac:dyDescent="0.2">
      <c r="A39" s="30">
        <v>32</v>
      </c>
      <c r="B39" s="115" t="s">
        <v>621</v>
      </c>
      <c r="C39" s="116" t="s">
        <v>622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x14ac:dyDescent="0.2">
      <c r="A40" s="30">
        <v>33</v>
      </c>
      <c r="B40" s="117" t="s">
        <v>623</v>
      </c>
      <c r="C40" s="118" t="s">
        <v>624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x14ac:dyDescent="0.2">
      <c r="A41" s="30">
        <v>34</v>
      </c>
      <c r="B41" s="117" t="s">
        <v>625</v>
      </c>
      <c r="C41" s="118" t="s">
        <v>626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x14ac:dyDescent="0.2">
      <c r="A42" s="30">
        <v>35</v>
      </c>
      <c r="B42" s="117" t="s">
        <v>627</v>
      </c>
      <c r="C42" s="118" t="s">
        <v>628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ht="15" customHeight="1" x14ac:dyDescent="0.2">
      <c r="A43" s="48"/>
      <c r="B43" s="49"/>
      <c r="C43" s="49"/>
      <c r="D43" s="49"/>
      <c r="E43" s="49"/>
      <c r="F43" s="49"/>
      <c r="G43" s="31" t="s">
        <v>14</v>
      </c>
      <c r="H43" s="30">
        <f>COUNTIF(H8:H42,"ผ่าน")</f>
        <v>0</v>
      </c>
      <c r="I43" s="3"/>
      <c r="J43" s="3"/>
      <c r="K43" s="3"/>
    </row>
    <row r="44" spans="1:12" ht="15" customHeight="1" x14ac:dyDescent="0.2">
      <c r="A44" s="50"/>
      <c r="B44" s="51"/>
      <c r="C44" s="51"/>
      <c r="D44" s="51"/>
      <c r="E44" s="51"/>
      <c r="F44" s="51"/>
      <c r="G44" s="31" t="s">
        <v>15</v>
      </c>
      <c r="H44" s="30">
        <f>COUNTIF(H8:H42,"ไม่ผ่าน")</f>
        <v>35</v>
      </c>
    </row>
    <row r="45" spans="1:12" ht="15" customHeight="1" x14ac:dyDescent="0.2">
      <c r="A45" s="32"/>
      <c r="B45" s="20"/>
      <c r="C45" s="20"/>
      <c r="I45" s="5"/>
      <c r="J45" s="5"/>
      <c r="K45" s="5"/>
    </row>
    <row r="46" spans="1:12" ht="15" customHeight="1" x14ac:dyDescent="0.2">
      <c r="A46" s="32"/>
      <c r="B46" s="34" t="s">
        <v>13</v>
      </c>
      <c r="C46" s="20"/>
    </row>
    <row r="47" spans="1:12" ht="15" customHeight="1" x14ac:dyDescent="0.2">
      <c r="A47" s="32"/>
      <c r="B47" s="20"/>
      <c r="C47" s="20" t="s">
        <v>30</v>
      </c>
    </row>
    <row r="48" spans="1:12" ht="15" customHeight="1" x14ac:dyDescent="0.2">
      <c r="A48" s="32"/>
      <c r="B48" s="20"/>
      <c r="C48" s="20" t="s">
        <v>31</v>
      </c>
    </row>
    <row r="49" spans="1:5" ht="15" customHeight="1" x14ac:dyDescent="0.2">
      <c r="A49" s="32"/>
      <c r="B49" s="20"/>
      <c r="C49" s="20" t="s">
        <v>28</v>
      </c>
    </row>
    <row r="51" spans="1:5" ht="15" customHeight="1" x14ac:dyDescent="0.2">
      <c r="B51" s="45" t="s">
        <v>16</v>
      </c>
      <c r="C51" s="21" t="s">
        <v>17</v>
      </c>
      <c r="D51" s="21" t="s">
        <v>18</v>
      </c>
      <c r="E51" s="21" t="s">
        <v>19</v>
      </c>
    </row>
    <row r="52" spans="1:5" ht="15" customHeight="1" x14ac:dyDescent="0.2">
      <c r="B52" s="46"/>
      <c r="C52" s="30" t="s">
        <v>24</v>
      </c>
      <c r="D52" s="30" t="s">
        <v>20</v>
      </c>
      <c r="E52" s="30">
        <f>COUNTIF(G8:G42,"&gt;=40")</f>
        <v>0</v>
      </c>
    </row>
    <row r="53" spans="1:5" ht="15" customHeight="1" x14ac:dyDescent="0.2">
      <c r="B53" s="46"/>
      <c r="C53" s="30" t="s">
        <v>25</v>
      </c>
      <c r="D53" s="30" t="s">
        <v>21</v>
      </c>
      <c r="E53" s="30">
        <f>SUMPRODUCT((G8:G42&gt;=33)*(G8:G42&lt;=39))</f>
        <v>0</v>
      </c>
    </row>
    <row r="54" spans="1:5" ht="15" customHeight="1" x14ac:dyDescent="0.2">
      <c r="B54" s="46"/>
      <c r="C54" s="30" t="s">
        <v>26</v>
      </c>
      <c r="D54" s="30" t="s">
        <v>22</v>
      </c>
      <c r="E54" s="30">
        <f>SUMPRODUCT((G8:G42&gt;=25)*(G8:G42&lt;=32))</f>
        <v>0</v>
      </c>
    </row>
    <row r="55" spans="1:5" ht="15" customHeight="1" x14ac:dyDescent="0.2">
      <c r="B55" s="47"/>
      <c r="C55" s="30" t="s">
        <v>27</v>
      </c>
      <c r="D55" s="30" t="s">
        <v>23</v>
      </c>
      <c r="E55" s="30">
        <f>COUNTIF(G8:G42,"&lt;25")</f>
        <v>35</v>
      </c>
    </row>
  </sheetData>
  <mergeCells count="6">
    <mergeCell ref="B51:B55"/>
    <mergeCell ref="A1:H1"/>
    <mergeCell ref="A2:H2"/>
    <mergeCell ref="A3:H3"/>
    <mergeCell ref="D6:F6"/>
    <mergeCell ref="A43:F44"/>
  </mergeCells>
  <pageMargins left="0.35433070866141736" right="0.23622047244094491" top="0.23622047244094491" bottom="0.11811023622047245" header="0.11811023622047245" footer="0.11811023622047245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 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2022-01-20T02:46:50Z</dcterms:modified>
</cp:coreProperties>
</file>