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3" activeTab="4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28" i="11" s="1"/>
  <c r="H8" i="11"/>
  <c r="G8" i="11"/>
  <c r="G35" i="11" s="1"/>
  <c r="F8" i="11"/>
  <c r="E8" i="11"/>
  <c r="G37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1" i="9" s="1"/>
  <c r="H8" i="9"/>
  <c r="G8" i="9"/>
  <c r="G48" i="9" s="1"/>
  <c r="F8" i="9"/>
  <c r="E8" i="9"/>
  <c r="G50" i="9" s="1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G54" i="7" s="1"/>
  <c r="F8" i="7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43" i="6" s="1"/>
  <c r="H8" i="6"/>
  <c r="G49" i="6" s="1"/>
  <c r="G8" i="6"/>
  <c r="G50" i="6" s="1"/>
  <c r="F8" i="6"/>
  <c r="G51" i="6" s="1"/>
  <c r="E8" i="6"/>
  <c r="G52" i="6" s="1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48" i="5" s="1"/>
  <c r="G8" i="5"/>
  <c r="F8" i="5"/>
  <c r="G50" i="5" s="1"/>
  <c r="E8" i="5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52" i="4" s="1"/>
  <c r="G8" i="4"/>
  <c r="G53" i="4" s="1"/>
  <c r="F8" i="4"/>
  <c r="E8" i="4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4" i="3" s="1"/>
  <c r="H8" i="3"/>
  <c r="G8" i="3"/>
  <c r="F8" i="3"/>
  <c r="E8" i="3"/>
  <c r="G53" i="3" s="1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6" i="2" s="1"/>
  <c r="H8" i="2"/>
  <c r="G52" i="2" s="1"/>
  <c r="G8" i="2"/>
  <c r="G53" i="2" s="1"/>
  <c r="F8" i="2"/>
  <c r="G54" i="2" s="1"/>
  <c r="E8" i="2"/>
  <c r="G55" i="2" s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G38" i="8" l="1"/>
  <c r="G40" i="8"/>
  <c r="I31" i="8"/>
  <c r="G36" i="11"/>
  <c r="G34" i="11"/>
  <c r="G47" i="9"/>
  <c r="G49" i="9"/>
  <c r="G37" i="8"/>
  <c r="G39" i="8"/>
  <c r="G53" i="7"/>
  <c r="G56" i="7"/>
  <c r="I47" i="7"/>
  <c r="G55" i="7"/>
  <c r="G51" i="5"/>
  <c r="I42" i="5"/>
  <c r="G49" i="5"/>
  <c r="I46" i="4"/>
  <c r="G55" i="4"/>
  <c r="G54" i="4"/>
  <c r="G50" i="3"/>
  <c r="G52" i="3"/>
  <c r="G51" i="3"/>
  <c r="I27" i="11"/>
  <c r="I28" i="10"/>
  <c r="I40" i="9"/>
  <c r="I30" i="8"/>
  <c r="I46" i="7"/>
  <c r="I42" i="6"/>
  <c r="I41" i="5"/>
  <c r="I45" i="4"/>
  <c r="I43" i="3"/>
  <c r="I45" i="2"/>
  <c r="E9" i="1" l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I8" i="1"/>
  <c r="H8" i="1"/>
  <c r="G8" i="1"/>
  <c r="F8" i="1"/>
  <c r="E8" i="1"/>
  <c r="G54" i="1" l="1"/>
  <c r="G55" i="1"/>
  <c r="G53" i="1"/>
  <c r="G52" i="1"/>
  <c r="I46" i="1"/>
  <c r="I45" i="1"/>
</calcChain>
</file>

<file path=xl/sharedStrings.xml><?xml version="1.0" encoding="utf-8"?>
<sst xmlns="http://schemas.openxmlformats.org/spreadsheetml/2006/main" count="1051" uniqueCount="689">
  <si>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</si>
  <si>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</si>
  <si>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</si>
  <si>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</si>
  <si>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</si>
  <si>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</si>
  <si>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</si>
  <si>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</si>
  <si>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</si>
  <si>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</si>
  <si>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</si>
  <si>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</si>
  <si>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</si>
  <si>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</si>
  <si>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</si>
  <si>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</si>
  <si>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</si>
  <si>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</si>
  <si>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</si>
  <si>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</si>
  <si>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</si>
  <si>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</si>
  <si>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</si>
  <si>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</si>
  <si>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</si>
  <si>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 xml:space="preserve">                  แบบบันทึกผลการประเมินความสามารถด้านพหุวัฒนธรรม</t>
  </si>
  <si>
    <t>ตำแหน่ง  ………ครู……….</t>
  </si>
  <si>
    <t>(                              )</t>
  </si>
  <si>
    <t xml:space="preserve">              ประเมิน วันที่   เดือน       พ.ศ. 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</si>
  <si>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</si>
  <si>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</si>
  <si>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</si>
  <si>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</si>
  <si>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</si>
  <si>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</si>
  <si>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</si>
  <si>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</si>
  <si>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</si>
  <si>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</si>
  <si>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</si>
  <si>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</si>
  <si>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</si>
  <si>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</si>
  <si>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</si>
  <si>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</si>
  <si>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</si>
  <si>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</si>
  <si>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</si>
  <si>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</si>
  <si>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</si>
  <si>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</si>
  <si>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</si>
  <si>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</si>
  <si>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</si>
  <si>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</si>
  <si>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</si>
  <si>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</si>
  <si>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</si>
  <si>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</si>
  <si>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</si>
  <si>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</si>
  <si>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</si>
  <si>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</si>
  <si>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</si>
  <si>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</si>
  <si>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</si>
  <si>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</si>
  <si>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</si>
  <si>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</si>
  <si>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</si>
  <si>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</si>
  <si>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</si>
  <si>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</si>
  <si>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</si>
  <si>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</si>
  <si>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</si>
  <si>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</si>
  <si>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</si>
  <si>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</si>
  <si>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</si>
  <si>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</si>
  <si>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</si>
  <si>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</si>
  <si>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</si>
  <si>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</si>
  <si>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</si>
  <si>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</si>
  <si>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</si>
  <si>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</si>
  <si>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</si>
  <si>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</si>
  <si>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</si>
  <si>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</si>
  <si>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</si>
  <si>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</si>
  <si>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</si>
  <si>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</si>
  <si>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</si>
  <si>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</si>
  <si>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</si>
  <si>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</si>
  <si>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</si>
  <si>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</si>
  <si>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</si>
  <si>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</si>
  <si>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</si>
  <si>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</si>
  <si>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</si>
  <si>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</si>
  <si>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</si>
  <si>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</si>
  <si>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</si>
  <si>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</si>
  <si>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</si>
  <si>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</si>
  <si>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</si>
  <si>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</si>
  <si>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</si>
  <si>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</si>
  <si>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</si>
  <si>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</si>
  <si>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</si>
  <si>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</si>
  <si>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</si>
  <si>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</si>
  <si>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</si>
  <si>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</si>
  <si>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</si>
  <si>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</si>
  <si>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</si>
  <si>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</si>
  <si>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</si>
  <si>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</si>
  <si>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</si>
  <si>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</si>
  <si>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</si>
  <si>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</si>
  <si>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</si>
  <si>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</si>
  <si>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</si>
  <si>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</si>
  <si>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</si>
  <si>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</si>
  <si>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</si>
  <si>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</si>
  <si>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</si>
  <si>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</si>
  <si>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</si>
  <si>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</si>
  <si>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</si>
  <si>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</si>
  <si>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</si>
  <si>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</si>
  <si>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</si>
  <si>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</si>
  <si>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</si>
  <si>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</si>
  <si>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</si>
  <si>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</si>
  <si>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</si>
  <si>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</si>
  <si>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</si>
  <si>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</si>
  <si>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</si>
  <si>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</si>
  <si>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</si>
  <si>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</si>
  <si>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</si>
  <si>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</si>
  <si>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</si>
  <si>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</si>
  <si>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</si>
  <si>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</si>
  <si>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</si>
  <si>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</si>
  <si>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</si>
  <si>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</si>
  <si>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</si>
  <si>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</si>
  <si>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</si>
  <si>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</si>
  <si>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</si>
  <si>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</si>
  <si>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</si>
  <si>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</si>
  <si>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</si>
  <si>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</si>
  <si>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</si>
  <si>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</si>
  <si>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</si>
  <si>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</si>
  <si>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</si>
  <si>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</si>
  <si>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</si>
  <si>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</si>
  <si>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</si>
  <si>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</si>
  <si>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</si>
  <si>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</si>
  <si>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</si>
  <si>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</si>
  <si>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</si>
  <si>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</si>
  <si>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</si>
  <si>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</si>
  <si>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</si>
  <si>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</si>
  <si>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</si>
  <si>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</si>
  <si>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</si>
  <si>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</si>
  <si>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</si>
  <si>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</si>
  <si>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</si>
  <si>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</si>
  <si>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</si>
  <si>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</si>
  <si>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</si>
  <si>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</si>
  <si>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</si>
  <si>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</si>
  <si>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</si>
  <si>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</si>
  <si>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</si>
  <si>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</si>
  <si>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</si>
  <si>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</si>
  <si>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</si>
  <si>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</si>
  <si>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</si>
  <si>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</si>
  <si>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</si>
  <si>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</si>
  <si>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</si>
  <si>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</si>
  <si>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</si>
  <si>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</si>
  <si>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</si>
  <si>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</si>
  <si>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</si>
  <si>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</si>
  <si>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</si>
  <si>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</si>
  <si>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</si>
  <si>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</si>
  <si>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</si>
  <si>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</si>
  <si>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</si>
  <si>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</si>
  <si>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</si>
  <si>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</si>
  <si>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</si>
  <si>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</si>
  <si>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</si>
  <si>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</si>
  <si>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</si>
  <si>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</si>
  <si>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</si>
  <si>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</si>
  <si>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</si>
  <si>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</si>
  <si>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</si>
  <si>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</si>
  <si>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</si>
  <si>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</si>
  <si>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</si>
  <si>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</si>
  <si>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</si>
  <si>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</si>
  <si>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</si>
  <si>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</si>
  <si>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</si>
  <si>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</si>
  <si>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</si>
  <si>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</si>
  <si>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</si>
  <si>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</si>
  <si>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</si>
  <si>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</si>
  <si>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</si>
  <si>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</si>
  <si>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</si>
  <si>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</si>
  <si>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</si>
  <si>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</si>
  <si>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</si>
  <si>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</si>
  <si>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</si>
  <si>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</si>
  <si>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</si>
  <si>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</si>
  <si>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</si>
  <si>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</si>
  <si>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</si>
  <si>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</si>
  <si>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</si>
  <si>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</si>
  <si>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</si>
  <si>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</si>
  <si>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</si>
  <si>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</si>
  <si>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</si>
  <si>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</si>
  <si>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</si>
  <si>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</si>
  <si>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</si>
  <si>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</si>
  <si>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</si>
  <si>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</si>
  <si>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</si>
  <si>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</si>
  <si>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</si>
  <si>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</si>
  <si>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</si>
  <si>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</si>
  <si>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</si>
  <si>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</si>
  <si>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</si>
  <si>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</si>
  <si>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</si>
  <si>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</si>
  <si>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</si>
  <si>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</si>
  <si>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</si>
  <si>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</si>
  <si>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</si>
  <si>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</si>
  <si>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</si>
  <si>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</si>
  <si>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</si>
  <si>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</si>
  <si>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</si>
  <si>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</si>
  <si>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</si>
  <si>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</si>
  <si>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</si>
  <si>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</si>
  <si>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</si>
  <si>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</si>
  <si>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</si>
  <si>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</si>
  <si>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</si>
  <si>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</si>
  <si>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</si>
  <si>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</si>
  <si>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</si>
  <si>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</si>
  <si>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</si>
  <si>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</si>
  <si>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</si>
  <si>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</si>
  <si>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</si>
  <si>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</si>
  <si>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</si>
  <si>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</si>
  <si>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</si>
  <si>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</si>
  <si>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</si>
  <si>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</si>
  <si>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</si>
  <si>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</si>
  <si>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</si>
  <si>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</si>
  <si>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</si>
  <si>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</si>
  <si>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</si>
  <si>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</si>
  <si>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</si>
  <si>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</si>
  <si>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</si>
  <si>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</si>
  <si>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</si>
  <si>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</si>
  <si>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</si>
  <si>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</si>
  <si>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</si>
  <si>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</si>
  <si>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</si>
  <si>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</si>
  <si>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</si>
  <si>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</si>
  <si>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</si>
  <si>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</si>
  <si>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</si>
  <si>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</si>
  <si>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</si>
  <si>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</si>
  <si>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</si>
  <si>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</si>
  <si>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</si>
  <si>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</si>
  <si>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</si>
  <si>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</si>
  <si>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</si>
  <si>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</si>
  <si>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</si>
  <si>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</si>
  <si>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</si>
  <si>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</si>
  <si>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</si>
  <si>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</si>
  <si>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</si>
  <si>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</si>
  <si>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</si>
  <si>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</si>
  <si>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</si>
  <si>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</si>
  <si>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</si>
  <si>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</si>
  <si>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</si>
  <si>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</si>
  <si>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</si>
  <si>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</si>
  <si>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</si>
  <si>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</si>
  <si>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</si>
  <si>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</si>
  <si>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</si>
  <si>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</si>
  <si>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</si>
  <si>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</si>
  <si>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</si>
  <si>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</si>
  <si>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</si>
  <si>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</si>
  <si>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</si>
  <si>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</si>
  <si>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</si>
  <si>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</si>
  <si>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</si>
  <si>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</si>
  <si>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</si>
  <si>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</si>
  <si>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</si>
  <si>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</si>
  <si>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</si>
  <si>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</si>
  <si>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</si>
  <si>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</si>
  <si>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</si>
  <si>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</si>
  <si>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</si>
  <si>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</si>
  <si>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</si>
  <si>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</si>
  <si>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</si>
  <si>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</si>
  <si>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</si>
  <si>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</si>
  <si>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</si>
  <si>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</si>
  <si>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</si>
  <si>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</si>
  <si>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</si>
  <si>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</si>
  <si>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</si>
  <si>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</si>
  <si>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</si>
  <si>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</si>
  <si>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</si>
  <si>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</si>
  <si>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</si>
  <si>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</si>
  <si>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</si>
  <si>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</si>
  <si>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</si>
  <si>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</si>
  <si>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</si>
  <si>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</si>
  <si>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</si>
  <si>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</si>
  <si>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</si>
  <si>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</si>
  <si>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</si>
  <si>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</si>
  <si>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</si>
  <si>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</si>
  <si>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</si>
  <si>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</si>
  <si>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</si>
  <si>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</si>
  <si>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</si>
  <si>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</si>
  <si>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</si>
  <si>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</si>
  <si>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</si>
  <si>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</si>
  <si>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</si>
  <si>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</si>
  <si>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</si>
  <si>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</si>
  <si>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</si>
  <si>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</si>
  <si>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</si>
  <si>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</si>
  <si>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</si>
  <si>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</si>
  <si>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</si>
  <si>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</si>
  <si>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</si>
  <si>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</si>
  <si>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</si>
  <si>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</si>
  <si>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</si>
  <si>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</si>
  <si>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</si>
  <si>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</si>
  <si>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</si>
  <si>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</si>
  <si>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</si>
  <si>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</si>
  <si>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</si>
  <si>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</si>
  <si>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</si>
  <si>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</si>
  <si>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</si>
  <si>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</si>
  <si>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</si>
  <si>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</si>
  <si>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</si>
  <si>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</si>
  <si>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</si>
  <si>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</si>
  <si>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</si>
  <si>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</si>
  <si>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</si>
  <si>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</si>
  <si>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</si>
  <si>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</si>
  <si>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</si>
  <si>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</si>
  <si>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</si>
  <si>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</si>
  <si>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</si>
  <si>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</si>
  <si>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</si>
  <si>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</si>
  <si>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</si>
  <si>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</si>
  <si>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</si>
  <si>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</si>
  <si>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</si>
  <si>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</si>
  <si>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</si>
  <si>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</si>
  <si>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</si>
  <si>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</si>
  <si>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</si>
  <si>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</si>
  <si>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</si>
  <si>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</si>
  <si>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</si>
  <si>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</si>
  <si>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</si>
  <si>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</si>
  <si>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</si>
  <si>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</si>
  <si>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</si>
  <si>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</si>
  <si>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</si>
  <si>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</si>
  <si>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</si>
  <si>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</si>
  <si>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</si>
  <si>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</si>
  <si>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</si>
  <si>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</si>
  <si>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</si>
  <si>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</si>
  <si>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</si>
  <si>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</si>
  <si>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</si>
  <si>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</si>
  <si>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</si>
  <si>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</si>
  <si>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</si>
  <si>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</si>
  <si>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</si>
  <si>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</si>
  <si>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</si>
  <si>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</si>
  <si>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</si>
  <si>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</si>
  <si>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</si>
  <si>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</si>
  <si>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</si>
  <si>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</si>
  <si>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</si>
  <si>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</si>
  <si>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</si>
  <si>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</si>
  <si>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</si>
  <si>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</si>
  <si>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</si>
  <si>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</si>
  <si>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</si>
  <si>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</si>
  <si>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</si>
  <si>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</si>
  <si>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</si>
  <si>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</si>
  <si>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</si>
  <si>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</si>
  <si>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</si>
  <si>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</si>
  <si>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</si>
  <si>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</si>
  <si>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</si>
  <si>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</si>
  <si>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</si>
  <si>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</si>
  <si>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</si>
  <si>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</si>
  <si>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</si>
  <si>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</si>
  <si>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</si>
  <si>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</si>
  <si>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</si>
  <si>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</si>
  <si>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</si>
  <si>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</si>
  <si>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</si>
  <si>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</si>
  <si>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</si>
  <si>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</si>
  <si>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</si>
  <si>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</si>
  <si>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</si>
  <si>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</si>
  <si>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</si>
  <si>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</si>
  <si>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</si>
  <si>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</si>
  <si>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</si>
  <si>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</si>
  <si>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</si>
  <si>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</si>
  <si>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</si>
  <si>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</si>
  <si>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</si>
  <si>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</si>
  <si>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</si>
  <si>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</si>
  <si>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</si>
  <si>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</si>
  <si>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</si>
  <si>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</si>
  <si>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</si>
  <si>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</si>
  <si>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</si>
  <si>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</si>
  <si>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</si>
  <si>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</si>
  <si>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</si>
  <si>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</si>
  <si>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</si>
  <si>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</si>
  <si>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</si>
  <si>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</si>
  <si>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</si>
  <si>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</si>
  <si>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</si>
  <si>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</si>
  <si>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</si>
  <si>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</si>
  <si>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</si>
  <si>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</si>
  <si>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</si>
  <si>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</si>
  <si>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</si>
  <si>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</si>
  <si>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</si>
  <si>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</si>
  <si>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</si>
  <si>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</si>
  <si>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</si>
  <si>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</si>
  <si>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</si>
  <si>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</si>
  <si>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ชั้นมัธยมศึกษาปีที่ 6/8</t>
  </si>
  <si>
    <t>ชั้นมัธยมศึกษาปีที่ 6/7</t>
  </si>
  <si>
    <t>ชั้นมัธยมศึกษาปีที่ 6/6</t>
  </si>
  <si>
    <t>ชั้นมัธยมศึกษาปีที่ 6/5</t>
  </si>
  <si>
    <t>ชั้นมัธยมศึกษาปีที่ 6/4</t>
  </si>
  <si>
    <t>ชั้นมัธยมศึกษาปีที่ 6/3</t>
  </si>
  <si>
    <t>ชั้นมัธยมศึกษาปีที่ 6/2</t>
  </si>
  <si>
    <t>ชั้นมัธยมศึกษาปีที่ 6/1</t>
  </si>
  <si>
    <t>8นายประเสริฐ</t>
  </si>
  <si>
    <r>
      <t>5</t>
    </r>
    <r>
      <rPr>
        <sz val="14"/>
        <color theme="1"/>
        <rFont val="TH SarabunIT๙"/>
        <family val="2"/>
      </rPr>
      <t>นายกฤษดนัย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</si>
</sst>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107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9" xfId="0" applyFont="1" applyFill="1" applyBorder="1" applyAlignment="1">
      <alignment vertical="center"/>
    </xf>
    <xf numFmtId="0" fontId="15" fillId="4" borderId="18" xfId="0" applyFont="1" applyFill="1" applyBorder="1" applyAlignment="1">
      <alignment vertical="center"/>
    </xf>
    <xf numFmtId="0" fontId="15" fillId="4" borderId="19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21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10" zoomScaleNormal="11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10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10" ht="18.75" x14ac:dyDescent="0.3">
      <c r="A2" s="67" t="s">
        <v>686</v>
      </c>
      <c r="B2" s="67"/>
      <c r="C2" s="67"/>
      <c r="D2" s="67"/>
      <c r="E2" s="67"/>
      <c r="F2" s="67"/>
      <c r="G2" s="67"/>
      <c r="H2" s="67"/>
      <c r="I2" s="67"/>
    </row>
    <row r="3" spans="1:10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10" ht="18.75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10" ht="117.75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10" s="1" customFormat="1" ht="18.75" x14ac:dyDescent="0.3">
      <c r="A8" s="15">
        <v>1</v>
      </c>
      <c r="B8" s="22" t="s">
        <v>29</v>
      </c>
      <c r="C8" s="23" t="s">
        <v>30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  <c r="J8" s="21"/>
    </row>
    <row r="9" spans="1:10" s="1" customFormat="1" ht="18.75" x14ac:dyDescent="0.3">
      <c r="A9" s="15">
        <v>2</v>
      </c>
      <c r="B9" s="24" t="s">
        <v>31</v>
      </c>
      <c r="C9" s="25" t="s">
        <v>32</v>
      </c>
      <c r="D9" s="17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  <c r="J9" s="21"/>
    </row>
    <row r="10" spans="1:10" s="1" customFormat="1" ht="18.75" x14ac:dyDescent="0.3">
      <c r="A10" s="15">
        <v>3</v>
      </c>
      <c r="B10" s="24" t="s">
        <v>33</v>
      </c>
      <c r="C10" s="25" t="s">
        <v>34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  <c r="J10" s="21"/>
    </row>
    <row r="11" spans="1:10" s="1" customFormat="1" ht="18.75" x14ac:dyDescent="0.3">
      <c r="A11" s="15">
        <v>4</v>
      </c>
      <c r="B11" s="24" t="s">
        <v>35</v>
      </c>
      <c r="C11" s="25" t="s">
        <v>36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  <c r="J11" s="21"/>
    </row>
    <row r="12" spans="1:10" s="1" customFormat="1" ht="18.75" x14ac:dyDescent="0.3">
      <c r="A12" s="15">
        <v>5</v>
      </c>
      <c r="B12" s="26" t="s">
        <v>37</v>
      </c>
      <c r="C12" s="27" t="s">
        <v>38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  <c r="J12" s="21"/>
    </row>
    <row r="13" spans="1:10" s="1" customFormat="1" ht="18.75" x14ac:dyDescent="0.3">
      <c r="A13" s="15">
        <v>6</v>
      </c>
      <c r="B13" s="22" t="s">
        <v>39</v>
      </c>
      <c r="C13" s="23" t="s">
        <v>40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  <c r="J13" s="21"/>
    </row>
    <row r="14" spans="1:10" s="1" customFormat="1" ht="18.75" x14ac:dyDescent="0.3">
      <c r="A14" s="15">
        <v>7</v>
      </c>
      <c r="B14" s="22" t="s">
        <v>41</v>
      </c>
      <c r="C14" s="23" t="s">
        <v>42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  <c r="J14" s="21"/>
    </row>
    <row r="15" spans="1:10" s="1" customFormat="1" ht="18.75" x14ac:dyDescent="0.3">
      <c r="A15" s="15">
        <v>8</v>
      </c>
      <c r="B15" s="22" t="s">
        <v>43</v>
      </c>
      <c r="C15" s="23" t="s">
        <v>44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  <c r="J15" s="21"/>
    </row>
    <row r="16" spans="1:10" s="1" customFormat="1" ht="18.75" x14ac:dyDescent="0.3">
      <c r="A16" s="15">
        <v>9</v>
      </c>
      <c r="B16" s="24" t="s">
        <v>45</v>
      </c>
      <c r="C16" s="25" t="s">
        <v>46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  <c r="J16" s="21"/>
    </row>
    <row r="17" spans="1:10" s="1" customFormat="1" ht="18.75" x14ac:dyDescent="0.3">
      <c r="A17" s="15">
        <v>10</v>
      </c>
      <c r="B17" s="22" t="s">
        <v>47</v>
      </c>
      <c r="C17" s="23" t="s">
        <v>48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  <c r="J17" s="21"/>
    </row>
    <row r="18" spans="1:10" s="1" customFormat="1" ht="18.75" x14ac:dyDescent="0.3">
      <c r="A18" s="15">
        <v>11</v>
      </c>
      <c r="B18" s="26" t="s">
        <v>49</v>
      </c>
      <c r="C18" s="27" t="s">
        <v>50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  <c r="J18" s="21"/>
    </row>
    <row r="19" spans="1:10" s="1" customFormat="1" ht="18.75" x14ac:dyDescent="0.3">
      <c r="A19" s="15">
        <v>12</v>
      </c>
      <c r="B19" s="22" t="s">
        <v>51</v>
      </c>
      <c r="C19" s="23" t="s">
        <v>52</v>
      </c>
      <c r="D19" s="17"/>
      <c r="E19" s="16" t="str">
        <f t="shared" ref="E19:E44" si="5">IF(D19&lt;=14,"/",IF(D19&lt;=20,"",IF(D19&lt;=25,"",IF(D19&lt;=30,""))))</f>
        <v>/</v>
      </c>
      <c r="F19" s="16" t="str">
        <f t="shared" ref="F19:F44" si="6">IF(D19&lt;=14,"",IF(D19&lt;=20,"/",IF(D19&lt;=25,"",IF(D19&lt;=30,""))))</f>
        <v/>
      </c>
      <c r="G19" s="16" t="str">
        <f t="shared" ref="G19:G44" si="7">IF(D19&lt;=14,"",IF(D19&lt;=20,"",IF(D19&lt;=25,"/",IF(D19&lt;=30,""))))</f>
        <v/>
      </c>
      <c r="H19" s="16" t="str">
        <f t="shared" ref="H19:H44" si="8">IF(D19&lt;=14,"",IF(D19&lt;=20,"",IF(D19&lt;=25,"",IF(D19&lt;=30,"/"))))</f>
        <v/>
      </c>
      <c r="I19" s="16" t="str">
        <f t="shared" ref="I19:I44" si="9">IF(D19&gt;14,"ผ่าน","ไม่ผ่าน")</f>
        <v>ไม่ผ่าน</v>
      </c>
      <c r="J19" s="21"/>
    </row>
    <row r="20" spans="1:10" s="1" customFormat="1" ht="18.75" x14ac:dyDescent="0.3">
      <c r="A20" s="15">
        <v>13</v>
      </c>
      <c r="B20" s="22" t="s">
        <v>53</v>
      </c>
      <c r="C20" s="23" t="s">
        <v>54</v>
      </c>
      <c r="D20" s="17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  <c r="J20" s="21"/>
    </row>
    <row r="21" spans="1:10" s="1" customFormat="1" ht="18.75" x14ac:dyDescent="0.3">
      <c r="A21" s="15">
        <v>14</v>
      </c>
      <c r="B21" s="26" t="s">
        <v>55</v>
      </c>
      <c r="C21" s="27" t="s">
        <v>56</v>
      </c>
      <c r="D21" s="17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  <c r="J21" s="21"/>
    </row>
    <row r="22" spans="1:10" s="1" customFormat="1" ht="18.75" x14ac:dyDescent="0.3">
      <c r="A22" s="15">
        <v>15</v>
      </c>
      <c r="B22" s="22" t="s">
        <v>57</v>
      </c>
      <c r="C22" s="23" t="s">
        <v>58</v>
      </c>
      <c r="D22" s="17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  <c r="J22" s="21"/>
    </row>
    <row r="23" spans="1:10" s="1" customFormat="1" ht="18.75" x14ac:dyDescent="0.3">
      <c r="A23" s="15">
        <v>16</v>
      </c>
      <c r="B23" s="22" t="s">
        <v>59</v>
      </c>
      <c r="C23" s="23" t="s">
        <v>60</v>
      </c>
      <c r="D23" s="17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  <c r="J23" s="21"/>
    </row>
    <row r="24" spans="1:10" s="1" customFormat="1" ht="18.75" x14ac:dyDescent="0.3">
      <c r="A24" s="15">
        <v>17</v>
      </c>
      <c r="B24" s="26" t="s">
        <v>61</v>
      </c>
      <c r="C24" s="27" t="s">
        <v>62</v>
      </c>
      <c r="D24" s="17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  <c r="J24" s="21"/>
    </row>
    <row r="25" spans="1:10" s="1" customFormat="1" ht="18.75" x14ac:dyDescent="0.3">
      <c r="A25" s="15">
        <v>18</v>
      </c>
      <c r="B25" s="24" t="s">
        <v>63</v>
      </c>
      <c r="C25" s="25" t="s">
        <v>64</v>
      </c>
      <c r="D25" s="17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  <c r="J25" s="21"/>
    </row>
    <row r="26" spans="1:10" s="1" customFormat="1" ht="18.75" x14ac:dyDescent="0.3">
      <c r="A26" s="15">
        <v>19</v>
      </c>
      <c r="B26" s="24" t="s">
        <v>65</v>
      </c>
      <c r="C26" s="25" t="s">
        <v>66</v>
      </c>
      <c r="D26" s="17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  <c r="J26" s="21"/>
    </row>
    <row r="27" spans="1:10" s="1" customFormat="1" ht="18.75" x14ac:dyDescent="0.3">
      <c r="A27" s="15">
        <v>20</v>
      </c>
      <c r="B27" s="24" t="s">
        <v>67</v>
      </c>
      <c r="C27" s="25" t="s">
        <v>68</v>
      </c>
      <c r="D27" s="17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  <c r="J27" s="21"/>
    </row>
    <row r="28" spans="1:10" s="1" customFormat="1" ht="18.75" x14ac:dyDescent="0.3">
      <c r="A28" s="15">
        <v>21</v>
      </c>
      <c r="B28" s="24" t="s">
        <v>69</v>
      </c>
      <c r="C28" s="25" t="s">
        <v>70</v>
      </c>
      <c r="D28" s="17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  <c r="J28" s="21"/>
    </row>
    <row r="29" spans="1:10" s="1" customFormat="1" ht="18.75" x14ac:dyDescent="0.3">
      <c r="A29" s="15">
        <v>22</v>
      </c>
      <c r="B29" s="22" t="s">
        <v>71</v>
      </c>
      <c r="C29" s="23" t="s">
        <v>72</v>
      </c>
      <c r="D29" s="17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  <c r="J29" s="21"/>
    </row>
    <row r="30" spans="1:10" s="1" customFormat="1" ht="18.75" x14ac:dyDescent="0.3">
      <c r="A30" s="15">
        <v>23</v>
      </c>
      <c r="B30" s="26" t="s">
        <v>73</v>
      </c>
      <c r="C30" s="27" t="s">
        <v>74</v>
      </c>
      <c r="D30" s="17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  <c r="J30" s="21"/>
    </row>
    <row r="31" spans="1:10" s="1" customFormat="1" ht="18.75" x14ac:dyDescent="0.3">
      <c r="A31" s="15">
        <v>24</v>
      </c>
      <c r="B31" s="24" t="s">
        <v>75</v>
      </c>
      <c r="C31" s="25" t="s">
        <v>76</v>
      </c>
      <c r="D31" s="17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  <c r="J31" s="21"/>
    </row>
    <row r="32" spans="1:10" s="1" customFormat="1" ht="18.75" x14ac:dyDescent="0.3">
      <c r="A32" s="19">
        <v>25</v>
      </c>
      <c r="B32" s="22" t="s">
        <v>77</v>
      </c>
      <c r="C32" s="23" t="s">
        <v>78</v>
      </c>
      <c r="D32" s="17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  <c r="J32" s="21"/>
    </row>
    <row r="33" spans="1:10" s="1" customFormat="1" ht="18.75" x14ac:dyDescent="0.3">
      <c r="A33" s="19">
        <v>26</v>
      </c>
      <c r="B33" s="22" t="s">
        <v>79</v>
      </c>
      <c r="C33" s="23" t="s">
        <v>80</v>
      </c>
      <c r="D33" s="17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  <c r="J33" s="21"/>
    </row>
    <row r="34" spans="1:10" s="1" customFormat="1" ht="18.75" x14ac:dyDescent="0.3">
      <c r="A34" s="19">
        <v>27</v>
      </c>
      <c r="B34" s="22" t="s">
        <v>81</v>
      </c>
      <c r="C34" s="23" t="s">
        <v>82</v>
      </c>
      <c r="D34" s="17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  <c r="J34" s="21"/>
    </row>
    <row r="35" spans="1:10" s="1" customFormat="1" ht="18.75" x14ac:dyDescent="0.3">
      <c r="A35" s="19">
        <v>28</v>
      </c>
      <c r="B35" s="22" t="s">
        <v>83</v>
      </c>
      <c r="C35" s="23" t="s">
        <v>84</v>
      </c>
      <c r="D35" s="17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  <c r="J35" s="21"/>
    </row>
    <row r="36" spans="1:10" s="1" customFormat="1" ht="18.75" x14ac:dyDescent="0.3">
      <c r="A36" s="19">
        <v>29</v>
      </c>
      <c r="B36" s="22" t="s">
        <v>85</v>
      </c>
      <c r="C36" s="23" t="s">
        <v>86</v>
      </c>
      <c r="D36" s="17"/>
      <c r="E36" s="16" t="str">
        <f t="shared" si="5"/>
        <v>/</v>
      </c>
      <c r="F36" s="16" t="str">
        <f t="shared" si="6"/>
        <v/>
      </c>
      <c r="G36" s="16" t="str">
        <f t="shared" si="7"/>
        <v/>
      </c>
      <c r="H36" s="16" t="str">
        <f t="shared" si="8"/>
        <v/>
      </c>
      <c r="I36" s="16" t="str">
        <f t="shared" si="9"/>
        <v>ไม่ผ่าน</v>
      </c>
      <c r="J36" s="21"/>
    </row>
    <row r="37" spans="1:10" s="1" customFormat="1" ht="18.75" x14ac:dyDescent="0.3">
      <c r="A37" s="19">
        <v>30</v>
      </c>
      <c r="B37" s="22" t="s">
        <v>87</v>
      </c>
      <c r="C37" s="23" t="s">
        <v>88</v>
      </c>
      <c r="D37" s="17"/>
      <c r="E37" s="16" t="str">
        <f t="shared" si="5"/>
        <v>/</v>
      </c>
      <c r="F37" s="16" t="str">
        <f t="shared" si="6"/>
        <v/>
      </c>
      <c r="G37" s="16" t="str">
        <f t="shared" si="7"/>
        <v/>
      </c>
      <c r="H37" s="16" t="str">
        <f t="shared" si="8"/>
        <v/>
      </c>
      <c r="I37" s="16" t="str">
        <f t="shared" si="9"/>
        <v>ไม่ผ่าน</v>
      </c>
      <c r="J37" s="21"/>
    </row>
    <row r="38" spans="1:10" s="1" customFormat="1" ht="18.75" x14ac:dyDescent="0.3">
      <c r="A38" s="19">
        <v>31</v>
      </c>
      <c r="B38" s="22" t="s">
        <v>89</v>
      </c>
      <c r="C38" s="23" t="s">
        <v>90</v>
      </c>
      <c r="D38" s="17"/>
      <c r="E38" s="16" t="str">
        <f t="shared" si="5"/>
        <v>/</v>
      </c>
      <c r="F38" s="16" t="str">
        <f t="shared" si="6"/>
        <v/>
      </c>
      <c r="G38" s="16" t="str">
        <f t="shared" si="7"/>
        <v/>
      </c>
      <c r="H38" s="16" t="str">
        <f t="shared" si="8"/>
        <v/>
      </c>
      <c r="I38" s="16" t="str">
        <f t="shared" si="9"/>
        <v>ไม่ผ่าน</v>
      </c>
      <c r="J38" s="21"/>
    </row>
    <row r="39" spans="1:10" s="1" customFormat="1" ht="18.75" x14ac:dyDescent="0.3">
      <c r="A39" s="19">
        <v>32</v>
      </c>
      <c r="B39" s="24" t="s">
        <v>91</v>
      </c>
      <c r="C39" s="28" t="s">
        <v>92</v>
      </c>
      <c r="D39" s="17"/>
      <c r="E39" s="16" t="str">
        <f t="shared" si="5"/>
        <v>/</v>
      </c>
      <c r="F39" s="16" t="str">
        <f t="shared" si="6"/>
        <v/>
      </c>
      <c r="G39" s="16" t="str">
        <f t="shared" si="7"/>
        <v/>
      </c>
      <c r="H39" s="16" t="str">
        <f t="shared" si="8"/>
        <v/>
      </c>
      <c r="I39" s="16" t="str">
        <f t="shared" si="9"/>
        <v>ไม่ผ่าน</v>
      </c>
      <c r="J39" s="21"/>
    </row>
    <row r="40" spans="1:10" s="1" customFormat="1" ht="18.75" x14ac:dyDescent="0.3">
      <c r="A40" s="19">
        <v>33</v>
      </c>
      <c r="B40" s="24" t="s">
        <v>93</v>
      </c>
      <c r="C40" s="28" t="s">
        <v>94</v>
      </c>
      <c r="D40" s="17"/>
      <c r="E40" s="16" t="str">
        <f t="shared" si="5"/>
        <v>/</v>
      </c>
      <c r="F40" s="16" t="str">
        <f t="shared" si="6"/>
        <v/>
      </c>
      <c r="G40" s="16" t="str">
        <f t="shared" si="7"/>
        <v/>
      </c>
      <c r="H40" s="16" t="str">
        <f t="shared" si="8"/>
        <v/>
      </c>
      <c r="I40" s="16" t="str">
        <f t="shared" si="9"/>
        <v>ไม่ผ่าน</v>
      </c>
      <c r="J40" s="21"/>
    </row>
    <row r="41" spans="1:10" s="1" customFormat="1" ht="18.75" x14ac:dyDescent="0.3">
      <c r="A41" s="19">
        <v>34</v>
      </c>
      <c r="B41" s="24" t="s">
        <v>95</v>
      </c>
      <c r="C41" s="25" t="s">
        <v>96</v>
      </c>
      <c r="D41" s="17"/>
      <c r="E41" s="16" t="str">
        <f t="shared" si="5"/>
        <v>/</v>
      </c>
      <c r="F41" s="16" t="str">
        <f t="shared" si="6"/>
        <v/>
      </c>
      <c r="G41" s="16" t="str">
        <f t="shared" si="7"/>
        <v/>
      </c>
      <c r="H41" s="16" t="str">
        <f t="shared" si="8"/>
        <v/>
      </c>
      <c r="I41" s="16" t="str">
        <f t="shared" si="9"/>
        <v>ไม่ผ่าน</v>
      </c>
      <c r="J41" s="21"/>
    </row>
    <row r="42" spans="1:10" s="1" customFormat="1" ht="18.75" x14ac:dyDescent="0.3">
      <c r="A42" s="19">
        <v>35</v>
      </c>
      <c r="B42" s="24" t="s">
        <v>97</v>
      </c>
      <c r="C42" s="28" t="s">
        <v>98</v>
      </c>
      <c r="D42" s="17"/>
      <c r="E42" s="16" t="str">
        <f t="shared" si="5"/>
        <v>/</v>
      </c>
      <c r="F42" s="16" t="str">
        <f t="shared" si="6"/>
        <v/>
      </c>
      <c r="G42" s="16" t="str">
        <f t="shared" si="7"/>
        <v/>
      </c>
      <c r="H42" s="16" t="str">
        <f t="shared" si="8"/>
        <v/>
      </c>
      <c r="I42" s="16" t="str">
        <f t="shared" si="9"/>
        <v>ไม่ผ่าน</v>
      </c>
      <c r="J42" s="21"/>
    </row>
    <row r="43" spans="1:10" s="1" customFormat="1" ht="18.75" x14ac:dyDescent="0.3">
      <c r="A43" s="19">
        <v>36</v>
      </c>
      <c r="B43" s="24" t="s">
        <v>99</v>
      </c>
      <c r="C43" s="25" t="s">
        <v>100</v>
      </c>
      <c r="D43" s="17"/>
      <c r="E43" s="16" t="str">
        <f t="shared" si="5"/>
        <v>/</v>
      </c>
      <c r="F43" s="16" t="str">
        <f t="shared" si="6"/>
        <v/>
      </c>
      <c r="G43" s="16" t="str">
        <f t="shared" si="7"/>
        <v/>
      </c>
      <c r="H43" s="16" t="str">
        <f t="shared" si="8"/>
        <v/>
      </c>
      <c r="I43" s="16" t="str">
        <f t="shared" si="9"/>
        <v>ไม่ผ่าน</v>
      </c>
      <c r="J43" s="21"/>
    </row>
    <row r="44" spans="1:10" s="1" customFormat="1" ht="18.75" x14ac:dyDescent="0.3">
      <c r="A44" s="19">
        <v>37</v>
      </c>
      <c r="B44" s="24" t="s">
        <v>101</v>
      </c>
      <c r="C44" s="25" t="s">
        <v>102</v>
      </c>
      <c r="D44" s="17"/>
      <c r="E44" s="16" t="str">
        <f t="shared" si="5"/>
        <v>/</v>
      </c>
      <c r="F44" s="16" t="str">
        <f t="shared" si="6"/>
        <v/>
      </c>
      <c r="G44" s="16" t="str">
        <f t="shared" si="7"/>
        <v/>
      </c>
      <c r="H44" s="16" t="str">
        <f t="shared" si="8"/>
        <v/>
      </c>
      <c r="I44" s="16" t="str">
        <f t="shared" si="9"/>
        <v>ไม่ผ่าน</v>
      </c>
      <c r="J44" s="21"/>
    </row>
    <row r="45" spans="1:10" ht="18.75" x14ac:dyDescent="0.2">
      <c r="A45" s="63"/>
      <c r="B45" s="64"/>
      <c r="C45" s="64"/>
      <c r="D45" s="64"/>
      <c r="E45" s="64"/>
      <c r="F45" s="64"/>
      <c r="G45" s="60" t="s">
        <v>8</v>
      </c>
      <c r="H45" s="61"/>
      <c r="I45" s="4">
        <f>COUNTIF(I8:I44,"ผ่าน")</f>
        <v>0</v>
      </c>
    </row>
    <row r="46" spans="1:10" ht="18.75" x14ac:dyDescent="0.2">
      <c r="A46" s="65"/>
      <c r="B46" s="66"/>
      <c r="C46" s="66"/>
      <c r="D46" s="66"/>
      <c r="E46" s="66"/>
      <c r="F46" s="66"/>
      <c r="G46" s="60" t="s">
        <v>12</v>
      </c>
      <c r="H46" s="61"/>
      <c r="I46" s="4">
        <f>COUNTIF(I8:I44,"ไม่ผ่าน")</f>
        <v>37</v>
      </c>
    </row>
    <row r="47" spans="1:10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10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86" t="s">
        <v>15</v>
      </c>
      <c r="B51" s="86"/>
      <c r="C51" s="86" t="s">
        <v>16</v>
      </c>
      <c r="D51" s="86"/>
      <c r="E51" s="62" t="s">
        <v>17</v>
      </c>
      <c r="F51" s="62"/>
      <c r="G51" s="62" t="s">
        <v>18</v>
      </c>
      <c r="H51" s="62"/>
      <c r="I51" s="14"/>
    </row>
    <row r="52" spans="1:9" ht="18.75" x14ac:dyDescent="0.3">
      <c r="A52" s="86"/>
      <c r="B52" s="86"/>
      <c r="C52" s="87" t="s">
        <v>19</v>
      </c>
      <c r="D52" s="87"/>
      <c r="E52" s="88" t="s">
        <v>20</v>
      </c>
      <c r="F52" s="88"/>
      <c r="G52" s="88">
        <f>COUNTIF(H8:H44,"/")</f>
        <v>0</v>
      </c>
      <c r="H52" s="88"/>
      <c r="I52" s="14"/>
    </row>
    <row r="53" spans="1:9" ht="18.75" x14ac:dyDescent="0.3">
      <c r="A53" s="86"/>
      <c r="B53" s="86"/>
      <c r="C53" s="87" t="s">
        <v>21</v>
      </c>
      <c r="D53" s="87"/>
      <c r="E53" s="88" t="s">
        <v>22</v>
      </c>
      <c r="F53" s="88"/>
      <c r="G53" s="88">
        <f>COUNTIF(G8:G44,"/")</f>
        <v>0</v>
      </c>
      <c r="H53" s="88"/>
      <c r="I53" s="14"/>
    </row>
    <row r="54" spans="1:9" ht="18.75" x14ac:dyDescent="0.3">
      <c r="A54" s="86"/>
      <c r="B54" s="86"/>
      <c r="C54" s="87" t="s">
        <v>23</v>
      </c>
      <c r="D54" s="87"/>
      <c r="E54" s="88" t="s">
        <v>8</v>
      </c>
      <c r="F54" s="88"/>
      <c r="G54" s="88">
        <f>COUNTIF(F8:F44,"/")</f>
        <v>0</v>
      </c>
      <c r="H54" s="88"/>
      <c r="I54" s="14"/>
    </row>
    <row r="55" spans="1:9" ht="18.75" x14ac:dyDescent="0.3">
      <c r="A55" s="86"/>
      <c r="B55" s="86"/>
      <c r="C55" s="87" t="s">
        <v>24</v>
      </c>
      <c r="D55" s="87"/>
      <c r="E55" s="88" t="s">
        <v>12</v>
      </c>
      <c r="F55" s="88"/>
      <c r="G55" s="88">
        <f>COUNTIF(E8:E44,"/")</f>
        <v>37</v>
      </c>
      <c r="H55" s="88"/>
      <c r="I55" s="14"/>
    </row>
  </sheetData>
  <mergeCells count="30"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677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4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54" t="s">
        <v>513</v>
      </c>
      <c r="C8" s="28" t="s">
        <v>604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54" t="s">
        <v>605</v>
      </c>
      <c r="C9" s="28" t="s">
        <v>606</v>
      </c>
      <c r="D9" s="17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9" ht="18.75" x14ac:dyDescent="0.3">
      <c r="A10" s="19">
        <v>3</v>
      </c>
      <c r="B10" s="54" t="s">
        <v>607</v>
      </c>
      <c r="C10" s="28" t="s">
        <v>608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50" t="s">
        <v>609</v>
      </c>
      <c r="C11" s="51" t="s">
        <v>610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54" t="s">
        <v>611</v>
      </c>
      <c r="C12" s="28" t="s">
        <v>612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50" t="s">
        <v>613</v>
      </c>
      <c r="C13" s="51" t="s">
        <v>614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54" t="s">
        <v>248</v>
      </c>
      <c r="C14" s="28" t="s">
        <v>615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50" t="s">
        <v>616</v>
      </c>
      <c r="C15" s="51" t="s">
        <v>617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50" t="s">
        <v>618</v>
      </c>
      <c r="C16" s="51" t="s">
        <v>619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43" t="s">
        <v>620</v>
      </c>
      <c r="C17" s="44" t="s">
        <v>621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50" t="s">
        <v>622</v>
      </c>
      <c r="C18" s="51" t="s">
        <v>623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52" t="s">
        <v>624</v>
      </c>
      <c r="C19" s="53" t="s">
        <v>625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50" t="s">
        <v>626</v>
      </c>
      <c r="C20" s="51" t="s">
        <v>627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50" t="s">
        <v>628</v>
      </c>
      <c r="C21" s="51" t="s">
        <v>629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50" t="s">
        <v>630</v>
      </c>
      <c r="C22" s="51" t="s">
        <v>631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50" t="s">
        <v>632</v>
      </c>
      <c r="C23" s="51" t="s">
        <v>633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50" t="s">
        <v>634</v>
      </c>
      <c r="C24" s="51" t="s">
        <v>635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34" t="s">
        <v>636</v>
      </c>
      <c r="C25" s="55" t="s">
        <v>637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22" t="s">
        <v>638</v>
      </c>
      <c r="C26" s="23" t="s">
        <v>639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50" t="s">
        <v>640</v>
      </c>
      <c r="C27" s="51" t="s">
        <v>641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63"/>
      <c r="B28" s="64"/>
      <c r="C28" s="64"/>
      <c r="D28" s="64"/>
      <c r="E28" s="64"/>
      <c r="F28" s="64"/>
      <c r="G28" s="60" t="s">
        <v>8</v>
      </c>
      <c r="H28" s="61"/>
      <c r="I28" s="20">
        <f>COUNTIF(I8:I27,"ผ่าน")</f>
        <v>0</v>
      </c>
    </row>
    <row r="29" spans="1:9" ht="18.75" x14ac:dyDescent="0.2">
      <c r="A29" s="65"/>
      <c r="B29" s="66"/>
      <c r="C29" s="66"/>
      <c r="D29" s="66"/>
      <c r="E29" s="66"/>
      <c r="F29" s="66"/>
      <c r="G29" s="60" t="s">
        <v>12</v>
      </c>
      <c r="H29" s="61"/>
      <c r="I29" s="20">
        <f>COUNTIF(I8:I27,"ไม่ผ่าน")</f>
        <v>20</v>
      </c>
    </row>
    <row r="30" spans="1:9" ht="18.75" x14ac:dyDescent="0.3">
      <c r="A30" s="6" t="s">
        <v>13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14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27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26</v>
      </c>
      <c r="F33" s="10"/>
      <c r="G33" s="2"/>
      <c r="H33" s="2"/>
      <c r="I33" s="14"/>
    </row>
    <row r="34" spans="1:9" ht="18.75" x14ac:dyDescent="0.3">
      <c r="A34" s="86" t="s">
        <v>15</v>
      </c>
      <c r="B34" s="86"/>
      <c r="C34" s="86" t="s">
        <v>16</v>
      </c>
      <c r="D34" s="86"/>
      <c r="E34" s="62" t="s">
        <v>17</v>
      </c>
      <c r="F34" s="62"/>
      <c r="G34" s="62" t="s">
        <v>18</v>
      </c>
      <c r="H34" s="62"/>
      <c r="I34" s="14"/>
    </row>
    <row r="35" spans="1:9" ht="18.75" x14ac:dyDescent="0.3">
      <c r="A35" s="86"/>
      <c r="B35" s="86"/>
      <c r="C35" s="87" t="s">
        <v>19</v>
      </c>
      <c r="D35" s="87"/>
      <c r="E35" s="88" t="s">
        <v>20</v>
      </c>
      <c r="F35" s="88"/>
      <c r="G35" s="88">
        <f>COUNTIF(H8:H27,"/")</f>
        <v>0</v>
      </c>
      <c r="H35" s="88"/>
      <c r="I35" s="14"/>
    </row>
    <row r="36" spans="1:9" ht="18.75" x14ac:dyDescent="0.3">
      <c r="A36" s="86"/>
      <c r="B36" s="86"/>
      <c r="C36" s="87" t="s">
        <v>21</v>
      </c>
      <c r="D36" s="87"/>
      <c r="E36" s="88" t="s">
        <v>22</v>
      </c>
      <c r="F36" s="88"/>
      <c r="G36" s="88">
        <f>COUNTIF(G8:G27,"/")</f>
        <v>0</v>
      </c>
      <c r="H36" s="88"/>
      <c r="I36" s="14"/>
    </row>
    <row r="37" spans="1:9" ht="18.75" x14ac:dyDescent="0.3">
      <c r="A37" s="86"/>
      <c r="B37" s="86"/>
      <c r="C37" s="87" t="s">
        <v>23</v>
      </c>
      <c r="D37" s="87"/>
      <c r="E37" s="88" t="s">
        <v>8</v>
      </c>
      <c r="F37" s="88"/>
      <c r="G37" s="88">
        <f>COUNTIF(F8:F27,"/")</f>
        <v>0</v>
      </c>
      <c r="H37" s="88"/>
      <c r="I37" s="14"/>
    </row>
    <row r="38" spans="1:9" ht="18.75" x14ac:dyDescent="0.3">
      <c r="A38" s="86"/>
      <c r="B38" s="86"/>
      <c r="C38" s="87" t="s">
        <v>24</v>
      </c>
      <c r="D38" s="87"/>
      <c r="E38" s="88" t="s">
        <v>12</v>
      </c>
      <c r="F38" s="88"/>
      <c r="G38" s="88">
        <f>COUNTIF(E8:E27,"/")</f>
        <v>20</v>
      </c>
      <c r="H38" s="88"/>
      <c r="I38" s="14"/>
    </row>
  </sheetData>
  <mergeCells count="30"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676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1.75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34" t="s">
        <v>642</v>
      </c>
      <c r="C8" s="55" t="s">
        <v>643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34" t="s">
        <v>587</v>
      </c>
      <c r="C9" s="55" t="s">
        <v>68</v>
      </c>
      <c r="D9" s="17"/>
      <c r="E9" s="16" t="str">
        <f t="shared" ref="E9:E26" si="0">IF(D9&lt;=14,"/",IF(D9&lt;=20,"",IF(D9&lt;=25,"",IF(D9&lt;=30,""))))</f>
        <v>/</v>
      </c>
      <c r="F9" s="16" t="str">
        <f t="shared" ref="F9:F26" si="1">IF(D9&lt;=14,"",IF(D9&lt;=20,"/",IF(D9&lt;=25,"",IF(D9&lt;=30,""))))</f>
        <v/>
      </c>
      <c r="G9" s="16" t="str">
        <f t="shared" ref="G9:G26" si="2">IF(D9&lt;=14,"",IF(D9&lt;=20,"",IF(D9&lt;=25,"/",IF(D9&lt;=30,""))))</f>
        <v/>
      </c>
      <c r="H9" s="16" t="str">
        <f t="shared" ref="H9:H26" si="3">IF(D9&lt;=14,"",IF(D9&lt;=20,"",IF(D9&lt;=25,"",IF(D9&lt;=30,"/"))))</f>
        <v/>
      </c>
      <c r="I9" s="16" t="str">
        <f t="shared" ref="I9:I26" si="4">IF(D9&gt;14,"ผ่าน","ไม่ผ่าน")</f>
        <v>ไม่ผ่าน</v>
      </c>
    </row>
    <row r="10" spans="1:9" ht="18.75" x14ac:dyDescent="0.3">
      <c r="A10" s="19">
        <v>3</v>
      </c>
      <c r="B10" s="34" t="s">
        <v>644</v>
      </c>
      <c r="C10" s="55" t="s">
        <v>645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34" t="s">
        <v>646</v>
      </c>
      <c r="C11" s="55" t="s">
        <v>647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56" t="s">
        <v>648</v>
      </c>
      <c r="C12" s="57" t="s">
        <v>649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34" t="s">
        <v>650</v>
      </c>
      <c r="C13" s="55" t="s">
        <v>651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34" t="s">
        <v>652</v>
      </c>
      <c r="C14" s="55" t="s">
        <v>653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56" t="s">
        <v>654</v>
      </c>
      <c r="C15" s="57" t="s">
        <v>655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58" t="s">
        <v>656</v>
      </c>
      <c r="C16" s="59" t="s">
        <v>657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56" t="s">
        <v>658</v>
      </c>
      <c r="C17" s="57" t="s">
        <v>659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58" t="s">
        <v>660</v>
      </c>
      <c r="C18" s="59" t="s">
        <v>661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58" t="s">
        <v>662</v>
      </c>
      <c r="C19" s="59" t="s">
        <v>200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56" t="s">
        <v>663</v>
      </c>
      <c r="C20" s="57" t="s">
        <v>664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56" t="s">
        <v>665</v>
      </c>
      <c r="C21" s="57" t="s">
        <v>666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58" t="s">
        <v>638</v>
      </c>
      <c r="C22" s="59" t="s">
        <v>667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56" t="s">
        <v>668</v>
      </c>
      <c r="C23" s="57" t="s">
        <v>669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56" t="s">
        <v>670</v>
      </c>
      <c r="C24" s="57" t="s">
        <v>671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56" t="s">
        <v>672</v>
      </c>
      <c r="C25" s="57" t="s">
        <v>673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56" t="s">
        <v>674</v>
      </c>
      <c r="C26" s="57" t="s">
        <v>675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2">
      <c r="A27" s="63"/>
      <c r="B27" s="64"/>
      <c r="C27" s="64"/>
      <c r="D27" s="64"/>
      <c r="E27" s="64"/>
      <c r="F27" s="64"/>
      <c r="G27" s="60" t="s">
        <v>8</v>
      </c>
      <c r="H27" s="61"/>
      <c r="I27" s="20">
        <f>COUNTIF(I8:I26,"ผ่าน")</f>
        <v>0</v>
      </c>
    </row>
    <row r="28" spans="1:9" ht="18.75" x14ac:dyDescent="0.2">
      <c r="A28" s="65"/>
      <c r="B28" s="66"/>
      <c r="C28" s="66"/>
      <c r="D28" s="66"/>
      <c r="E28" s="66"/>
      <c r="F28" s="66"/>
      <c r="G28" s="60" t="s">
        <v>12</v>
      </c>
      <c r="H28" s="61"/>
      <c r="I28" s="20">
        <f>COUNTIF(I8:I26,"ไม่ผ่าน")</f>
        <v>19</v>
      </c>
    </row>
    <row r="29" spans="1:9" ht="18.75" x14ac:dyDescent="0.3">
      <c r="A29" s="6" t="s">
        <v>13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14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27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26</v>
      </c>
      <c r="F32" s="10"/>
      <c r="G32" s="2"/>
      <c r="H32" s="2"/>
      <c r="I32" s="14"/>
    </row>
    <row r="33" spans="1:9" ht="18.75" x14ac:dyDescent="0.3">
      <c r="A33" s="86" t="s">
        <v>15</v>
      </c>
      <c r="B33" s="86"/>
      <c r="C33" s="86" t="s">
        <v>16</v>
      </c>
      <c r="D33" s="86"/>
      <c r="E33" s="62" t="s">
        <v>17</v>
      </c>
      <c r="F33" s="62"/>
      <c r="G33" s="62" t="s">
        <v>18</v>
      </c>
      <c r="H33" s="62"/>
      <c r="I33" s="14"/>
    </row>
    <row r="34" spans="1:9" ht="18.75" x14ac:dyDescent="0.3">
      <c r="A34" s="86"/>
      <c r="B34" s="86"/>
      <c r="C34" s="87" t="s">
        <v>19</v>
      </c>
      <c r="D34" s="87"/>
      <c r="E34" s="88" t="s">
        <v>20</v>
      </c>
      <c r="F34" s="88"/>
      <c r="G34" s="88">
        <f>COUNTIF(H8:H26,"/")</f>
        <v>0</v>
      </c>
      <c r="H34" s="88"/>
      <c r="I34" s="14"/>
    </row>
    <row r="35" spans="1:9" ht="18.75" x14ac:dyDescent="0.3">
      <c r="A35" s="86"/>
      <c r="B35" s="86"/>
      <c r="C35" s="87" t="s">
        <v>21</v>
      </c>
      <c r="D35" s="87"/>
      <c r="E35" s="88" t="s">
        <v>22</v>
      </c>
      <c r="F35" s="88"/>
      <c r="G35" s="88">
        <f>COUNTIF(G8:G26,"/")</f>
        <v>0</v>
      </c>
      <c r="H35" s="88"/>
      <c r="I35" s="14"/>
    </row>
    <row r="36" spans="1:9" ht="18.75" x14ac:dyDescent="0.3">
      <c r="A36" s="86"/>
      <c r="B36" s="86"/>
      <c r="C36" s="87" t="s">
        <v>23</v>
      </c>
      <c r="D36" s="87"/>
      <c r="E36" s="88" t="s">
        <v>8</v>
      </c>
      <c r="F36" s="88"/>
      <c r="G36" s="88">
        <f>COUNTIF(F8:F26,"/")</f>
        <v>0</v>
      </c>
      <c r="H36" s="88"/>
      <c r="I36" s="14"/>
    </row>
    <row r="37" spans="1:9" ht="18.75" x14ac:dyDescent="0.3">
      <c r="A37" s="86"/>
      <c r="B37" s="86"/>
      <c r="C37" s="87" t="s">
        <v>24</v>
      </c>
      <c r="D37" s="87"/>
      <c r="E37" s="88" t="s">
        <v>12</v>
      </c>
      <c r="F37" s="88"/>
      <c r="G37" s="88">
        <f>COUNTIF(E8:E26,"/")</f>
        <v>19</v>
      </c>
      <c r="H37" s="88"/>
      <c r="I37" s="14"/>
    </row>
  </sheetData>
  <mergeCells count="30">
    <mergeCell ref="C36:D36"/>
    <mergeCell ref="E36:F36"/>
    <mergeCell ref="G36:H3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685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7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29" t="s">
        <v>103</v>
      </c>
      <c r="C8" s="30" t="s">
        <v>104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8" t="s">
        <v>105</v>
      </c>
      <c r="C9" s="31" t="s">
        <v>106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19">
        <v>3</v>
      </c>
      <c r="B10" s="29" t="s">
        <v>107</v>
      </c>
      <c r="C10" s="30" t="s">
        <v>108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22" t="s">
        <v>109</v>
      </c>
      <c r="C11" s="23" t="s">
        <v>110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24" t="s">
        <v>111</v>
      </c>
      <c r="C12" s="25" t="s">
        <v>112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26" t="s">
        <v>113</v>
      </c>
      <c r="C13" s="27" t="s">
        <v>114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24" t="s">
        <v>115</v>
      </c>
      <c r="C14" s="25" t="s">
        <v>116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22" t="s">
        <v>117</v>
      </c>
      <c r="C15" s="23" t="s">
        <v>118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24" t="s">
        <v>119</v>
      </c>
      <c r="C16" s="28" t="s">
        <v>120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26" t="s">
        <v>121</v>
      </c>
      <c r="C17" s="27" t="s">
        <v>122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22" t="s">
        <v>123</v>
      </c>
      <c r="C18" s="23" t="s">
        <v>52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22" t="s">
        <v>124</v>
      </c>
      <c r="C19" s="23" t="s">
        <v>125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26" t="s">
        <v>101</v>
      </c>
      <c r="C20" s="27" t="s">
        <v>126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22" t="s">
        <v>127</v>
      </c>
      <c r="C21" s="23" t="s">
        <v>128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24" t="s">
        <v>129</v>
      </c>
      <c r="C22" s="25" t="s">
        <v>130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24" t="s">
        <v>131</v>
      </c>
      <c r="C23" s="25" t="s">
        <v>132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24" t="s">
        <v>51</v>
      </c>
      <c r="C24" s="28" t="s">
        <v>133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24" t="s">
        <v>134</v>
      </c>
      <c r="C25" s="28" t="s">
        <v>135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22" t="s">
        <v>136</v>
      </c>
      <c r="C26" s="23" t="s">
        <v>137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24" t="s">
        <v>138</v>
      </c>
      <c r="C27" s="25" t="s">
        <v>139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26" t="s">
        <v>140</v>
      </c>
      <c r="C28" s="27" t="s">
        <v>141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24" t="s">
        <v>142</v>
      </c>
      <c r="C29" s="25" t="s">
        <v>143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24" t="s">
        <v>87</v>
      </c>
      <c r="C30" s="28" t="s">
        <v>144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24" t="s">
        <v>67</v>
      </c>
      <c r="C31" s="25" t="s">
        <v>145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26" t="s">
        <v>79</v>
      </c>
      <c r="C32" s="27" t="s">
        <v>146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24" t="s">
        <v>147</v>
      </c>
      <c r="C33" s="25" t="s">
        <v>148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24" t="s">
        <v>149</v>
      </c>
      <c r="C34" s="25" t="s">
        <v>150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24" t="s">
        <v>151</v>
      </c>
      <c r="C35" s="25" t="s">
        <v>152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24" t="s">
        <v>153</v>
      </c>
      <c r="C36" s="25" t="s">
        <v>154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24" t="s">
        <v>155</v>
      </c>
      <c r="C37" s="25" t="s">
        <v>156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22" t="s">
        <v>157</v>
      </c>
      <c r="C38" s="23" t="s">
        <v>158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24" t="s">
        <v>159</v>
      </c>
      <c r="C39" s="25" t="s">
        <v>160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24" t="s">
        <v>161</v>
      </c>
      <c r="C40" s="28" t="s">
        <v>162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24" t="s">
        <v>163</v>
      </c>
      <c r="C41" s="25" t="s">
        <v>164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24" t="s">
        <v>165</v>
      </c>
      <c r="C42" s="25" t="s">
        <v>166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24" t="s">
        <v>167</v>
      </c>
      <c r="C43" s="25" t="s">
        <v>168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24" t="s">
        <v>169</v>
      </c>
      <c r="C44" s="25" t="s">
        <v>170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3"/>
      <c r="B45" s="64"/>
      <c r="C45" s="64"/>
      <c r="D45" s="64"/>
      <c r="E45" s="64"/>
      <c r="F45" s="64"/>
      <c r="G45" s="60" t="s">
        <v>8</v>
      </c>
      <c r="H45" s="61"/>
      <c r="I45" s="20">
        <f>COUNTIF(I8:I44,"ผ่าน")</f>
        <v>0</v>
      </c>
    </row>
    <row r="46" spans="1:9" ht="18.75" x14ac:dyDescent="0.2">
      <c r="A46" s="65"/>
      <c r="B46" s="66"/>
      <c r="C46" s="66"/>
      <c r="D46" s="66"/>
      <c r="E46" s="66"/>
      <c r="F46" s="66"/>
      <c r="G46" s="60" t="s">
        <v>12</v>
      </c>
      <c r="H46" s="61"/>
      <c r="I46" s="20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86" t="s">
        <v>15</v>
      </c>
      <c r="B51" s="86"/>
      <c r="C51" s="86" t="s">
        <v>16</v>
      </c>
      <c r="D51" s="86"/>
      <c r="E51" s="62" t="s">
        <v>17</v>
      </c>
      <c r="F51" s="62"/>
      <c r="G51" s="62" t="s">
        <v>18</v>
      </c>
      <c r="H51" s="62"/>
      <c r="I51" s="14"/>
    </row>
    <row r="52" spans="1:9" ht="18.75" x14ac:dyDescent="0.3">
      <c r="A52" s="86"/>
      <c r="B52" s="86"/>
      <c r="C52" s="87" t="s">
        <v>19</v>
      </c>
      <c r="D52" s="87"/>
      <c r="E52" s="88" t="s">
        <v>20</v>
      </c>
      <c r="F52" s="88"/>
      <c r="G52" s="88">
        <f>COUNTIF(H8:H44,"/")</f>
        <v>0</v>
      </c>
      <c r="H52" s="88"/>
      <c r="I52" s="14"/>
    </row>
    <row r="53" spans="1:9" ht="18.75" x14ac:dyDescent="0.3">
      <c r="A53" s="86"/>
      <c r="B53" s="86"/>
      <c r="C53" s="87" t="s">
        <v>21</v>
      </c>
      <c r="D53" s="87"/>
      <c r="E53" s="88" t="s">
        <v>22</v>
      </c>
      <c r="F53" s="88"/>
      <c r="G53" s="88">
        <f>COUNTIF(G8:G44,"/")</f>
        <v>0</v>
      </c>
      <c r="H53" s="88"/>
      <c r="I53" s="14"/>
    </row>
    <row r="54" spans="1:9" ht="18.75" x14ac:dyDescent="0.3">
      <c r="A54" s="86"/>
      <c r="B54" s="86"/>
      <c r="C54" s="87" t="s">
        <v>23</v>
      </c>
      <c r="D54" s="87"/>
      <c r="E54" s="88" t="s">
        <v>8</v>
      </c>
      <c r="F54" s="88"/>
      <c r="G54" s="88">
        <f>COUNTIF(F8:F44,"/")</f>
        <v>0</v>
      </c>
      <c r="H54" s="88"/>
      <c r="I54" s="14"/>
    </row>
    <row r="55" spans="1:9" ht="18.75" x14ac:dyDescent="0.3">
      <c r="A55" s="86"/>
      <c r="B55" s="86"/>
      <c r="C55" s="87" t="s">
        <v>24</v>
      </c>
      <c r="D55" s="87"/>
      <c r="E55" s="88" t="s">
        <v>12</v>
      </c>
      <c r="F55" s="88"/>
      <c r="G55" s="88">
        <f>COUNTIF(E8:E44,"/")</f>
        <v>37</v>
      </c>
      <c r="H55" s="88"/>
      <c r="I55" s="14"/>
    </row>
  </sheetData>
  <mergeCells count="30">
    <mergeCell ref="G45:H45"/>
    <mergeCell ref="G46:H46"/>
    <mergeCell ref="G55:H55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684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6.25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18" t="s">
        <v>171</v>
      </c>
      <c r="C8" s="32" t="s">
        <v>172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8" t="s">
        <v>173</v>
      </c>
      <c r="C9" s="32" t="s">
        <v>174</v>
      </c>
      <c r="D9" s="17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9" ht="18.75" x14ac:dyDescent="0.3">
      <c r="A10" s="19">
        <v>3</v>
      </c>
      <c r="B10" s="18" t="s">
        <v>175</v>
      </c>
      <c r="C10" s="32" t="s">
        <v>176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18" t="s">
        <v>177</v>
      </c>
      <c r="C11" s="33" t="s">
        <v>178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18" t="s">
        <v>179</v>
      </c>
      <c r="C12" s="32" t="s">
        <v>180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18" t="s">
        <v>181</v>
      </c>
      <c r="C13" s="32" t="s">
        <v>182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18" t="s">
        <v>183</v>
      </c>
      <c r="C14" s="32" t="s">
        <v>184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18" t="s">
        <v>185</v>
      </c>
      <c r="C15" s="32" t="s">
        <v>186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18" t="s">
        <v>187</v>
      </c>
      <c r="C16" s="32" t="s">
        <v>188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8" t="s">
        <v>189</v>
      </c>
      <c r="C17" s="32" t="s">
        <v>190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8" t="s">
        <v>191</v>
      </c>
      <c r="C18" s="32" t="s">
        <v>192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8" t="s">
        <v>193</v>
      </c>
      <c r="C19" s="32" t="s">
        <v>194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8" t="s">
        <v>195</v>
      </c>
      <c r="C20" s="32" t="s">
        <v>196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8" t="s">
        <v>197</v>
      </c>
      <c r="C21" s="32" t="s">
        <v>198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8" t="s">
        <v>199</v>
      </c>
      <c r="C22" s="32" t="s">
        <v>200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8" t="s">
        <v>201</v>
      </c>
      <c r="C23" s="32" t="s">
        <v>202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8" t="s">
        <v>203</v>
      </c>
      <c r="C24" s="32" t="s">
        <v>204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8" t="s">
        <v>205</v>
      </c>
      <c r="C25" s="32" t="s">
        <v>206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8" t="s">
        <v>207</v>
      </c>
      <c r="C26" s="32" t="s">
        <v>208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8" t="s">
        <v>209</v>
      </c>
      <c r="C27" s="32" t="s">
        <v>210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8" t="s">
        <v>211</v>
      </c>
      <c r="C28" s="32" t="s">
        <v>212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8" t="s">
        <v>51</v>
      </c>
      <c r="C29" s="32" t="s">
        <v>213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8" t="s">
        <v>214</v>
      </c>
      <c r="C30" s="32" t="s">
        <v>215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8" t="s">
        <v>216</v>
      </c>
      <c r="C31" s="32" t="s">
        <v>217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8" t="s">
        <v>218</v>
      </c>
      <c r="C32" s="33" t="s">
        <v>219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8" t="s">
        <v>220</v>
      </c>
      <c r="C33" s="32" t="s">
        <v>221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8" t="s">
        <v>222</v>
      </c>
      <c r="C34" s="33" t="s">
        <v>223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8" t="s">
        <v>224</v>
      </c>
      <c r="C35" s="32" t="s">
        <v>225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8" t="s">
        <v>226</v>
      </c>
      <c r="C36" s="32" t="s">
        <v>227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8" t="s">
        <v>228</v>
      </c>
      <c r="C37" s="32" t="s">
        <v>229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8" t="s">
        <v>230</v>
      </c>
      <c r="C38" s="32" t="s">
        <v>231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8" t="s">
        <v>232</v>
      </c>
      <c r="C39" s="32" t="s">
        <v>233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8" t="s">
        <v>234</v>
      </c>
      <c r="C40" s="32" t="s">
        <v>235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8" t="s">
        <v>236</v>
      </c>
      <c r="C41" s="32" t="s">
        <v>237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8" t="s">
        <v>238</v>
      </c>
      <c r="C42" s="32" t="s">
        <v>239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63"/>
      <c r="B43" s="64"/>
      <c r="C43" s="64"/>
      <c r="D43" s="64"/>
      <c r="E43" s="64"/>
      <c r="F43" s="64"/>
      <c r="G43" s="60" t="s">
        <v>8</v>
      </c>
      <c r="H43" s="61"/>
      <c r="I43" s="20">
        <f>COUNTIF(I8:I42,"ผ่าน")</f>
        <v>0</v>
      </c>
    </row>
    <row r="44" spans="1:9" ht="18.75" x14ac:dyDescent="0.2">
      <c r="A44" s="65"/>
      <c r="B44" s="66"/>
      <c r="C44" s="66"/>
      <c r="D44" s="66"/>
      <c r="E44" s="66"/>
      <c r="F44" s="66"/>
      <c r="G44" s="60" t="s">
        <v>12</v>
      </c>
      <c r="H44" s="61"/>
      <c r="I44" s="20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14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26</v>
      </c>
      <c r="F48" s="10"/>
      <c r="G48" s="2"/>
      <c r="H48" s="2"/>
      <c r="I48" s="14"/>
    </row>
    <row r="49" spans="1:9" ht="18.75" x14ac:dyDescent="0.3">
      <c r="A49" s="86" t="s">
        <v>15</v>
      </c>
      <c r="B49" s="86"/>
      <c r="C49" s="86" t="s">
        <v>16</v>
      </c>
      <c r="D49" s="86"/>
      <c r="E49" s="62" t="s">
        <v>17</v>
      </c>
      <c r="F49" s="62"/>
      <c r="G49" s="62" t="s">
        <v>18</v>
      </c>
      <c r="H49" s="62"/>
      <c r="I49" s="14"/>
    </row>
    <row r="50" spans="1:9" ht="18.75" x14ac:dyDescent="0.3">
      <c r="A50" s="86"/>
      <c r="B50" s="86"/>
      <c r="C50" s="87" t="s">
        <v>19</v>
      </c>
      <c r="D50" s="87"/>
      <c r="E50" s="88" t="s">
        <v>20</v>
      </c>
      <c r="F50" s="88"/>
      <c r="G50" s="88">
        <f>COUNTIF(H8:H42,"/")</f>
        <v>0</v>
      </c>
      <c r="H50" s="88"/>
      <c r="I50" s="14"/>
    </row>
    <row r="51" spans="1:9" ht="18.75" x14ac:dyDescent="0.3">
      <c r="A51" s="86"/>
      <c r="B51" s="86"/>
      <c r="C51" s="87" t="s">
        <v>21</v>
      </c>
      <c r="D51" s="87"/>
      <c r="E51" s="88" t="s">
        <v>22</v>
      </c>
      <c r="F51" s="88"/>
      <c r="G51" s="88">
        <f>COUNTIF(G8:G42,"/")</f>
        <v>0</v>
      </c>
      <c r="H51" s="88"/>
      <c r="I51" s="14"/>
    </row>
    <row r="52" spans="1:9" ht="18.75" x14ac:dyDescent="0.3">
      <c r="A52" s="86"/>
      <c r="B52" s="86"/>
      <c r="C52" s="87" t="s">
        <v>23</v>
      </c>
      <c r="D52" s="87"/>
      <c r="E52" s="88" t="s">
        <v>8</v>
      </c>
      <c r="F52" s="88"/>
      <c r="G52" s="88">
        <f>COUNTIF(F8:F42,"/")</f>
        <v>0</v>
      </c>
      <c r="H52" s="88"/>
      <c r="I52" s="14"/>
    </row>
    <row r="53" spans="1:9" ht="18.75" x14ac:dyDescent="0.3">
      <c r="A53" s="86"/>
      <c r="B53" s="86"/>
      <c r="C53" s="87" t="s">
        <v>24</v>
      </c>
      <c r="D53" s="87"/>
      <c r="E53" s="88" t="s">
        <v>12</v>
      </c>
      <c r="F53" s="88"/>
      <c r="G53" s="88">
        <f>COUNTIF(E8:E42,"/")</f>
        <v>35</v>
      </c>
      <c r="H53" s="88"/>
      <c r="I53" s="14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" workbookViewId="0">
      <selection activeCell="C16" sqref="C16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683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2.5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18" t="s">
        <v>240</v>
      </c>
      <c r="C8" s="32" t="s">
        <v>241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8" t="s">
        <v>242</v>
      </c>
      <c r="C9" s="32" t="s">
        <v>243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19">
        <v>3</v>
      </c>
      <c r="B10" s="18" t="s">
        <v>244</v>
      </c>
      <c r="C10" s="32" t="s">
        <v>245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18" t="s">
        <v>246</v>
      </c>
      <c r="C11" s="32" t="s">
        <v>247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18" t="s">
        <v>248</v>
      </c>
      <c r="C12" s="32" t="s">
        <v>249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18" t="s">
        <v>250</v>
      </c>
      <c r="C13" s="32" t="s">
        <v>251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18" t="s">
        <v>252</v>
      </c>
      <c r="C14" s="32" t="s">
        <v>253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18" t="s">
        <v>254</v>
      </c>
      <c r="C15" s="32" t="s">
        <v>255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18" t="s">
        <v>256</v>
      </c>
      <c r="C16" s="32" t="s">
        <v>257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8" t="s">
        <v>258</v>
      </c>
      <c r="C17" s="32" t="s">
        <v>259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8" t="s">
        <v>260</v>
      </c>
      <c r="C18" s="32" t="s">
        <v>261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8" t="s">
        <v>262</v>
      </c>
      <c r="C19" s="32" t="s">
        <v>263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8" t="s">
        <v>264</v>
      </c>
      <c r="C20" s="32" t="s">
        <v>265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8" t="s">
        <v>266</v>
      </c>
      <c r="C21" s="32" t="s">
        <v>267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8" t="s">
        <v>268</v>
      </c>
      <c r="C22" s="32" t="s">
        <v>269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8" t="s">
        <v>270</v>
      </c>
      <c r="C23" s="32" t="s">
        <v>271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8" t="s">
        <v>272</v>
      </c>
      <c r="C24" s="32" t="s">
        <v>273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8" t="s">
        <v>274</v>
      </c>
      <c r="C25" s="32" t="s">
        <v>275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8" t="s">
        <v>276</v>
      </c>
      <c r="C26" s="32" t="s">
        <v>277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8" t="s">
        <v>278</v>
      </c>
      <c r="C27" s="32" t="s">
        <v>279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8" t="s">
        <v>280</v>
      </c>
      <c r="C28" s="32" t="s">
        <v>281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34" t="s">
        <v>282</v>
      </c>
      <c r="C29" s="32" t="s">
        <v>283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8" t="s">
        <v>284</v>
      </c>
      <c r="C30" s="32" t="s">
        <v>285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8" t="s">
        <v>286</v>
      </c>
      <c r="C31" s="32" t="s">
        <v>287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8" t="s">
        <v>288</v>
      </c>
      <c r="C32" s="32" t="s">
        <v>289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8" t="s">
        <v>290</v>
      </c>
      <c r="C33" s="32" t="s">
        <v>291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8" t="s">
        <v>292</v>
      </c>
      <c r="C34" s="32" t="s">
        <v>293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8" t="s">
        <v>294</v>
      </c>
      <c r="C35" s="32" t="s">
        <v>295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8" t="s">
        <v>296</v>
      </c>
      <c r="C36" s="32" t="s">
        <v>297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8" t="s">
        <v>298</v>
      </c>
      <c r="C37" s="32" t="s">
        <v>299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8" t="s">
        <v>300</v>
      </c>
      <c r="C38" s="32" t="s">
        <v>301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8" t="s">
        <v>302</v>
      </c>
      <c r="C39" s="32" t="s">
        <v>233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8" t="s">
        <v>303</v>
      </c>
      <c r="C40" s="32" t="s">
        <v>304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8" t="s">
        <v>305</v>
      </c>
      <c r="C41" s="32" t="s">
        <v>306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8" t="s">
        <v>307</v>
      </c>
      <c r="C42" s="32" t="s">
        <v>308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8" t="s">
        <v>309</v>
      </c>
      <c r="C43" s="32" t="s">
        <v>310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8" t="s">
        <v>311</v>
      </c>
      <c r="C44" s="32" t="s">
        <v>312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3"/>
      <c r="B45" s="64"/>
      <c r="C45" s="64"/>
      <c r="D45" s="64"/>
      <c r="E45" s="64"/>
      <c r="F45" s="64"/>
      <c r="G45" s="60" t="s">
        <v>8</v>
      </c>
      <c r="H45" s="61"/>
      <c r="I45" s="20">
        <f>COUNTIF(I8:I44,"ผ่าน")</f>
        <v>0</v>
      </c>
    </row>
    <row r="46" spans="1:9" ht="18.75" x14ac:dyDescent="0.2">
      <c r="A46" s="65"/>
      <c r="B46" s="66"/>
      <c r="C46" s="66"/>
      <c r="D46" s="66"/>
      <c r="E46" s="66"/>
      <c r="F46" s="66"/>
      <c r="G46" s="60" t="s">
        <v>12</v>
      </c>
      <c r="H46" s="61"/>
      <c r="I46" s="20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86" t="s">
        <v>15</v>
      </c>
      <c r="B51" s="86"/>
      <c r="C51" s="86" t="s">
        <v>16</v>
      </c>
      <c r="D51" s="86"/>
      <c r="E51" s="62" t="s">
        <v>17</v>
      </c>
      <c r="F51" s="62"/>
      <c r="G51" s="62" t="s">
        <v>18</v>
      </c>
      <c r="H51" s="62"/>
      <c r="I51" s="14"/>
    </row>
    <row r="52" spans="1:9" ht="18.75" x14ac:dyDescent="0.3">
      <c r="A52" s="86"/>
      <c r="B52" s="86"/>
      <c r="C52" s="87" t="s">
        <v>19</v>
      </c>
      <c r="D52" s="87"/>
      <c r="E52" s="88" t="s">
        <v>20</v>
      </c>
      <c r="F52" s="88"/>
      <c r="G52" s="88">
        <f>COUNTIF(H8:H44,"/")</f>
        <v>0</v>
      </c>
      <c r="H52" s="88"/>
      <c r="I52" s="14"/>
    </row>
    <row r="53" spans="1:9" ht="18.75" x14ac:dyDescent="0.3">
      <c r="A53" s="86"/>
      <c r="B53" s="86"/>
      <c r="C53" s="87" t="s">
        <v>21</v>
      </c>
      <c r="D53" s="87"/>
      <c r="E53" s="88" t="s">
        <v>22</v>
      </c>
      <c r="F53" s="88"/>
      <c r="G53" s="88">
        <f>COUNTIF(G8:G44,"/")</f>
        <v>0</v>
      </c>
      <c r="H53" s="88"/>
      <c r="I53" s="14"/>
    </row>
    <row r="54" spans="1:9" ht="18.75" x14ac:dyDescent="0.3">
      <c r="A54" s="86"/>
      <c r="B54" s="86"/>
      <c r="C54" s="87" t="s">
        <v>23</v>
      </c>
      <c r="D54" s="87"/>
      <c r="E54" s="88" t="s">
        <v>8</v>
      </c>
      <c r="F54" s="88"/>
      <c r="G54" s="88">
        <f>COUNTIF(F8:F44,"/")</f>
        <v>0</v>
      </c>
      <c r="H54" s="88"/>
      <c r="I54" s="14"/>
    </row>
    <row r="55" spans="1:9" ht="18.75" x14ac:dyDescent="0.3">
      <c r="A55" s="86"/>
      <c r="B55" s="86"/>
      <c r="C55" s="87" t="s">
        <v>24</v>
      </c>
      <c r="D55" s="87"/>
      <c r="E55" s="88" t="s">
        <v>12</v>
      </c>
      <c r="F55" s="88"/>
      <c r="G55" s="88">
        <f>COUNTIF(E8:E44,"/")</f>
        <v>37</v>
      </c>
      <c r="H55" s="88"/>
      <c r="I55" s="14"/>
    </row>
  </sheetData>
  <mergeCells count="30"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5:F46"/>
    <mergeCell ref="G46:H46"/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8" workbookViewId="0">
      <selection activeCell="I41" sqref="A41:XFD4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682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4" customHeight="1" thickBot="1" x14ac:dyDescent="0.25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9.5" thickBot="1" x14ac:dyDescent="0.35">
      <c r="A8" s="19">
        <v>1</v>
      </c>
      <c r="B8" s="103" t="s">
        <v>688</v>
      </c>
      <c r="C8" s="104" t="s">
        <v>313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9.5" thickBot="1" x14ac:dyDescent="0.35">
      <c r="A9" s="19">
        <v>2</v>
      </c>
      <c r="B9" s="105" t="s">
        <v>314</v>
      </c>
      <c r="C9" s="106" t="s">
        <v>315</v>
      </c>
      <c r="D9" s="17"/>
      <c r="E9" s="16" t="str">
        <f t="shared" ref="E9:E40" si="0">IF(D9&lt;=14,"/",IF(D9&lt;=20,"",IF(D9&lt;=25,"",IF(D9&lt;=30,""))))</f>
        <v>/</v>
      </c>
      <c r="F9" s="16" t="str">
        <f t="shared" ref="F9:F40" si="1">IF(D9&lt;=14,"",IF(D9&lt;=20,"/",IF(D9&lt;=25,"",IF(D9&lt;=30,""))))</f>
        <v/>
      </c>
      <c r="G9" s="16" t="str">
        <f t="shared" ref="G9:G40" si="2">IF(D9&lt;=14,"",IF(D9&lt;=20,"",IF(D9&lt;=25,"/",IF(D9&lt;=30,""))))</f>
        <v/>
      </c>
      <c r="H9" s="16" t="str">
        <f t="shared" ref="H9:H40" si="3">IF(D9&lt;=14,"",IF(D9&lt;=20,"",IF(D9&lt;=25,"",IF(D9&lt;=30,"/"))))</f>
        <v/>
      </c>
      <c r="I9" s="16" t="str">
        <f t="shared" ref="I9:I40" si="4">IF(D9&gt;14,"ผ่าน","ไม่ผ่าน")</f>
        <v>ไม่ผ่าน</v>
      </c>
    </row>
    <row r="10" spans="1:9" s="1" customFormat="1" ht="19.5" thickBot="1" x14ac:dyDescent="0.35">
      <c r="A10" s="19">
        <v>3</v>
      </c>
      <c r="B10" s="105" t="s">
        <v>316</v>
      </c>
      <c r="C10" s="106" t="s">
        <v>317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9.5" thickBot="1" x14ac:dyDescent="0.35">
      <c r="A11" s="19">
        <v>4</v>
      </c>
      <c r="B11" s="105" t="s">
        <v>318</v>
      </c>
      <c r="C11" s="106" t="s">
        <v>319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9.5" thickBot="1" x14ac:dyDescent="0.35">
      <c r="A12" s="19">
        <v>5</v>
      </c>
      <c r="B12" s="105" t="s">
        <v>320</v>
      </c>
      <c r="C12" s="106" t="s">
        <v>321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9.5" thickBot="1" x14ac:dyDescent="0.35">
      <c r="A13" s="19">
        <v>6</v>
      </c>
      <c r="B13" s="105" t="s">
        <v>322</v>
      </c>
      <c r="C13" s="106" t="s">
        <v>323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9.5" thickBot="1" x14ac:dyDescent="0.35">
      <c r="A14" s="19">
        <v>7</v>
      </c>
      <c r="B14" s="105" t="s">
        <v>324</v>
      </c>
      <c r="C14" s="106" t="s">
        <v>325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9.5" thickBot="1" x14ac:dyDescent="0.35">
      <c r="A15" s="19">
        <v>8</v>
      </c>
      <c r="B15" s="105" t="s">
        <v>326</v>
      </c>
      <c r="C15" s="106" t="s">
        <v>327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9.5" thickBot="1" x14ac:dyDescent="0.35">
      <c r="A16" s="19">
        <v>9</v>
      </c>
      <c r="B16" s="105" t="s">
        <v>328</v>
      </c>
      <c r="C16" s="106" t="s">
        <v>329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9">
        <v>10</v>
      </c>
      <c r="B17" s="105" t="s">
        <v>330</v>
      </c>
      <c r="C17" s="106" t="s">
        <v>331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9">
        <v>11</v>
      </c>
      <c r="B18" s="105" t="s">
        <v>332</v>
      </c>
      <c r="C18" s="106" t="s">
        <v>333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9">
        <v>12</v>
      </c>
      <c r="B19" s="105" t="s">
        <v>334</v>
      </c>
      <c r="C19" s="106" t="s">
        <v>335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9">
        <v>13</v>
      </c>
      <c r="B20" s="105" t="s">
        <v>336</v>
      </c>
      <c r="C20" s="106" t="s">
        <v>337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9">
        <v>14</v>
      </c>
      <c r="B21" s="105" t="s">
        <v>338</v>
      </c>
      <c r="C21" s="106" t="s">
        <v>192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9">
        <v>15</v>
      </c>
      <c r="B22" s="105" t="s">
        <v>339</v>
      </c>
      <c r="C22" s="106" t="s">
        <v>340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9">
        <v>16</v>
      </c>
      <c r="B23" s="105" t="s">
        <v>341</v>
      </c>
      <c r="C23" s="106" t="s">
        <v>342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9">
        <v>17</v>
      </c>
      <c r="B24" s="105" t="s">
        <v>99</v>
      </c>
      <c r="C24" s="106" t="s">
        <v>343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9">
        <v>18</v>
      </c>
      <c r="B25" s="105" t="s">
        <v>161</v>
      </c>
      <c r="C25" s="106" t="s">
        <v>344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9">
        <v>19</v>
      </c>
      <c r="B26" s="105" t="s">
        <v>345</v>
      </c>
      <c r="C26" s="106" t="s">
        <v>346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9">
        <v>20</v>
      </c>
      <c r="B27" s="105" t="s">
        <v>347</v>
      </c>
      <c r="C27" s="106" t="s">
        <v>348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9">
        <v>21</v>
      </c>
      <c r="B28" s="105" t="s">
        <v>349</v>
      </c>
      <c r="C28" s="106" t="s">
        <v>350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9">
        <v>22</v>
      </c>
      <c r="B29" s="105" t="s">
        <v>351</v>
      </c>
      <c r="C29" s="106" t="s">
        <v>352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9">
        <v>23</v>
      </c>
      <c r="B30" s="105" t="s">
        <v>353</v>
      </c>
      <c r="C30" s="106" t="s">
        <v>354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9">
        <v>24</v>
      </c>
      <c r="B31" s="105" t="s">
        <v>276</v>
      </c>
      <c r="C31" s="106" t="s">
        <v>355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9">
        <v>25</v>
      </c>
      <c r="B32" s="105" t="s">
        <v>356</v>
      </c>
      <c r="C32" s="106" t="s">
        <v>357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9">
        <v>26</v>
      </c>
      <c r="B33" s="105" t="s">
        <v>358</v>
      </c>
      <c r="C33" s="106" t="s">
        <v>359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9">
        <v>27</v>
      </c>
      <c r="B34" s="105" t="s">
        <v>360</v>
      </c>
      <c r="C34" s="106" t="s">
        <v>361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9">
        <v>28</v>
      </c>
      <c r="B35" s="105" t="s">
        <v>362</v>
      </c>
      <c r="C35" s="106" t="s">
        <v>363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9">
        <v>29</v>
      </c>
      <c r="B36" s="105" t="s">
        <v>364</v>
      </c>
      <c r="C36" s="106" t="s">
        <v>365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9">
        <v>30</v>
      </c>
      <c r="B37" s="105" t="s">
        <v>366</v>
      </c>
      <c r="C37" s="106" t="s">
        <v>367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9">
        <v>31</v>
      </c>
      <c r="B38" s="105" t="s">
        <v>368</v>
      </c>
      <c r="C38" s="106" t="s">
        <v>369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9">
        <v>32</v>
      </c>
      <c r="B39" s="105" t="s">
        <v>101</v>
      </c>
      <c r="C39" s="106" t="s">
        <v>370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9">
        <v>33</v>
      </c>
      <c r="B40" s="105" t="s">
        <v>371</v>
      </c>
      <c r="C40" s="106" t="s">
        <v>372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2">
      <c r="A41" s="63"/>
      <c r="B41" s="64"/>
      <c r="C41" s="64"/>
      <c r="D41" s="64"/>
      <c r="E41" s="64"/>
      <c r="F41" s="64"/>
      <c r="G41" s="60" t="s">
        <v>8</v>
      </c>
      <c r="H41" s="61"/>
      <c r="I41" s="20">
        <f>COUNTIF(I8:I40,"ผ่าน")</f>
        <v>0</v>
      </c>
    </row>
    <row r="42" spans="1:9" ht="18.75" x14ac:dyDescent="0.2">
      <c r="A42" s="65"/>
      <c r="B42" s="66"/>
      <c r="C42" s="66"/>
      <c r="D42" s="66"/>
      <c r="E42" s="66"/>
      <c r="F42" s="66"/>
      <c r="G42" s="60" t="s">
        <v>12</v>
      </c>
      <c r="H42" s="61"/>
      <c r="I42" s="20">
        <f>COUNTIF(I8:I40,"ไม่ผ่าน")</f>
        <v>33</v>
      </c>
    </row>
    <row r="43" spans="1:9" ht="18.75" x14ac:dyDescent="0.3">
      <c r="A43" s="6" t="s">
        <v>13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14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27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26</v>
      </c>
      <c r="F46" s="10"/>
      <c r="G46" s="2"/>
      <c r="H46" s="2"/>
      <c r="I46" s="14"/>
    </row>
    <row r="47" spans="1:9" ht="18.75" x14ac:dyDescent="0.3">
      <c r="A47" s="86" t="s">
        <v>15</v>
      </c>
      <c r="B47" s="86"/>
      <c r="C47" s="86" t="s">
        <v>16</v>
      </c>
      <c r="D47" s="86"/>
      <c r="E47" s="62" t="s">
        <v>17</v>
      </c>
      <c r="F47" s="62"/>
      <c r="G47" s="62" t="s">
        <v>18</v>
      </c>
      <c r="H47" s="62"/>
      <c r="I47" s="14"/>
    </row>
    <row r="48" spans="1:9" ht="18.75" x14ac:dyDescent="0.3">
      <c r="A48" s="86"/>
      <c r="B48" s="86"/>
      <c r="C48" s="87" t="s">
        <v>19</v>
      </c>
      <c r="D48" s="87"/>
      <c r="E48" s="88" t="s">
        <v>20</v>
      </c>
      <c r="F48" s="88"/>
      <c r="G48" s="88">
        <f>COUNTIF(H8:H40,"/")</f>
        <v>0</v>
      </c>
      <c r="H48" s="88"/>
      <c r="I48" s="14"/>
    </row>
    <row r="49" spans="1:9" ht="18.75" x14ac:dyDescent="0.3">
      <c r="A49" s="86"/>
      <c r="B49" s="86"/>
      <c r="C49" s="87" t="s">
        <v>21</v>
      </c>
      <c r="D49" s="87"/>
      <c r="E49" s="88" t="s">
        <v>22</v>
      </c>
      <c r="F49" s="88"/>
      <c r="G49" s="88">
        <f>COUNTIF(G8:G40,"/")</f>
        <v>0</v>
      </c>
      <c r="H49" s="88"/>
      <c r="I49" s="14"/>
    </row>
    <row r="50" spans="1:9" ht="18.75" x14ac:dyDescent="0.3">
      <c r="A50" s="86"/>
      <c r="B50" s="86"/>
      <c r="C50" s="87" t="s">
        <v>23</v>
      </c>
      <c r="D50" s="87"/>
      <c r="E50" s="88" t="s">
        <v>8</v>
      </c>
      <c r="F50" s="88"/>
      <c r="G50" s="88">
        <f>COUNTIF(F8:F40,"/")</f>
        <v>0</v>
      </c>
      <c r="H50" s="88"/>
      <c r="I50" s="14"/>
    </row>
    <row r="51" spans="1:9" ht="18.75" x14ac:dyDescent="0.3">
      <c r="A51" s="86"/>
      <c r="B51" s="86"/>
      <c r="C51" s="87" t="s">
        <v>24</v>
      </c>
      <c r="D51" s="87"/>
      <c r="E51" s="88" t="s">
        <v>12</v>
      </c>
      <c r="F51" s="88"/>
      <c r="G51" s="88">
        <f>COUNTIF(E8:E40,"/")</f>
        <v>33</v>
      </c>
      <c r="H51" s="88"/>
      <c r="I51" s="14"/>
    </row>
  </sheetData>
  <mergeCells count="30">
    <mergeCell ref="G41:H41"/>
    <mergeCell ref="G42:H42"/>
    <mergeCell ref="G51:H51"/>
    <mergeCell ref="A41:F4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681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80.25" customHeight="1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34" t="s">
        <v>373</v>
      </c>
      <c r="C8" s="35" t="s">
        <v>374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36" t="s">
        <v>375</v>
      </c>
      <c r="C9" s="37" t="s">
        <v>376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9" ht="18.75" x14ac:dyDescent="0.3">
      <c r="A10" s="19">
        <v>3</v>
      </c>
      <c r="B10" s="38" t="s">
        <v>377</v>
      </c>
      <c r="C10" s="39" t="s">
        <v>378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40" t="s">
        <v>379</v>
      </c>
      <c r="C11" s="37" t="s">
        <v>380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41" t="s">
        <v>358</v>
      </c>
      <c r="C12" s="42" t="s">
        <v>381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43" t="s">
        <v>382</v>
      </c>
      <c r="C13" s="44" t="s">
        <v>271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36" t="s">
        <v>383</v>
      </c>
      <c r="C14" s="37" t="s">
        <v>384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45" t="s">
        <v>385</v>
      </c>
      <c r="C15" s="46" t="s">
        <v>386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36" t="s">
        <v>387</v>
      </c>
      <c r="C16" s="37" t="s">
        <v>388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36" t="s">
        <v>389</v>
      </c>
      <c r="C17" s="37" t="s">
        <v>390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36" t="s">
        <v>391</v>
      </c>
      <c r="C18" s="37" t="s">
        <v>392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36" t="s">
        <v>393</v>
      </c>
      <c r="C19" s="37" t="s">
        <v>394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36" t="s">
        <v>395</v>
      </c>
      <c r="C20" s="37" t="s">
        <v>396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43" t="s">
        <v>383</v>
      </c>
      <c r="C21" s="44" t="s">
        <v>397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36" t="s">
        <v>136</v>
      </c>
      <c r="C22" s="37" t="s">
        <v>398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36" t="s">
        <v>399</v>
      </c>
      <c r="C23" s="37" t="s">
        <v>400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36" t="s">
        <v>216</v>
      </c>
      <c r="C24" s="37" t="s">
        <v>401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40" t="s">
        <v>402</v>
      </c>
      <c r="C25" s="37" t="s">
        <v>403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40" t="s">
        <v>404</v>
      </c>
      <c r="C26" s="37" t="s">
        <v>405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40" t="s">
        <v>406</v>
      </c>
      <c r="C27" s="37" t="s">
        <v>407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22" t="s">
        <v>408</v>
      </c>
      <c r="C28" s="23" t="s">
        <v>409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22" t="s">
        <v>410</v>
      </c>
      <c r="C29" s="23" t="s">
        <v>411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22" t="s">
        <v>358</v>
      </c>
      <c r="C30" s="23" t="s">
        <v>412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22" t="s">
        <v>413</v>
      </c>
      <c r="C31" s="23" t="s">
        <v>414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22" t="s">
        <v>415</v>
      </c>
      <c r="C32" s="23" t="s">
        <v>416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22" t="s">
        <v>417</v>
      </c>
      <c r="C33" s="23" t="s">
        <v>418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40" t="s">
        <v>419</v>
      </c>
      <c r="C34" s="37" t="s">
        <v>420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40" t="s">
        <v>421</v>
      </c>
      <c r="C35" s="37" t="s">
        <v>422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9">
        <v>29</v>
      </c>
      <c r="B36" s="40" t="s">
        <v>423</v>
      </c>
      <c r="C36" s="37" t="s">
        <v>424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9">
        <v>30</v>
      </c>
      <c r="B37" s="40" t="s">
        <v>425</v>
      </c>
      <c r="C37" s="37" t="s">
        <v>426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9">
        <v>31</v>
      </c>
      <c r="B38" s="40" t="s">
        <v>427</v>
      </c>
      <c r="C38" s="37" t="s">
        <v>428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9">
        <v>32</v>
      </c>
      <c r="B39" s="22" t="s">
        <v>429</v>
      </c>
      <c r="C39" s="23" t="s">
        <v>430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9">
        <v>33</v>
      </c>
      <c r="B40" s="22" t="s">
        <v>431</v>
      </c>
      <c r="C40" s="23" t="s">
        <v>432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9">
        <v>34</v>
      </c>
      <c r="B41" s="22" t="s">
        <v>433</v>
      </c>
      <c r="C41" s="23" t="s">
        <v>434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63"/>
      <c r="B42" s="64"/>
      <c r="C42" s="64"/>
      <c r="D42" s="64"/>
      <c r="E42" s="64"/>
      <c r="F42" s="64"/>
      <c r="G42" s="60" t="s">
        <v>8</v>
      </c>
      <c r="H42" s="61"/>
      <c r="I42" s="20">
        <f>COUNTIF(I8:I41,"ผ่าน")</f>
        <v>0</v>
      </c>
    </row>
    <row r="43" spans="1:9" ht="18.75" x14ac:dyDescent="0.2">
      <c r="A43" s="65"/>
      <c r="B43" s="66"/>
      <c r="C43" s="66"/>
      <c r="D43" s="66"/>
      <c r="E43" s="66"/>
      <c r="F43" s="66"/>
      <c r="G43" s="60" t="s">
        <v>12</v>
      </c>
      <c r="H43" s="61"/>
      <c r="I43" s="20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14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26</v>
      </c>
      <c r="F47" s="10"/>
      <c r="G47" s="2"/>
      <c r="H47" s="2"/>
      <c r="I47" s="14"/>
    </row>
    <row r="48" spans="1:9" ht="18.75" x14ac:dyDescent="0.3">
      <c r="A48" s="86" t="s">
        <v>15</v>
      </c>
      <c r="B48" s="86"/>
      <c r="C48" s="86" t="s">
        <v>16</v>
      </c>
      <c r="D48" s="86"/>
      <c r="E48" s="62" t="s">
        <v>17</v>
      </c>
      <c r="F48" s="62"/>
      <c r="G48" s="62" t="s">
        <v>18</v>
      </c>
      <c r="H48" s="62"/>
      <c r="I48" s="14"/>
    </row>
    <row r="49" spans="1:9" ht="18.75" x14ac:dyDescent="0.3">
      <c r="A49" s="86"/>
      <c r="B49" s="86"/>
      <c r="C49" s="87" t="s">
        <v>19</v>
      </c>
      <c r="D49" s="87"/>
      <c r="E49" s="88" t="s">
        <v>20</v>
      </c>
      <c r="F49" s="88"/>
      <c r="G49" s="88">
        <f>COUNTIF(H8:H41,"/")</f>
        <v>0</v>
      </c>
      <c r="H49" s="88"/>
      <c r="I49" s="14"/>
    </row>
    <row r="50" spans="1:9" ht="18.75" x14ac:dyDescent="0.3">
      <c r="A50" s="86"/>
      <c r="B50" s="86"/>
      <c r="C50" s="87" t="s">
        <v>21</v>
      </c>
      <c r="D50" s="87"/>
      <c r="E50" s="88" t="s">
        <v>22</v>
      </c>
      <c r="F50" s="88"/>
      <c r="G50" s="88">
        <f>COUNTIF(G8:G41,"/")</f>
        <v>0</v>
      </c>
      <c r="H50" s="88"/>
      <c r="I50" s="14"/>
    </row>
    <row r="51" spans="1:9" ht="18.75" x14ac:dyDescent="0.3">
      <c r="A51" s="86"/>
      <c r="B51" s="86"/>
      <c r="C51" s="87" t="s">
        <v>23</v>
      </c>
      <c r="D51" s="87"/>
      <c r="E51" s="88" t="s">
        <v>8</v>
      </c>
      <c r="F51" s="88"/>
      <c r="G51" s="88">
        <f>COUNTIF(F8:F41,"/")</f>
        <v>0</v>
      </c>
      <c r="H51" s="88"/>
      <c r="I51" s="14"/>
    </row>
    <row r="52" spans="1:9" ht="18.75" x14ac:dyDescent="0.3">
      <c r="A52" s="86"/>
      <c r="B52" s="86"/>
      <c r="C52" s="87" t="s">
        <v>24</v>
      </c>
      <c r="D52" s="87"/>
      <c r="E52" s="88" t="s">
        <v>12</v>
      </c>
      <c r="F52" s="88"/>
      <c r="G52" s="88">
        <f>COUNTIF(E8:E41,"/")</f>
        <v>34</v>
      </c>
      <c r="H52" s="88"/>
      <c r="I52" s="14"/>
    </row>
  </sheetData>
  <mergeCells count="30">
    <mergeCell ref="A42:F43"/>
    <mergeCell ref="G42:H42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680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65.25" x14ac:dyDescent="0.2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8.75" x14ac:dyDescent="0.3">
      <c r="A8" s="19">
        <v>1</v>
      </c>
      <c r="B8" s="47" t="s">
        <v>435</v>
      </c>
      <c r="C8" s="48" t="s">
        <v>436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49" t="s">
        <v>437</v>
      </c>
      <c r="C9" s="42" t="s">
        <v>438</v>
      </c>
      <c r="D9" s="17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9" ht="18.75" x14ac:dyDescent="0.3">
      <c r="A10" s="19">
        <v>3</v>
      </c>
      <c r="B10" s="47" t="s">
        <v>439</v>
      </c>
      <c r="C10" s="48" t="s">
        <v>440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47" t="s">
        <v>441</v>
      </c>
      <c r="C11" s="48" t="s">
        <v>442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47" t="s">
        <v>443</v>
      </c>
      <c r="C12" s="48" t="s">
        <v>444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47" t="s">
        <v>445</v>
      </c>
      <c r="C13" s="48" t="s">
        <v>446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50" t="s">
        <v>201</v>
      </c>
      <c r="C14" s="51" t="s">
        <v>447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47" t="s">
        <v>448</v>
      </c>
      <c r="C15" s="48" t="s">
        <v>449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47" t="s">
        <v>450</v>
      </c>
      <c r="C16" s="48" t="s">
        <v>451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47" t="s">
        <v>303</v>
      </c>
      <c r="C17" s="48" t="s">
        <v>452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47" t="s">
        <v>453</v>
      </c>
      <c r="C18" s="48" t="s">
        <v>454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47" t="s">
        <v>455</v>
      </c>
      <c r="C19" s="48" t="s">
        <v>456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47" t="s">
        <v>457</v>
      </c>
      <c r="C20" s="48" t="s">
        <v>458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47" t="s">
        <v>459</v>
      </c>
      <c r="C21" s="48" t="s">
        <v>460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47" t="s">
        <v>358</v>
      </c>
      <c r="C22" s="48" t="s">
        <v>461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47" t="s">
        <v>462</v>
      </c>
      <c r="C23" s="48" t="s">
        <v>463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47" t="s">
        <v>464</v>
      </c>
      <c r="C24" s="48" t="s">
        <v>465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47" t="s">
        <v>466</v>
      </c>
      <c r="C25" s="48" t="s">
        <v>467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47" t="s">
        <v>468</v>
      </c>
      <c r="C26" s="48" t="s">
        <v>469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47" t="s">
        <v>470</v>
      </c>
      <c r="C27" s="48" t="s">
        <v>471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47" t="s">
        <v>459</v>
      </c>
      <c r="C28" s="48" t="s">
        <v>472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47" t="s">
        <v>473</v>
      </c>
      <c r="C29" s="48" t="s">
        <v>474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47" t="s">
        <v>475</v>
      </c>
      <c r="C30" s="48" t="s">
        <v>476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47" t="s">
        <v>477</v>
      </c>
      <c r="C31" s="48" t="s">
        <v>478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47" t="s">
        <v>479</v>
      </c>
      <c r="C32" s="48" t="s">
        <v>480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47" t="s">
        <v>481</v>
      </c>
      <c r="C33" s="48" t="s">
        <v>482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47" t="s">
        <v>483</v>
      </c>
      <c r="C34" s="48" t="s">
        <v>484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47" t="s">
        <v>485</v>
      </c>
      <c r="C35" s="48" t="s">
        <v>486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47" t="s">
        <v>487</v>
      </c>
      <c r="C36" s="48" t="s">
        <v>488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47" t="s">
        <v>489</v>
      </c>
      <c r="C37" s="48" t="s">
        <v>490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47" t="s">
        <v>491</v>
      </c>
      <c r="C38" s="48" t="s">
        <v>492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47" t="s">
        <v>493</v>
      </c>
      <c r="C39" s="48" t="s">
        <v>494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47" t="s">
        <v>495</v>
      </c>
      <c r="C40" s="48" t="s">
        <v>496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47" t="s">
        <v>497</v>
      </c>
      <c r="C41" s="48" t="s">
        <v>498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47" t="s">
        <v>499</v>
      </c>
      <c r="C42" s="48" t="s">
        <v>500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47" t="s">
        <v>501</v>
      </c>
      <c r="C43" s="48" t="s">
        <v>502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47" t="s">
        <v>503</v>
      </c>
      <c r="C44" s="48" t="s">
        <v>504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9">
        <v>38</v>
      </c>
      <c r="B45" s="47" t="s">
        <v>505</v>
      </c>
      <c r="C45" s="48" t="s">
        <v>506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2">
      <c r="A46" s="63"/>
      <c r="B46" s="64"/>
      <c r="C46" s="64"/>
      <c r="D46" s="64"/>
      <c r="E46" s="64"/>
      <c r="F46" s="64"/>
      <c r="G46" s="60" t="s">
        <v>8</v>
      </c>
      <c r="H46" s="61"/>
      <c r="I46" s="20">
        <f>COUNTIF(I8:I45,"ผ่าน")</f>
        <v>0</v>
      </c>
    </row>
    <row r="47" spans="1:9" ht="18.75" x14ac:dyDescent="0.2">
      <c r="A47" s="65"/>
      <c r="B47" s="66"/>
      <c r="C47" s="66"/>
      <c r="D47" s="66"/>
      <c r="E47" s="66"/>
      <c r="F47" s="66"/>
      <c r="G47" s="60" t="s">
        <v>12</v>
      </c>
      <c r="H47" s="61"/>
      <c r="I47" s="20">
        <f>COUNTIF(I8:I45,"ไม่ผ่าน")</f>
        <v>38</v>
      </c>
    </row>
    <row r="48" spans="1:9" ht="18.75" x14ac:dyDescent="0.3">
      <c r="A48" s="6" t="s">
        <v>13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14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26</v>
      </c>
      <c r="F51" s="10"/>
      <c r="G51" s="2"/>
      <c r="H51" s="2"/>
      <c r="I51" s="14"/>
    </row>
    <row r="52" spans="1:9" ht="18.75" x14ac:dyDescent="0.3">
      <c r="A52" s="86" t="s">
        <v>15</v>
      </c>
      <c r="B52" s="86"/>
      <c r="C52" s="86" t="s">
        <v>16</v>
      </c>
      <c r="D52" s="86"/>
      <c r="E52" s="62" t="s">
        <v>17</v>
      </c>
      <c r="F52" s="62"/>
      <c r="G52" s="62" t="s">
        <v>18</v>
      </c>
      <c r="H52" s="62"/>
      <c r="I52" s="14"/>
    </row>
    <row r="53" spans="1:9" ht="18.75" x14ac:dyDescent="0.3">
      <c r="A53" s="86"/>
      <c r="B53" s="86"/>
      <c r="C53" s="87" t="s">
        <v>19</v>
      </c>
      <c r="D53" s="87"/>
      <c r="E53" s="88" t="s">
        <v>20</v>
      </c>
      <c r="F53" s="88"/>
      <c r="G53" s="88">
        <f>COUNTIF(H8:H45,"/")</f>
        <v>0</v>
      </c>
      <c r="H53" s="88"/>
      <c r="I53" s="14"/>
    </row>
    <row r="54" spans="1:9" ht="18.75" x14ac:dyDescent="0.3">
      <c r="A54" s="86"/>
      <c r="B54" s="86"/>
      <c r="C54" s="87" t="s">
        <v>21</v>
      </c>
      <c r="D54" s="87"/>
      <c r="E54" s="88" t="s">
        <v>22</v>
      </c>
      <c r="F54" s="88"/>
      <c r="G54" s="88">
        <f>COUNTIF(G8:G45,"/")</f>
        <v>0</v>
      </c>
      <c r="H54" s="88"/>
      <c r="I54" s="14"/>
    </row>
    <row r="55" spans="1:9" ht="18.75" x14ac:dyDescent="0.3">
      <c r="A55" s="86"/>
      <c r="B55" s="86"/>
      <c r="C55" s="87" t="s">
        <v>23</v>
      </c>
      <c r="D55" s="87"/>
      <c r="E55" s="88" t="s">
        <v>8</v>
      </c>
      <c r="F55" s="88"/>
      <c r="G55" s="88">
        <f>COUNTIF(F8:F45,"/")</f>
        <v>0</v>
      </c>
      <c r="H55" s="88"/>
      <c r="I55" s="14"/>
    </row>
    <row r="56" spans="1:9" ht="18.75" x14ac:dyDescent="0.3">
      <c r="A56" s="86"/>
      <c r="B56" s="86"/>
      <c r="C56" s="87" t="s">
        <v>24</v>
      </c>
      <c r="D56" s="87"/>
      <c r="E56" s="88" t="s">
        <v>12</v>
      </c>
      <c r="F56" s="88"/>
      <c r="G56" s="88">
        <f>COUNTIF(E8:E45,"/")</f>
        <v>38</v>
      </c>
      <c r="H56" s="88"/>
      <c r="I56" s="14"/>
    </row>
  </sheetData>
  <mergeCells count="30">
    <mergeCell ref="A46:F47"/>
    <mergeCell ref="G46:H46"/>
    <mergeCell ref="G47:H4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2:B56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workbookViewId="0">
      <selection activeCell="I30" sqref="A30:XFD3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679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101.25" customHeight="1" thickBot="1" x14ac:dyDescent="0.25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9.5" thickBot="1" x14ac:dyDescent="0.35">
      <c r="A8" s="19">
        <v>1</v>
      </c>
      <c r="B8" s="89" t="s">
        <v>687</v>
      </c>
      <c r="C8" s="90" t="s">
        <v>507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9">
        <v>2</v>
      </c>
      <c r="B9" s="93" t="s">
        <v>508</v>
      </c>
      <c r="C9" s="94" t="s">
        <v>509</v>
      </c>
      <c r="D9" s="17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9" ht="19.5" thickBot="1" x14ac:dyDescent="0.35">
      <c r="A10" s="19">
        <v>3</v>
      </c>
      <c r="B10" s="97" t="s">
        <v>510</v>
      </c>
      <c r="C10" s="98" t="s">
        <v>511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9">
        <v>4</v>
      </c>
      <c r="B11" s="97" t="s">
        <v>510</v>
      </c>
      <c r="C11" s="98" t="s">
        <v>512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9">
        <v>5</v>
      </c>
      <c r="B12" s="99" t="s">
        <v>513</v>
      </c>
      <c r="C12" s="98" t="s">
        <v>514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9">
        <v>6</v>
      </c>
      <c r="B13" s="99" t="s">
        <v>515</v>
      </c>
      <c r="C13" s="98" t="s">
        <v>516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9">
        <v>7</v>
      </c>
      <c r="B14" s="99" t="s">
        <v>517</v>
      </c>
      <c r="C14" s="99" t="s">
        <v>518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9">
        <v>8</v>
      </c>
      <c r="B15" s="100" t="s">
        <v>519</v>
      </c>
      <c r="C15" s="100" t="s">
        <v>520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9">
        <v>9</v>
      </c>
      <c r="B16" s="101" t="s">
        <v>521</v>
      </c>
      <c r="C16" s="102" t="s">
        <v>522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9">
        <v>10</v>
      </c>
      <c r="B17" s="99" t="s">
        <v>523</v>
      </c>
      <c r="C17" s="98" t="s">
        <v>524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9">
        <v>11</v>
      </c>
      <c r="B18" s="99" t="s">
        <v>525</v>
      </c>
      <c r="C18" s="98" t="s">
        <v>526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9">
        <v>12</v>
      </c>
      <c r="B19" s="99" t="s">
        <v>527</v>
      </c>
      <c r="C19" s="98" t="s">
        <v>528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9">
        <v>13</v>
      </c>
      <c r="B20" s="95" t="s">
        <v>529</v>
      </c>
      <c r="C20" s="96" t="s">
        <v>530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9">
        <v>14</v>
      </c>
      <c r="B21" s="99" t="s">
        <v>531</v>
      </c>
      <c r="C21" s="98" t="s">
        <v>532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9">
        <v>15</v>
      </c>
      <c r="B22" s="99" t="s">
        <v>533</v>
      </c>
      <c r="C22" s="98" t="s">
        <v>534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9">
        <v>16</v>
      </c>
      <c r="B23" s="97" t="s">
        <v>535</v>
      </c>
      <c r="C23" s="98" t="s">
        <v>536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9">
        <v>17</v>
      </c>
      <c r="B24" s="97" t="s">
        <v>537</v>
      </c>
      <c r="C24" s="98" t="s">
        <v>196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9">
        <v>18</v>
      </c>
      <c r="B25" s="97" t="s">
        <v>413</v>
      </c>
      <c r="C25" s="98" t="s">
        <v>538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9">
        <v>19</v>
      </c>
      <c r="B26" s="93" t="s">
        <v>57</v>
      </c>
      <c r="C26" s="94" t="s">
        <v>539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9">
        <v>20</v>
      </c>
      <c r="B27" s="93" t="s">
        <v>540</v>
      </c>
      <c r="C27" s="94" t="s">
        <v>541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9">
        <v>21</v>
      </c>
      <c r="B28" s="93" t="s">
        <v>542</v>
      </c>
      <c r="C28" s="94" t="s">
        <v>543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9">
        <v>22</v>
      </c>
      <c r="B29" s="93" t="s">
        <v>544</v>
      </c>
      <c r="C29" s="94" t="s">
        <v>545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63"/>
      <c r="B30" s="64"/>
      <c r="C30" s="64"/>
      <c r="D30" s="64"/>
      <c r="E30" s="64"/>
      <c r="F30" s="64"/>
      <c r="G30" s="60" t="s">
        <v>8</v>
      </c>
      <c r="H30" s="61"/>
      <c r="I30" s="20">
        <f>COUNTIF(I8:I29,"ผ่าน")</f>
        <v>0</v>
      </c>
    </row>
    <row r="31" spans="1:9" ht="18.75" x14ac:dyDescent="0.2">
      <c r="A31" s="65"/>
      <c r="B31" s="66"/>
      <c r="C31" s="66"/>
      <c r="D31" s="66"/>
      <c r="E31" s="66"/>
      <c r="F31" s="66"/>
      <c r="G31" s="60" t="s">
        <v>12</v>
      </c>
      <c r="H31" s="61"/>
      <c r="I31" s="20">
        <f>COUNTIF(I8:I29,"ไม่ผ่าน")</f>
        <v>22</v>
      </c>
    </row>
    <row r="32" spans="1:9" ht="18.75" x14ac:dyDescent="0.3">
      <c r="A32" s="6" t="s">
        <v>13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14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27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26</v>
      </c>
      <c r="F35" s="10"/>
      <c r="G35" s="2"/>
      <c r="H35" s="2"/>
      <c r="I35" s="14"/>
    </row>
    <row r="36" spans="1:9" ht="18.75" x14ac:dyDescent="0.3">
      <c r="A36" s="86" t="s">
        <v>15</v>
      </c>
      <c r="B36" s="86"/>
      <c r="C36" s="86" t="s">
        <v>16</v>
      </c>
      <c r="D36" s="86"/>
      <c r="E36" s="62" t="s">
        <v>17</v>
      </c>
      <c r="F36" s="62"/>
      <c r="G36" s="62" t="s">
        <v>18</v>
      </c>
      <c r="H36" s="62"/>
      <c r="I36" s="14"/>
    </row>
    <row r="37" spans="1:9" ht="18.75" x14ac:dyDescent="0.3">
      <c r="A37" s="86"/>
      <c r="B37" s="86"/>
      <c r="C37" s="87" t="s">
        <v>19</v>
      </c>
      <c r="D37" s="87"/>
      <c r="E37" s="88" t="s">
        <v>20</v>
      </c>
      <c r="F37" s="88"/>
      <c r="G37" s="88">
        <f>COUNTIF(H8:H29,"/")</f>
        <v>0</v>
      </c>
      <c r="H37" s="88"/>
      <c r="I37" s="14"/>
    </row>
    <row r="38" spans="1:9" ht="18.75" x14ac:dyDescent="0.3">
      <c r="A38" s="86"/>
      <c r="B38" s="86"/>
      <c r="C38" s="87" t="s">
        <v>21</v>
      </c>
      <c r="D38" s="87"/>
      <c r="E38" s="88" t="s">
        <v>22</v>
      </c>
      <c r="F38" s="88"/>
      <c r="G38" s="88">
        <f>COUNTIF(G8:G29,"/")</f>
        <v>0</v>
      </c>
      <c r="H38" s="88"/>
      <c r="I38" s="14"/>
    </row>
    <row r="39" spans="1:9" ht="18.75" x14ac:dyDescent="0.3">
      <c r="A39" s="86"/>
      <c r="B39" s="86"/>
      <c r="C39" s="87" t="s">
        <v>23</v>
      </c>
      <c r="D39" s="87"/>
      <c r="E39" s="88" t="s">
        <v>8</v>
      </c>
      <c r="F39" s="88"/>
      <c r="G39" s="88">
        <f>COUNTIF(F8:F29,"/")</f>
        <v>0</v>
      </c>
      <c r="H39" s="88"/>
      <c r="I39" s="14"/>
    </row>
    <row r="40" spans="1:9" ht="18.75" x14ac:dyDescent="0.3">
      <c r="A40" s="86"/>
      <c r="B40" s="86"/>
      <c r="C40" s="87" t="s">
        <v>24</v>
      </c>
      <c r="D40" s="87"/>
      <c r="E40" s="88" t="s">
        <v>12</v>
      </c>
      <c r="F40" s="88"/>
      <c r="G40" s="88">
        <f>COUNTIF(E8:E29,"/")</f>
        <v>22</v>
      </c>
      <c r="H40" s="88"/>
      <c r="I40" s="14"/>
    </row>
  </sheetData>
  <mergeCells count="30"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5" workbookViewId="0">
      <selection activeCell="I40" sqref="A40:XFD4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2" spans="1:9" ht="18.75" x14ac:dyDescent="0.3">
      <c r="A2" s="67" t="s">
        <v>678</v>
      </c>
      <c r="B2" s="67"/>
      <c r="C2" s="67"/>
      <c r="D2" s="67"/>
      <c r="E2" s="67"/>
      <c r="F2" s="67"/>
      <c r="G2" s="67"/>
      <c r="H2" s="67"/>
      <c r="I2" s="67"/>
    </row>
    <row r="3" spans="1:9" ht="18.75" x14ac:dyDescent="0.3">
      <c r="A3" s="67" t="s">
        <v>28</v>
      </c>
      <c r="B3" s="67"/>
      <c r="C3" s="67"/>
      <c r="D3" s="67"/>
      <c r="E3" s="67"/>
      <c r="F3" s="67"/>
      <c r="G3" s="67"/>
      <c r="H3" s="67"/>
      <c r="I3" s="67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68" t="s">
        <v>1</v>
      </c>
      <c r="B5" s="71" t="s">
        <v>2</v>
      </c>
      <c r="C5" s="74" t="s">
        <v>3</v>
      </c>
      <c r="D5" s="77" t="s">
        <v>4</v>
      </c>
      <c r="E5" s="80" t="s">
        <v>5</v>
      </c>
      <c r="F5" s="81"/>
      <c r="G5" s="81"/>
      <c r="H5" s="82"/>
      <c r="I5" s="83" t="s">
        <v>6</v>
      </c>
    </row>
    <row r="6" spans="1:9" ht="18.75" customHeight="1" x14ac:dyDescent="0.3">
      <c r="A6" s="69"/>
      <c r="B6" s="72"/>
      <c r="C6" s="75"/>
      <c r="D6" s="78"/>
      <c r="E6" s="83" t="s">
        <v>7</v>
      </c>
      <c r="F6" s="80" t="s">
        <v>8</v>
      </c>
      <c r="G6" s="81"/>
      <c r="H6" s="82"/>
      <c r="I6" s="84"/>
    </row>
    <row r="7" spans="1:9" ht="90.75" customHeight="1" thickBot="1" x14ac:dyDescent="0.25">
      <c r="A7" s="70"/>
      <c r="B7" s="73"/>
      <c r="C7" s="76"/>
      <c r="D7" s="79"/>
      <c r="E7" s="85"/>
      <c r="F7" s="13" t="s">
        <v>9</v>
      </c>
      <c r="G7" s="13" t="s">
        <v>10</v>
      </c>
      <c r="H7" s="13" t="s">
        <v>11</v>
      </c>
      <c r="I7" s="85"/>
    </row>
    <row r="8" spans="1:9" ht="19.5" thickBot="1" x14ac:dyDescent="0.35">
      <c r="A8" s="19">
        <v>1</v>
      </c>
      <c r="B8" s="89" t="s">
        <v>513</v>
      </c>
      <c r="C8" s="90" t="s">
        <v>546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9">
        <v>2</v>
      </c>
      <c r="B9" s="91" t="s">
        <v>547</v>
      </c>
      <c r="C9" s="92" t="s">
        <v>548</v>
      </c>
      <c r="D9" s="17"/>
      <c r="E9" s="16" t="str">
        <f t="shared" ref="E9:E39" si="0">IF(D9&lt;=14,"/",IF(D9&lt;=20,"",IF(D9&lt;=25,"",IF(D9&lt;=30,""))))</f>
        <v>/</v>
      </c>
      <c r="F9" s="16" t="str">
        <f t="shared" ref="F9:F39" si="1">IF(D9&lt;=14,"",IF(D9&lt;=20,"/",IF(D9&lt;=25,"",IF(D9&lt;=30,""))))</f>
        <v/>
      </c>
      <c r="G9" s="16" t="str">
        <f t="shared" ref="G9:G39" si="2">IF(D9&lt;=14,"",IF(D9&lt;=20,"",IF(D9&lt;=25,"/",IF(D9&lt;=30,""))))</f>
        <v/>
      </c>
      <c r="H9" s="16" t="str">
        <f t="shared" ref="H9:H39" si="3">IF(D9&lt;=14,"",IF(D9&lt;=20,"",IF(D9&lt;=25,"",IF(D9&lt;=30,"/"))))</f>
        <v/>
      </c>
      <c r="I9" s="16" t="str">
        <f t="shared" ref="I9:I39" si="4">IF(D9&gt;14,"ผ่าน","ไม่ผ่าน")</f>
        <v>ไม่ผ่าน</v>
      </c>
    </row>
    <row r="10" spans="1:9" ht="19.5" thickBot="1" x14ac:dyDescent="0.35">
      <c r="A10" s="19">
        <v>3</v>
      </c>
      <c r="B10" s="93" t="s">
        <v>549</v>
      </c>
      <c r="C10" s="94" t="s">
        <v>550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9">
        <v>4</v>
      </c>
      <c r="B11" s="93" t="s">
        <v>551</v>
      </c>
      <c r="C11" s="94" t="s">
        <v>552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9">
        <v>5</v>
      </c>
      <c r="B12" s="93" t="s">
        <v>553</v>
      </c>
      <c r="C12" s="94" t="s">
        <v>554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9">
        <v>6</v>
      </c>
      <c r="B13" s="93" t="s">
        <v>555</v>
      </c>
      <c r="C13" s="94" t="s">
        <v>556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9">
        <v>7</v>
      </c>
      <c r="B14" s="91" t="s">
        <v>557</v>
      </c>
      <c r="C14" s="92" t="s">
        <v>558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9">
        <v>8</v>
      </c>
      <c r="B15" s="95" t="s">
        <v>559</v>
      </c>
      <c r="C15" s="96" t="s">
        <v>560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9">
        <v>9</v>
      </c>
      <c r="B16" s="95" t="s">
        <v>561</v>
      </c>
      <c r="C16" s="96" t="s">
        <v>562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9">
        <v>10</v>
      </c>
      <c r="B17" s="97" t="s">
        <v>563</v>
      </c>
      <c r="C17" s="98" t="s">
        <v>564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9">
        <v>11</v>
      </c>
      <c r="B18" s="95" t="s">
        <v>565</v>
      </c>
      <c r="C18" s="96" t="s">
        <v>566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9">
        <v>12</v>
      </c>
      <c r="B19" s="95" t="s">
        <v>567</v>
      </c>
      <c r="C19" s="96" t="s">
        <v>568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9">
        <v>13</v>
      </c>
      <c r="B20" s="95" t="s">
        <v>569</v>
      </c>
      <c r="C20" s="96" t="s">
        <v>570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9">
        <v>14</v>
      </c>
      <c r="B21" s="97" t="s">
        <v>571</v>
      </c>
      <c r="C21" s="98" t="s">
        <v>572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9">
        <v>15</v>
      </c>
      <c r="B22" s="95" t="s">
        <v>573</v>
      </c>
      <c r="C22" s="96" t="s">
        <v>574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9">
        <v>16</v>
      </c>
      <c r="B23" s="97" t="s">
        <v>575</v>
      </c>
      <c r="C23" s="98" t="s">
        <v>576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9">
        <v>17</v>
      </c>
      <c r="B24" s="95" t="s">
        <v>577</v>
      </c>
      <c r="C24" s="96" t="s">
        <v>578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9">
        <v>18</v>
      </c>
      <c r="B25" s="97" t="s">
        <v>579</v>
      </c>
      <c r="C25" s="98" t="s">
        <v>580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9">
        <v>19</v>
      </c>
      <c r="B26" s="97" t="s">
        <v>581</v>
      </c>
      <c r="C26" s="98" t="s">
        <v>582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9">
        <v>20</v>
      </c>
      <c r="B27" s="97" t="s">
        <v>583</v>
      </c>
      <c r="C27" s="98" t="s">
        <v>584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9">
        <v>21</v>
      </c>
      <c r="B28" s="95" t="s">
        <v>585</v>
      </c>
      <c r="C28" s="96" t="s">
        <v>586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9">
        <v>22</v>
      </c>
      <c r="B29" s="97" t="s">
        <v>587</v>
      </c>
      <c r="C29" s="98" t="s">
        <v>403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9">
        <v>23</v>
      </c>
      <c r="B30" s="97" t="s">
        <v>588</v>
      </c>
      <c r="C30" s="98" t="s">
        <v>589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9">
        <v>24</v>
      </c>
      <c r="B31" s="97" t="s">
        <v>590</v>
      </c>
      <c r="C31" s="98" t="s">
        <v>591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9">
        <v>25</v>
      </c>
      <c r="B32" s="97" t="s">
        <v>525</v>
      </c>
      <c r="C32" s="98" t="s">
        <v>592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9">
        <v>26</v>
      </c>
      <c r="B33" s="97" t="s">
        <v>593</v>
      </c>
      <c r="C33" s="98" t="s">
        <v>594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9">
        <v>27</v>
      </c>
      <c r="B34" s="95" t="s">
        <v>262</v>
      </c>
      <c r="C34" s="96" t="s">
        <v>595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9">
        <v>28</v>
      </c>
      <c r="B35" s="97" t="s">
        <v>596</v>
      </c>
      <c r="C35" s="98" t="s">
        <v>597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9">
        <v>29</v>
      </c>
      <c r="B36" s="95" t="s">
        <v>598</v>
      </c>
      <c r="C36" s="96" t="s">
        <v>532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9">
        <v>30</v>
      </c>
      <c r="B37" s="95" t="s">
        <v>282</v>
      </c>
      <c r="C37" s="96" t="s">
        <v>599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9">
        <v>31</v>
      </c>
      <c r="B38" s="95" t="s">
        <v>600</v>
      </c>
      <c r="C38" s="96" t="s">
        <v>601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9">
        <v>32</v>
      </c>
      <c r="B39" s="97" t="s">
        <v>602</v>
      </c>
      <c r="C39" s="98" t="s">
        <v>603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2">
      <c r="A40" s="63"/>
      <c r="B40" s="64"/>
      <c r="C40" s="64"/>
      <c r="D40" s="64"/>
      <c r="E40" s="64"/>
      <c r="F40" s="64"/>
      <c r="G40" s="60" t="s">
        <v>8</v>
      </c>
      <c r="H40" s="61"/>
      <c r="I40" s="20">
        <f>COUNTIF(I8:I39,"ผ่าน")</f>
        <v>0</v>
      </c>
    </row>
    <row r="41" spans="1:9" ht="18.75" x14ac:dyDescent="0.2">
      <c r="A41" s="65"/>
      <c r="B41" s="66"/>
      <c r="C41" s="66"/>
      <c r="D41" s="66"/>
      <c r="E41" s="66"/>
      <c r="F41" s="66"/>
      <c r="G41" s="60" t="s">
        <v>12</v>
      </c>
      <c r="H41" s="61"/>
      <c r="I41" s="20">
        <f>COUNTIF(I8:I39,"ไม่ผ่าน")</f>
        <v>32</v>
      </c>
    </row>
    <row r="42" spans="1:9" ht="18.75" x14ac:dyDescent="0.3">
      <c r="A42" s="6" t="s">
        <v>13</v>
      </c>
      <c r="B42" s="5"/>
      <c r="C42" s="5"/>
      <c r="D42" s="7"/>
      <c r="E42" s="5"/>
      <c r="F42" s="5"/>
      <c r="G42" s="14"/>
      <c r="H42" s="14"/>
      <c r="I42" s="14"/>
    </row>
    <row r="43" spans="1:9" ht="18.75" x14ac:dyDescent="0.3">
      <c r="A43" s="5"/>
      <c r="B43" s="5"/>
      <c r="C43" s="2"/>
      <c r="D43" s="10"/>
      <c r="E43" s="11" t="s">
        <v>14</v>
      </c>
      <c r="F43" s="10"/>
      <c r="G43" s="2"/>
      <c r="H43" s="2"/>
      <c r="I43" s="14"/>
    </row>
    <row r="44" spans="1:9" ht="18.75" x14ac:dyDescent="0.3">
      <c r="A44" s="5"/>
      <c r="B44" s="5"/>
      <c r="C44" s="2"/>
      <c r="D44" s="10"/>
      <c r="E44" s="11" t="s">
        <v>27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26</v>
      </c>
      <c r="F45" s="10"/>
      <c r="G45" s="2"/>
      <c r="H45" s="2"/>
      <c r="I45" s="14"/>
    </row>
    <row r="46" spans="1:9" ht="18.75" x14ac:dyDescent="0.3">
      <c r="A46" s="86" t="s">
        <v>15</v>
      </c>
      <c r="B46" s="86"/>
      <c r="C46" s="86" t="s">
        <v>16</v>
      </c>
      <c r="D46" s="86"/>
      <c r="E46" s="62" t="s">
        <v>17</v>
      </c>
      <c r="F46" s="62"/>
      <c r="G46" s="62" t="s">
        <v>18</v>
      </c>
      <c r="H46" s="62"/>
      <c r="I46" s="14"/>
    </row>
    <row r="47" spans="1:9" ht="18.75" x14ac:dyDescent="0.3">
      <c r="A47" s="86"/>
      <c r="B47" s="86"/>
      <c r="C47" s="87" t="s">
        <v>19</v>
      </c>
      <c r="D47" s="87"/>
      <c r="E47" s="88" t="s">
        <v>20</v>
      </c>
      <c r="F47" s="88"/>
      <c r="G47" s="88">
        <f>COUNTIF(H8:H39,"/")</f>
        <v>0</v>
      </c>
      <c r="H47" s="88"/>
      <c r="I47" s="14"/>
    </row>
    <row r="48" spans="1:9" ht="18.75" x14ac:dyDescent="0.3">
      <c r="A48" s="86"/>
      <c r="B48" s="86"/>
      <c r="C48" s="87" t="s">
        <v>21</v>
      </c>
      <c r="D48" s="87"/>
      <c r="E48" s="88" t="s">
        <v>22</v>
      </c>
      <c r="F48" s="88"/>
      <c r="G48" s="88">
        <f>COUNTIF(G8:G39,"/")</f>
        <v>0</v>
      </c>
      <c r="H48" s="88"/>
      <c r="I48" s="14"/>
    </row>
    <row r="49" spans="1:9" ht="18.75" x14ac:dyDescent="0.3">
      <c r="A49" s="86"/>
      <c r="B49" s="86"/>
      <c r="C49" s="87" t="s">
        <v>23</v>
      </c>
      <c r="D49" s="87"/>
      <c r="E49" s="88" t="s">
        <v>8</v>
      </c>
      <c r="F49" s="88"/>
      <c r="G49" s="88">
        <f>COUNTIF(F8:F39,"/")</f>
        <v>0</v>
      </c>
      <c r="H49" s="88"/>
      <c r="I49" s="14"/>
    </row>
    <row r="50" spans="1:9" ht="18.75" x14ac:dyDescent="0.3">
      <c r="A50" s="86"/>
      <c r="B50" s="86"/>
      <c r="C50" s="87" t="s">
        <v>24</v>
      </c>
      <c r="D50" s="87"/>
      <c r="E50" s="88" t="s">
        <v>12</v>
      </c>
      <c r="F50" s="88"/>
      <c r="G50" s="88">
        <f>COUNTIF(E8:E39,"/")</f>
        <v>32</v>
      </c>
      <c r="H50" s="88"/>
      <c r="I50" s="14"/>
    </row>
  </sheetData>
  <mergeCells count="30">
    <mergeCell ref="C49:D49"/>
    <mergeCell ref="E49:F49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0:D50"/>
    <mergeCell ref="E50:F50"/>
    <mergeCell ref="G50:H50"/>
    <mergeCell ref="A40:F41"/>
    <mergeCell ref="G40:H40"/>
    <mergeCell ref="G41:H41"/>
    <mergeCell ref="A46:B50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2021-03-02T13:38:35Z</dcterms:modified>
</cp:coreProperties>
</file>