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F51" i="1"/>
  <c r="G51" i="1"/>
  <c r="H51" i="1"/>
  <c r="I51" i="1"/>
  <c r="E52" i="1"/>
  <c r="F52" i="1"/>
  <c r="G52" i="1"/>
  <c r="H52" i="1"/>
  <c r="I52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36" i="10" s="1"/>
  <c r="G8" i="10"/>
  <c r="G37" i="10" s="1"/>
  <c r="F8" i="10"/>
  <c r="G38" i="10" s="1"/>
  <c r="E8" i="10"/>
  <c r="G39" i="10" s="1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5" i="9" s="1"/>
  <c r="H8" i="9"/>
  <c r="G8" i="9"/>
  <c r="F8" i="9"/>
  <c r="G53" i="9" s="1"/>
  <c r="E8" i="9"/>
  <c r="G54" i="9" s="1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5" i="8" s="1"/>
  <c r="H8" i="8"/>
  <c r="G41" i="8" s="1"/>
  <c r="G8" i="8"/>
  <c r="G42" i="8" s="1"/>
  <c r="F8" i="8"/>
  <c r="G43" i="8" s="1"/>
  <c r="E8" i="8"/>
  <c r="G44" i="8" s="1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G57" i="7" s="1"/>
  <c r="F10" i="7"/>
  <c r="E10" i="7"/>
  <c r="I9" i="7"/>
  <c r="H9" i="7"/>
  <c r="G9" i="7"/>
  <c r="F9" i="7"/>
  <c r="E9" i="7"/>
  <c r="I8" i="7"/>
  <c r="I50" i="7" s="1"/>
  <c r="H8" i="7"/>
  <c r="G8" i="7"/>
  <c r="F8" i="7"/>
  <c r="G58" i="7" s="1"/>
  <c r="E8" i="7"/>
  <c r="G59" i="7" s="1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4" i="6" s="1"/>
  <c r="G8" i="6"/>
  <c r="F8" i="6"/>
  <c r="G56" i="6" s="1"/>
  <c r="E8" i="6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G29" i="5" s="1"/>
  <c r="E8" i="5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G28" i="5" l="1"/>
  <c r="G27" i="5"/>
  <c r="G30" i="5"/>
  <c r="I21" i="5"/>
  <c r="G38" i="11"/>
  <c r="G52" i="9"/>
  <c r="G51" i="9"/>
  <c r="G56" i="7"/>
  <c r="G55" i="6"/>
  <c r="G57" i="6"/>
  <c r="I48" i="6"/>
  <c r="G61" i="3"/>
  <c r="G60" i="3"/>
  <c r="G59" i="3"/>
  <c r="G61" i="2"/>
  <c r="G59" i="2"/>
  <c r="I30" i="11"/>
  <c r="I29" i="10"/>
  <c r="I44" i="9"/>
  <c r="I34" i="8"/>
  <c r="I49" i="7"/>
  <c r="I47" i="6"/>
  <c r="I20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3" i="1" l="1"/>
  <c r="G62" i="1"/>
  <c r="G61" i="1"/>
  <c r="G60" i="1"/>
  <c r="I54" i="1"/>
  <c r="I53" i="1"/>
</calcChain>
</file>

<file path=xl/sharedStrings.xml><?xml version="1.0" encoding="utf-8"?>
<sst xmlns="http://schemas.openxmlformats.org/spreadsheetml/2006/main" count="1109" uniqueCount="743">
  <si>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</si>
  <si>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</si>
  <si>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</si>
  <si>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</si>
  <si>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</si>
  <si>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</si>
  <si>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</si>
  <si>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</si>
  <si>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</si>
  <si>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</si>
  <si>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</si>
  <si>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</si>
  <si>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</si>
  <si>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</si>
  <si>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</si>
  <si>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</si>
  <si>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</si>
  <si>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</si>
  <si>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</si>
  <si>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</si>
  <si>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</si>
  <si>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</si>
  <si>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</si>
  <si>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</si>
  <si>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</si>
  <si>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</si>
  <si>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</si>
  <si>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</si>
  <si>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</si>
  <si>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</si>
  <si>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</si>
  <si>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</si>
  <si>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</si>
  <si>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</si>
  <si>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</si>
  <si>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</si>
  <si>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</si>
  <si>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</si>
  <si>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</si>
  <si>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</si>
  <si>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</si>
  <si>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</si>
  <si>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</si>
  <si>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</si>
  <si>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</si>
  <si>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</si>
  <si>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</si>
  <si>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</si>
  <si>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</si>
  <si>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</si>
  <si>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</si>
  <si>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</si>
  <si>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</si>
  <si>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</si>
  <si>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</si>
  <si>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</si>
  <si>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</si>
  <si>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</si>
  <si>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</si>
  <si>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</si>
  <si>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</si>
  <si>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</si>
  <si>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</si>
  <si>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</si>
  <si>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</si>
  <si>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</si>
  <si>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</si>
  <si>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</si>
  <si>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</si>
  <si>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</si>
  <si>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</si>
  <si>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</si>
  <si>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</si>
  <si>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</si>
  <si>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</si>
  <si>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</si>
  <si>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</si>
  <si>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</si>
  <si>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</si>
  <si>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</si>
  <si>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</si>
  <si>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</si>
  <si>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</si>
  <si>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</si>
  <si>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</si>
  <si>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</si>
  <si>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</si>
  <si>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</si>
  <si>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</si>
  <si>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</si>
  <si>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</si>
  <si>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</si>
  <si>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</si>
  <si>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</si>
  <si>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</si>
  <si>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</si>
  <si>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</si>
  <si>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</si>
  <si>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</si>
  <si>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</si>
  <si>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</si>
  <si>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</si>
  <si>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</si>
  <si>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</si>
  <si>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</si>
  <si>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</si>
  <si>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</si>
  <si>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</si>
  <si>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</si>
  <si>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</si>
  <si>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</si>
  <si>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</si>
  <si>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</si>
  <si>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</si>
  <si>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</si>
  <si>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</si>
  <si>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</si>
  <si>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</si>
  <si>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</si>
  <si>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</si>
  <si>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</si>
  <si>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</si>
  <si>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</si>
  <si>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</si>
  <si>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</si>
  <si>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</si>
  <si>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</si>
  <si>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</si>
  <si>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</si>
  <si>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</si>
  <si>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</si>
  <si>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</si>
  <si>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</si>
  <si>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</si>
  <si>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</si>
  <si>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</si>
  <si>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</si>
  <si>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</si>
  <si>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</si>
  <si>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</si>
  <si>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</si>
  <si>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</si>
  <si>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</si>
  <si>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</si>
  <si>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</si>
  <si>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</si>
  <si>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</si>
  <si>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</si>
  <si>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</si>
  <si>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</si>
  <si>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</si>
  <si>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</si>
  <si>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</si>
  <si>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</si>
  <si>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</si>
  <si>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</si>
  <si>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</si>
  <si>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</si>
  <si>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</si>
  <si>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</si>
  <si>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</si>
  <si>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</si>
  <si>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</si>
  <si>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</si>
  <si>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</si>
  <si>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</si>
  <si>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</si>
  <si>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</si>
  <si>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</si>
  <si>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</si>
  <si>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</si>
  <si>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</si>
  <si>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</si>
  <si>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</si>
  <si>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</si>
  <si>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</si>
  <si>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</si>
  <si>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</si>
  <si>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</si>
  <si>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</si>
  <si>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</si>
  <si>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</si>
  <si>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</si>
  <si>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</si>
  <si>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</si>
  <si>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</si>
  <si>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</si>
  <si>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</si>
  <si>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</si>
  <si>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</si>
  <si>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</si>
  <si>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</si>
  <si>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</si>
  <si>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</si>
  <si>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</si>
  <si>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</si>
  <si>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</si>
  <si>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</si>
  <si>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</si>
  <si>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</si>
  <si>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</si>
  <si>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</si>
  <si>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</si>
  <si>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</si>
  <si>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</si>
  <si>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</si>
  <si>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</si>
  <si>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</si>
  <si>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</si>
  <si>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</si>
  <si>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</si>
  <si>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</si>
  <si>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</si>
  <si>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</si>
  <si>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</si>
  <si>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</si>
  <si>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</si>
  <si>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</si>
  <si>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</si>
  <si>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</si>
  <si>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</si>
  <si>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</si>
  <si>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</si>
  <si>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</si>
  <si>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</si>
  <si>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</si>
  <si>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</si>
  <si>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</si>
  <si>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</si>
  <si>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</si>
  <si>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</si>
  <si>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</si>
  <si>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</si>
  <si>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</si>
  <si>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</si>
  <si>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</si>
  <si>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</si>
  <si>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</si>
  <si>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</si>
  <si>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</si>
  <si>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</si>
  <si>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</si>
  <si>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</si>
  <si>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</si>
  <si>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</si>
  <si>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</si>
  <si>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</si>
  <si>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</si>
  <si>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</si>
  <si>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</si>
  <si>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</si>
  <si>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</si>
  <si>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</si>
  <si>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</si>
  <si>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</si>
  <si>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</si>
  <si>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</si>
  <si>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</si>
  <si>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</si>
  <si>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</si>
  <si>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</si>
  <si>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</si>
  <si>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</si>
  <si>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</si>
  <si>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</si>
  <si>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</si>
  <si>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</si>
  <si>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</si>
  <si>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</si>
  <si>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</si>
  <si>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</si>
  <si>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</si>
  <si>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</si>
  <si>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</si>
  <si>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</si>
  <si>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</si>
  <si>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</si>
  <si>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</si>
  <si>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</si>
  <si>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</si>
  <si>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</si>
  <si>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</si>
  <si>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</si>
  <si>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</si>
  <si>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</si>
  <si>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</si>
  <si>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</si>
  <si>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</si>
  <si>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</si>
  <si>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</si>
  <si>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</si>
  <si>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</si>
  <si>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</si>
  <si>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</si>
  <si>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</si>
  <si>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</si>
  <si>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</si>
  <si>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</si>
  <si>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</si>
  <si>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</si>
  <si>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</si>
  <si>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</si>
  <si>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</si>
  <si>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</si>
  <si>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</si>
  <si>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</si>
  <si>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</si>
  <si>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</si>
  <si>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</si>
  <si>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</si>
  <si>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</si>
  <si>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</si>
  <si>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</si>
  <si>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</si>
  <si>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</si>
  <si>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</si>
  <si>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</si>
  <si>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</si>
  <si>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</si>
  <si>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</si>
  <si>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</si>
  <si>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</si>
  <si>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</si>
  <si>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</si>
  <si>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</si>
  <si>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</si>
  <si>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</si>
  <si>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</si>
  <si>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</si>
  <si>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</si>
  <si>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</si>
  <si>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</si>
  <si>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</si>
  <si>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</si>
  <si>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</si>
  <si>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</si>
  <si>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</si>
  <si>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</si>
  <si>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</si>
  <si>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</si>
  <si>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</si>
  <si>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</si>
  <si>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</si>
  <si>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</si>
  <si>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</si>
  <si>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</si>
  <si>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</si>
  <si>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</si>
  <si>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</si>
  <si>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</si>
  <si>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</si>
  <si>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</si>
  <si>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</si>
  <si>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</si>
  <si>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</si>
  <si>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</si>
  <si>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</si>
  <si>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</si>
  <si>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</si>
  <si>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</si>
  <si>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</si>
  <si>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</si>
  <si>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</si>
  <si>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</si>
  <si>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</si>
  <si>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</si>
  <si>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</si>
  <si>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</si>
  <si>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</si>
  <si>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</si>
  <si>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</si>
  <si>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</si>
  <si>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</si>
  <si>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</si>
  <si>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</si>
  <si>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</si>
  <si>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</si>
  <si>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</si>
  <si>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</si>
  <si>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</si>
  <si>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</si>
  <si>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</si>
  <si>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</si>
  <si>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</si>
  <si>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</si>
  <si>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</si>
  <si>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</si>
  <si>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</si>
  <si>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</si>
  <si>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</si>
  <si>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</si>
  <si>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</si>
  <si>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</si>
  <si>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</si>
  <si>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</si>
  <si>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</si>
  <si>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</si>
  <si>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</si>
  <si>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</si>
  <si>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</si>
  <si>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</si>
  <si>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</si>
  <si>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</si>
  <si>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</si>
  <si>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</si>
  <si>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</si>
  <si>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</si>
  <si>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</si>
  <si>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</si>
  <si>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</si>
  <si>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</si>
  <si>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</si>
  <si>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</si>
  <si>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</si>
  <si>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</si>
  <si>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</si>
  <si>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</si>
  <si>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</si>
  <si>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</si>
  <si>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</si>
  <si>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</si>
  <si>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</si>
  <si>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</si>
  <si>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</si>
  <si>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</si>
  <si>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</si>
  <si>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</si>
  <si>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</si>
  <si>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</si>
  <si>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</si>
  <si>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</si>
  <si>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</si>
  <si>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</si>
  <si>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</si>
  <si>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</si>
  <si>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</si>
  <si>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</si>
  <si>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</si>
  <si>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</si>
  <si>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</si>
  <si>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</si>
  <si>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</si>
  <si>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</si>
  <si>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</si>
  <si>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</si>
  <si>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</si>
  <si>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</si>
  <si>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</si>
  <si>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</si>
  <si>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</si>
  <si>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</si>
  <si>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</si>
  <si>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</si>
  <si>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</si>
  <si>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</si>
  <si>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</si>
  <si>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</si>
  <si>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</si>
  <si>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</si>
  <si>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</si>
  <si>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</si>
  <si>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</si>
  <si>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</si>
  <si>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</si>
  <si>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</si>
  <si>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</si>
  <si>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</si>
  <si>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</si>
  <si>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</si>
  <si>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</si>
  <si>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</si>
  <si>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</si>
  <si>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</si>
  <si>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</si>
  <si>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</si>
  <si>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</si>
  <si>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</si>
  <si>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</si>
  <si>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</si>
  <si>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</si>
  <si>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</si>
  <si>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</si>
  <si>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</si>
  <si>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</si>
  <si>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</si>
  <si>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</si>
  <si>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</si>
  <si>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</si>
  <si>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</si>
  <si>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</si>
  <si>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</si>
  <si>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</si>
  <si>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</si>
  <si>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</si>
  <si>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</si>
  <si>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</si>
  <si>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</si>
  <si>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</si>
  <si>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</si>
  <si>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</si>
  <si>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</si>
  <si>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</si>
  <si>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</si>
  <si>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</si>
  <si>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</si>
  <si>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</si>
  <si>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</si>
  <si>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</si>
  <si>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</si>
  <si>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</si>
  <si>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</si>
  <si>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</si>
  <si>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</si>
  <si>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</si>
  <si>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</si>
  <si>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</si>
  <si>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</si>
  <si>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</si>
  <si>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</si>
  <si>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</si>
  <si>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</si>
  <si>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</si>
  <si>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</si>
  <si>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</si>
  <si>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</si>
  <si>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</si>
  <si>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</si>
  <si>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</si>
  <si>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</si>
  <si>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</si>
  <si>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</si>
  <si>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</si>
  <si>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</si>
  <si>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</si>
  <si>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</si>
  <si>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</si>
  <si>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</si>
  <si>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</si>
  <si>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</si>
  <si>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</si>
  <si>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</si>
  <si>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</si>
  <si>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</si>
  <si>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</si>
  <si>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</si>
  <si>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</si>
  <si>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</si>
  <si>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</si>
  <si>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</si>
  <si>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</si>
  <si>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</si>
  <si>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</si>
  <si>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</si>
  <si>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</si>
  <si>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</si>
  <si>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</si>
  <si>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</si>
  <si>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</si>
  <si>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</si>
  <si>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</si>
  <si>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</si>
  <si>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</si>
  <si>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</si>
  <si>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</si>
  <si>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</si>
  <si>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</si>
  <si>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</si>
  <si>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</si>
  <si>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</si>
  <si>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</si>
  <si>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</si>
  <si>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</si>
  <si>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</si>
  <si>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</si>
  <si>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</si>
  <si>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</si>
  <si>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</si>
  <si>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</si>
  <si>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</si>
  <si>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</si>
  <si>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</si>
  <si>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</si>
  <si>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</si>
  <si>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</si>
  <si>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</si>
  <si>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</si>
  <si>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</si>
  <si>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</si>
  <si>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</si>
  <si>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</si>
  <si>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</si>
  <si>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</si>
  <si>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</si>
  <si>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</si>
  <si>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</si>
  <si>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</si>
  <si>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</si>
  <si>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</si>
  <si>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</si>
  <si>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</si>
  <si>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</si>
  <si>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</si>
  <si>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</si>
  <si>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</si>
  <si>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</si>
  <si>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</si>
  <si>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</si>
  <si>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</si>
  <si>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</si>
  <si>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</si>
  <si>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</si>
  <si>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</si>
  <si>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</si>
  <si>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</si>
  <si>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</si>
  <si>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</si>
  <si>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</si>
  <si>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</si>
  <si>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</si>
  <si>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</si>
  <si>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</si>
  <si>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</si>
  <si>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</si>
  <si>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</si>
  <si>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</si>
  <si>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</si>
  <si>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</si>
  <si>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</si>
  <si>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</si>
  <si>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</si>
  <si>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</si>
  <si>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</si>
  <si>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</si>
  <si>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</si>
  <si>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</si>
  <si>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</si>
  <si>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</si>
  <si>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</si>
  <si>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</si>
  <si>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</si>
  <si>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</si>
  <si>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</si>
  <si>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</si>
  <si>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</si>
  <si>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</si>
  <si>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</si>
  <si>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</si>
  <si>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</si>
  <si>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</si>
  <si>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</si>
  <si>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</si>
  <si>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</si>
  <si>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</si>
  <si>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</si>
  <si>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</si>
  <si>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</si>
  <si>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</si>
  <si>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</si>
  <si>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</si>
  <si>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</si>
  <si>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</si>
  <si>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</si>
  <si>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</si>
  <si>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</si>
  <si>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</si>
  <si>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</si>
  <si>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</si>
  <si>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</si>
  <si>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</si>
  <si>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</si>
  <si>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</si>
  <si>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</si>
  <si>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</si>
  <si>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</si>
  <si>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</si>
  <si>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</si>
  <si>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</si>
  <si>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</si>
  <si>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</si>
  <si>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</si>
  <si>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</si>
  <si>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</si>
  <si>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</si>
  <si>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</si>
  <si>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</si>
  <si>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</si>
  <si>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</si>
  <si>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</si>
  <si>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</si>
  <si>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</si>
  <si>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</si>
  <si>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</si>
  <si>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</si>
  <si>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</si>
  <si>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</si>
  <si>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</si>
  <si>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</si>
  <si>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</si>
  <si>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</si>
  <si>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</si>
  <si>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</si>
  <si>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</si>
  <si>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</si>
  <si>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</si>
  <si>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</si>
  <si>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</si>
  <si>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</si>
  <si>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</si>
  <si>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</si>
  <si>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</si>
  <si>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</si>
  <si>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</si>
  <si>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</si>
  <si>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</si>
  <si>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</si>
  <si>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</si>
  <si>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</si>
  <si>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</si>
  <si>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</si>
  <si>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</si>
  <si>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</si>
  <si>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</si>
  <si>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</si>
  <si>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</si>
  <si>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</si>
  <si>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</si>
  <si>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</si>
  <si>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</si>
  <si>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</si>
  <si>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</si>
  <si>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</si>
  <si>
    <t>สถาวร</t>
  </si>
  <si>
    <t>1นายกิตติชัย</t>
  </si>
  <si>
    <t>ขยันยิ่ง</t>
  </si>
  <si>
    <t>3นายนัธทวัฒน์</t>
  </si>
  <si>
    <t>นางสาวอุไรวรรณ</t>
  </si>
  <si>
    <t>ศรีวิชัย</t>
  </si>
  <si>
    <t>5นายอภิรักษ์</t>
  </si>
  <si>
    <t>6นายศุภกฤต</t>
  </si>
  <si>
    <t>7นายโชติวัฒน์</t>
  </si>
  <si>
    <t>9นายกฤษฎา</t>
  </si>
  <si>
    <t>นางสาวอภิญญา</t>
  </si>
  <si>
    <t>พันธ์ชัย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</si>
</sst>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rgb="FF000000"/>
      <name val="TH SarabunPSK"/>
      <family val="2"/>
    </font>
    <font>
      <sz val="16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5" borderId="16" xfId="0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45" zoomScale="73" zoomScaleNormal="73" workbookViewId="0">
      <selection activeCell="B8" sqref="B8:C5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720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117.75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s="1" customFormat="1" ht="19.5" thickBot="1" x14ac:dyDescent="0.35">
      <c r="A8" s="15">
        <v>1</v>
      </c>
      <c r="B8" s="21" t="s">
        <v>732</v>
      </c>
      <c r="C8" s="22" t="s">
        <v>29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9.5" thickBot="1" x14ac:dyDescent="0.35">
      <c r="A9" s="15">
        <v>2</v>
      </c>
      <c r="B9" s="21" t="s">
        <v>30</v>
      </c>
      <c r="C9" s="22" t="s">
        <v>31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9" s="1" customFormat="1" ht="19.5" thickBot="1" x14ac:dyDescent="0.35">
      <c r="A10" s="15">
        <v>3</v>
      </c>
      <c r="B10" s="21" t="s">
        <v>32</v>
      </c>
      <c r="C10" s="22" t="s">
        <v>33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9.5" thickBot="1" x14ac:dyDescent="0.35">
      <c r="A11" s="15">
        <v>4</v>
      </c>
      <c r="B11" s="21" t="s">
        <v>34</v>
      </c>
      <c r="C11" s="22" t="s">
        <v>35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9.5" thickBot="1" x14ac:dyDescent="0.35">
      <c r="A12" s="15">
        <v>5</v>
      </c>
      <c r="B12" s="21" t="s">
        <v>36</v>
      </c>
      <c r="C12" s="22" t="s">
        <v>37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9.5" thickBot="1" x14ac:dyDescent="0.35">
      <c r="A13" s="15">
        <v>6</v>
      </c>
      <c r="B13" s="21" t="s">
        <v>38</v>
      </c>
      <c r="C13" s="22" t="s">
        <v>39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9.5" thickBot="1" x14ac:dyDescent="0.35">
      <c r="A14" s="15">
        <v>7</v>
      </c>
      <c r="B14" s="21" t="s">
        <v>40</v>
      </c>
      <c r="C14" s="22" t="s">
        <v>41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9.5" thickBot="1" x14ac:dyDescent="0.35">
      <c r="A15" s="15">
        <v>8</v>
      </c>
      <c r="B15" s="21" t="s">
        <v>42</v>
      </c>
      <c r="C15" s="22" t="s">
        <v>43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9.5" thickBot="1" x14ac:dyDescent="0.35">
      <c r="A16" s="15">
        <v>9</v>
      </c>
      <c r="B16" s="21" t="s">
        <v>44</v>
      </c>
      <c r="C16" s="22" t="s">
        <v>45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1" t="s">
        <v>46</v>
      </c>
      <c r="C17" s="22" t="s">
        <v>47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1" t="s">
        <v>48</v>
      </c>
      <c r="C18" s="22" t="s">
        <v>49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1" t="s">
        <v>50</v>
      </c>
      <c r="C19" s="22" t="s">
        <v>51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1" t="s">
        <v>52</v>
      </c>
      <c r="C20" s="22" t="s">
        <v>53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3" t="s">
        <v>54</v>
      </c>
      <c r="C21" s="24" t="s">
        <v>55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3" t="s">
        <v>56</v>
      </c>
      <c r="C22" s="24" t="s">
        <v>57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3" t="s">
        <v>58</v>
      </c>
      <c r="C23" s="24" t="s">
        <v>59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3" t="s">
        <v>60</v>
      </c>
      <c r="C24" s="24" t="s">
        <v>61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1" t="s">
        <v>62</v>
      </c>
      <c r="C25" s="22" t="s">
        <v>63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1" t="s">
        <v>64</v>
      </c>
      <c r="C26" s="22" t="s">
        <v>65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1" t="s">
        <v>66</v>
      </c>
      <c r="C27" s="22" t="s">
        <v>67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1" t="s">
        <v>68</v>
      </c>
      <c r="C28" s="22" t="s">
        <v>69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1" t="s">
        <v>70</v>
      </c>
      <c r="C29" s="22" t="s">
        <v>71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1" t="s">
        <v>72</v>
      </c>
      <c r="C30" s="22" t="s">
        <v>73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1" t="s">
        <v>74</v>
      </c>
      <c r="C31" s="22" t="s">
        <v>75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1" t="s">
        <v>76</v>
      </c>
      <c r="C32" s="22" t="s">
        <v>77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1" t="s">
        <v>78</v>
      </c>
      <c r="C33" s="22" t="s">
        <v>79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1" t="s">
        <v>80</v>
      </c>
      <c r="C34" s="22" t="s">
        <v>81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1" t="s">
        <v>82</v>
      </c>
      <c r="C35" s="22" t="s">
        <v>83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1" t="s">
        <v>84</v>
      </c>
      <c r="C36" s="22" t="s">
        <v>85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1" t="s">
        <v>86</v>
      </c>
      <c r="C37" s="22" t="s">
        <v>87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1" t="s">
        <v>88</v>
      </c>
      <c r="C38" s="22" t="s">
        <v>89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1" t="s">
        <v>90</v>
      </c>
      <c r="C39" s="22" t="s">
        <v>91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1" t="s">
        <v>92</v>
      </c>
      <c r="C40" s="22" t="s">
        <v>93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1" t="s">
        <v>94</v>
      </c>
      <c r="C41" s="22" t="s">
        <v>95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1" t="s">
        <v>96</v>
      </c>
      <c r="C42" s="22" t="s">
        <v>97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1" t="s">
        <v>98</v>
      </c>
      <c r="C43" s="22" t="s">
        <v>99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1" t="s">
        <v>100</v>
      </c>
      <c r="C44" s="22" t="s">
        <v>101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1" t="s">
        <v>102</v>
      </c>
      <c r="C45" s="22" t="s">
        <v>103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5" t="s">
        <v>80</v>
      </c>
      <c r="C46" s="26" t="s">
        <v>104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1" t="s">
        <v>105</v>
      </c>
      <c r="C47" s="22" t="s">
        <v>106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15">
        <v>41</v>
      </c>
      <c r="B48" s="21" t="s">
        <v>107</v>
      </c>
      <c r="C48" s="22" t="s">
        <v>108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5">
        <v>42</v>
      </c>
      <c r="B49" s="21" t="s">
        <v>109</v>
      </c>
      <c r="C49" s="22" t="s">
        <v>110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9.5" thickBot="1" x14ac:dyDescent="0.35">
      <c r="A50" s="18">
        <v>43</v>
      </c>
      <c r="B50" s="21" t="s">
        <v>111</v>
      </c>
      <c r="C50" s="22" t="s">
        <v>112</v>
      </c>
      <c r="D50" s="19"/>
      <c r="E50" s="16" t="str">
        <f t="shared" ref="E50:E52" si="5">IF(D50&lt;=14,"/",IF(D50&lt;=20,"",IF(D50&lt;=25,"",IF(D50&lt;=30,""))))</f>
        <v>/</v>
      </c>
      <c r="F50" s="16" t="str">
        <f t="shared" ref="F50:F52" si="6">IF(D50&lt;=14,"",IF(D50&lt;=20,"/",IF(D50&lt;=25,"",IF(D50&lt;=30,""))))</f>
        <v/>
      </c>
      <c r="G50" s="16" t="str">
        <f t="shared" ref="G50:G52" si="7">IF(D50&lt;=14,"",IF(D50&lt;=20,"",IF(D50&lt;=25,"/",IF(D50&lt;=30,""))))</f>
        <v/>
      </c>
      <c r="H50" s="16" t="str">
        <f t="shared" ref="H50:H52" si="8">IF(D50&lt;=14,"",IF(D50&lt;=20,"",IF(D50&lt;=25,"",IF(D50&lt;=30,"/"))))</f>
        <v/>
      </c>
      <c r="I50" s="16" t="str">
        <f t="shared" ref="I50:I52" si="9">IF(D50&gt;14,"ผ่าน","ไม่ผ่าน")</f>
        <v>ไม่ผ่าน</v>
      </c>
    </row>
    <row r="51" spans="1:9" s="1" customFormat="1" ht="19.5" thickBot="1" x14ac:dyDescent="0.35">
      <c r="A51" s="32">
        <v>44</v>
      </c>
      <c r="B51" s="21" t="s">
        <v>113</v>
      </c>
      <c r="C51" s="22" t="s">
        <v>114</v>
      </c>
      <c r="D51" s="3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9.5" thickBot="1" x14ac:dyDescent="0.35">
      <c r="A52" s="32">
        <v>45</v>
      </c>
      <c r="B52" s="21" t="s">
        <v>436</v>
      </c>
      <c r="C52" s="22" t="s">
        <v>733</v>
      </c>
      <c r="D52" s="33"/>
      <c r="E52" s="16" t="str">
        <f t="shared" si="5"/>
        <v>/</v>
      </c>
      <c r="F52" s="16" t="str">
        <f t="shared" si="6"/>
        <v/>
      </c>
      <c r="G52" s="16" t="str">
        <f t="shared" si="7"/>
        <v/>
      </c>
      <c r="H52" s="16" t="str">
        <f t="shared" si="8"/>
        <v/>
      </c>
      <c r="I52" s="16" t="str">
        <f t="shared" si="9"/>
        <v>ไม่ผ่าน</v>
      </c>
    </row>
    <row r="53" spans="1:9" ht="18.75" x14ac:dyDescent="0.2">
      <c r="A53" s="40"/>
      <c r="B53" s="41"/>
      <c r="C53" s="41"/>
      <c r="D53" s="41"/>
      <c r="E53" s="41"/>
      <c r="F53" s="41"/>
      <c r="G53" s="38" t="s">
        <v>10</v>
      </c>
      <c r="H53" s="39"/>
      <c r="I53" s="4">
        <f>COUNTIF(I8:I52,"ผ่าน")</f>
        <v>0</v>
      </c>
    </row>
    <row r="54" spans="1:9" ht="18.75" x14ac:dyDescent="0.2">
      <c r="A54" s="42"/>
      <c r="B54" s="43"/>
      <c r="C54" s="43"/>
      <c r="D54" s="43"/>
      <c r="E54" s="43"/>
      <c r="F54" s="43"/>
      <c r="G54" s="38" t="s">
        <v>14</v>
      </c>
      <c r="H54" s="39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37" t="s">
        <v>19</v>
      </c>
      <c r="B59" s="37"/>
      <c r="C59" s="37" t="s">
        <v>20</v>
      </c>
      <c r="D59" s="37"/>
      <c r="E59" s="34" t="s">
        <v>21</v>
      </c>
      <c r="F59" s="34"/>
      <c r="G59" s="34" t="s">
        <v>22</v>
      </c>
      <c r="H59" s="34"/>
      <c r="I59" s="14"/>
    </row>
    <row r="60" spans="1:9" ht="18.75" x14ac:dyDescent="0.3">
      <c r="A60" s="37"/>
      <c r="B60" s="37"/>
      <c r="C60" s="35" t="s">
        <v>23</v>
      </c>
      <c r="D60" s="35"/>
      <c r="E60" s="36" t="s">
        <v>24</v>
      </c>
      <c r="F60" s="36"/>
      <c r="G60" s="36">
        <f>COUNTIF(H8:H52,"/")</f>
        <v>0</v>
      </c>
      <c r="H60" s="36"/>
      <c r="I60" s="14"/>
    </row>
    <row r="61" spans="1:9" ht="18.75" x14ac:dyDescent="0.3">
      <c r="A61" s="37"/>
      <c r="B61" s="37"/>
      <c r="C61" s="35" t="s">
        <v>25</v>
      </c>
      <c r="D61" s="35"/>
      <c r="E61" s="36" t="s">
        <v>26</v>
      </c>
      <c r="F61" s="36"/>
      <c r="G61" s="36">
        <f>COUNTIF(G8:G52,"/")</f>
        <v>0</v>
      </c>
      <c r="H61" s="36"/>
      <c r="I61" s="14"/>
    </row>
    <row r="62" spans="1:9" ht="18.75" x14ac:dyDescent="0.3">
      <c r="A62" s="37"/>
      <c r="B62" s="37"/>
      <c r="C62" s="35" t="s">
        <v>27</v>
      </c>
      <c r="D62" s="35"/>
      <c r="E62" s="36" t="s">
        <v>10</v>
      </c>
      <c r="F62" s="36"/>
      <c r="G62" s="36">
        <f>COUNTIF(F8:F52,"/")</f>
        <v>0</v>
      </c>
      <c r="H62" s="36"/>
      <c r="I62" s="14"/>
    </row>
    <row r="63" spans="1:9" ht="18.75" x14ac:dyDescent="0.3">
      <c r="A63" s="37"/>
      <c r="B63" s="37"/>
      <c r="C63" s="35" t="s">
        <v>28</v>
      </c>
      <c r="D63" s="35"/>
      <c r="E63" s="36" t="s">
        <v>14</v>
      </c>
      <c r="F63" s="36"/>
      <c r="G63" s="36">
        <f>COUNTIF(E8:E52,"/")</f>
        <v>45</v>
      </c>
      <c r="H63" s="36"/>
      <c r="I63" s="14"/>
    </row>
  </sheetData>
  <mergeCells count="30">
    <mergeCell ref="G54:H54"/>
    <mergeCell ref="E59:F59"/>
    <mergeCell ref="A53:F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3:H53"/>
    <mergeCell ref="A59:B63"/>
    <mergeCell ref="G59:H59"/>
    <mergeCell ref="C60:D60"/>
    <mergeCell ref="C63:D63"/>
    <mergeCell ref="E63:F63"/>
    <mergeCell ref="G63:H63"/>
    <mergeCell ref="E60:F60"/>
    <mergeCell ref="G60:H60"/>
    <mergeCell ref="C61:D61"/>
    <mergeCell ref="E61:F61"/>
    <mergeCell ref="G61:H61"/>
    <mergeCell ref="C62:D62"/>
    <mergeCell ref="E62:F62"/>
    <mergeCell ref="G62:H62"/>
    <mergeCell ref="C59:D5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729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4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645</v>
      </c>
      <c r="C8" s="22" t="s">
        <v>646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647</v>
      </c>
      <c r="C9" s="22" t="s">
        <v>469</v>
      </c>
      <c r="D9" s="20"/>
      <c r="E9" s="16" t="str">
        <f t="shared" ref="E9:E28" si="0">IF(D9&lt;=14,"/",IF(D9&lt;=20,"",IF(D9&lt;=25,"",IF(D9&lt;=30,""))))</f>
        <v>/</v>
      </c>
      <c r="F9" s="16" t="str">
        <f t="shared" ref="F9:F28" si="1">IF(D9&lt;=14,"",IF(D9&lt;=20,"/",IF(D9&lt;=25,"",IF(D9&lt;=30,""))))</f>
        <v/>
      </c>
      <c r="G9" s="16" t="str">
        <f t="shared" ref="G9:G28" si="2">IF(D9&lt;=14,"",IF(D9&lt;=20,"",IF(D9&lt;=25,"/",IF(D9&lt;=30,""))))</f>
        <v/>
      </c>
      <c r="H9" s="16" t="str">
        <f t="shared" ref="H9:H28" si="3">IF(D9&lt;=14,"",IF(D9&lt;=20,"",IF(D9&lt;=25,"",IF(D9&lt;=30,"/"))))</f>
        <v/>
      </c>
      <c r="I9" s="16" t="str">
        <f t="shared" ref="I9:I28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648</v>
      </c>
      <c r="C10" s="22" t="s">
        <v>649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650</v>
      </c>
      <c r="C11" s="22" t="s">
        <v>651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0" t="s">
        <v>652</v>
      </c>
      <c r="C12" s="31" t="s">
        <v>653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654</v>
      </c>
      <c r="C13" s="22" t="s">
        <v>655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656</v>
      </c>
      <c r="C14" s="22" t="s">
        <v>657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478</v>
      </c>
      <c r="C15" s="22" t="s">
        <v>658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659</v>
      </c>
      <c r="C16" s="22" t="s">
        <v>309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660</v>
      </c>
      <c r="C17" s="22" t="s">
        <v>661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662</v>
      </c>
      <c r="C18" s="22" t="s">
        <v>663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297</v>
      </c>
      <c r="C19" s="22" t="s">
        <v>664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665</v>
      </c>
      <c r="C20" s="22" t="s">
        <v>666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667</v>
      </c>
      <c r="C21" s="22" t="s">
        <v>668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669</v>
      </c>
      <c r="C22" s="22" t="s">
        <v>670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671</v>
      </c>
      <c r="C23" s="22" t="s">
        <v>672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673</v>
      </c>
      <c r="C24" s="22" t="s">
        <v>674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675</v>
      </c>
      <c r="C25" s="22" t="s">
        <v>676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677</v>
      </c>
      <c r="C26" s="22" t="s">
        <v>678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679</v>
      </c>
      <c r="C27" s="22" t="s">
        <v>680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5" t="s">
        <v>681</v>
      </c>
      <c r="C28" s="26" t="s">
        <v>682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2">
      <c r="A29" s="40"/>
      <c r="B29" s="41"/>
      <c r="C29" s="41"/>
      <c r="D29" s="41"/>
      <c r="E29" s="41"/>
      <c r="F29" s="41"/>
      <c r="G29" s="38" t="s">
        <v>10</v>
      </c>
      <c r="H29" s="39"/>
      <c r="I29" s="19">
        <f>COUNTIF(I8:I28,"ผ่าน")</f>
        <v>0</v>
      </c>
    </row>
    <row r="30" spans="1:9" ht="18.75" x14ac:dyDescent="0.2">
      <c r="A30" s="42"/>
      <c r="B30" s="43"/>
      <c r="C30" s="43"/>
      <c r="D30" s="43"/>
      <c r="E30" s="43"/>
      <c r="F30" s="43"/>
      <c r="G30" s="38" t="s">
        <v>14</v>
      </c>
      <c r="H30" s="39"/>
      <c r="I30" s="19">
        <f>COUNTIF(I8:I28,"ไม่ผ่าน")</f>
        <v>21</v>
      </c>
    </row>
    <row r="31" spans="1:9" ht="18.75" x14ac:dyDescent="0.3">
      <c r="A31" s="6" t="s">
        <v>15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18</v>
      </c>
      <c r="F34" s="10"/>
      <c r="G34" s="2"/>
      <c r="H34" s="2"/>
      <c r="I34" s="14"/>
    </row>
    <row r="35" spans="1:9" ht="18.75" x14ac:dyDescent="0.3">
      <c r="A35" s="37" t="s">
        <v>19</v>
      </c>
      <c r="B35" s="37"/>
      <c r="C35" s="37" t="s">
        <v>20</v>
      </c>
      <c r="D35" s="37"/>
      <c r="E35" s="34" t="s">
        <v>21</v>
      </c>
      <c r="F35" s="34"/>
      <c r="G35" s="34" t="s">
        <v>22</v>
      </c>
      <c r="H35" s="34"/>
      <c r="I35" s="14"/>
    </row>
    <row r="36" spans="1:9" ht="18.75" x14ac:dyDescent="0.3">
      <c r="A36" s="37"/>
      <c r="B36" s="37"/>
      <c r="C36" s="35" t="s">
        <v>23</v>
      </c>
      <c r="D36" s="35"/>
      <c r="E36" s="36" t="s">
        <v>24</v>
      </c>
      <c r="F36" s="36"/>
      <c r="G36" s="36">
        <f>COUNTIF(H8:H28,"/")</f>
        <v>0</v>
      </c>
      <c r="H36" s="36"/>
      <c r="I36" s="14"/>
    </row>
    <row r="37" spans="1:9" ht="18.75" x14ac:dyDescent="0.3">
      <c r="A37" s="37"/>
      <c r="B37" s="37"/>
      <c r="C37" s="35" t="s">
        <v>25</v>
      </c>
      <c r="D37" s="35"/>
      <c r="E37" s="36" t="s">
        <v>26</v>
      </c>
      <c r="F37" s="36"/>
      <c r="G37" s="36">
        <f>COUNTIF(G8:G28,"/")</f>
        <v>0</v>
      </c>
      <c r="H37" s="36"/>
      <c r="I37" s="14"/>
    </row>
    <row r="38" spans="1:9" ht="18.75" x14ac:dyDescent="0.3">
      <c r="A38" s="37"/>
      <c r="B38" s="37"/>
      <c r="C38" s="35" t="s">
        <v>27</v>
      </c>
      <c r="D38" s="35"/>
      <c r="E38" s="36" t="s">
        <v>10</v>
      </c>
      <c r="F38" s="36"/>
      <c r="G38" s="36">
        <f>COUNTIF(F8:F28,"/")</f>
        <v>0</v>
      </c>
      <c r="H38" s="36"/>
      <c r="I38" s="14"/>
    </row>
    <row r="39" spans="1:9" ht="18.75" x14ac:dyDescent="0.3">
      <c r="A39" s="37"/>
      <c r="B39" s="37"/>
      <c r="C39" s="35" t="s">
        <v>28</v>
      </c>
      <c r="D39" s="35"/>
      <c r="E39" s="36" t="s">
        <v>14</v>
      </c>
      <c r="F39" s="36"/>
      <c r="G39" s="36">
        <f>COUNTIF(E8:E28,"/")</f>
        <v>21</v>
      </c>
      <c r="H39" s="36"/>
      <c r="I39" s="14"/>
    </row>
  </sheetData>
  <mergeCells count="30">
    <mergeCell ref="C39:D39"/>
    <mergeCell ref="E39:F39"/>
    <mergeCell ref="G39:H39"/>
    <mergeCell ref="A29:F30"/>
    <mergeCell ref="G29:H29"/>
    <mergeCell ref="G30:H30"/>
    <mergeCell ref="A35:B39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6" workbookViewId="0">
      <selection activeCell="B8" sqref="B8:C29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730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1.75" customHeight="1" thickBot="1" x14ac:dyDescent="0.25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63" t="s">
        <v>683</v>
      </c>
      <c r="C8" s="64" t="s">
        <v>684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685</v>
      </c>
      <c r="C9" s="22" t="s">
        <v>686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687</v>
      </c>
      <c r="C10" s="22" t="s">
        <v>688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689</v>
      </c>
      <c r="C11" s="22" t="s">
        <v>690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5" t="s">
        <v>675</v>
      </c>
      <c r="C12" s="26" t="s">
        <v>691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692</v>
      </c>
      <c r="C13" s="22" t="s">
        <v>693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341</v>
      </c>
      <c r="C14" s="22" t="s">
        <v>694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695</v>
      </c>
      <c r="C15" s="22" t="s">
        <v>696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278</v>
      </c>
      <c r="C16" s="22" t="s">
        <v>697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698</v>
      </c>
      <c r="C17" s="22" t="s">
        <v>699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700</v>
      </c>
      <c r="C18" s="22" t="s">
        <v>701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702</v>
      </c>
      <c r="C19" s="22" t="s">
        <v>703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439</v>
      </c>
      <c r="C20" s="22" t="s">
        <v>704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705</v>
      </c>
      <c r="C21" s="22" t="s">
        <v>706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707</v>
      </c>
      <c r="C22" s="22" t="s">
        <v>708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151</v>
      </c>
      <c r="C23" s="22" t="s">
        <v>709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710</v>
      </c>
      <c r="C24" s="22" t="s">
        <v>711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712</v>
      </c>
      <c r="C25" s="22" t="s">
        <v>713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714</v>
      </c>
      <c r="C26" s="22" t="s">
        <v>715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716</v>
      </c>
      <c r="C27" s="22" t="s">
        <v>717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718</v>
      </c>
      <c r="C28" s="22" t="s">
        <v>719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88</v>
      </c>
      <c r="C29" s="22" t="s">
        <v>731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40"/>
      <c r="B30" s="41"/>
      <c r="C30" s="41"/>
      <c r="D30" s="41"/>
      <c r="E30" s="41"/>
      <c r="F30" s="41"/>
      <c r="G30" s="38" t="s">
        <v>10</v>
      </c>
      <c r="H30" s="39"/>
      <c r="I30" s="19">
        <f>COUNTIF(I8:I29,"ผ่าน")</f>
        <v>0</v>
      </c>
    </row>
    <row r="31" spans="1:9" ht="18.75" x14ac:dyDescent="0.2">
      <c r="A31" s="42"/>
      <c r="B31" s="43"/>
      <c r="C31" s="43"/>
      <c r="D31" s="43"/>
      <c r="E31" s="43"/>
      <c r="F31" s="43"/>
      <c r="G31" s="38" t="s">
        <v>14</v>
      </c>
      <c r="H31" s="39"/>
      <c r="I31" s="19">
        <f>COUNTIF(I8:I29,"ไม่ผ่าน")</f>
        <v>22</v>
      </c>
    </row>
    <row r="32" spans="1:9" ht="18.75" x14ac:dyDescent="0.3">
      <c r="A32" s="6" t="s">
        <v>15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16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37" t="s">
        <v>19</v>
      </c>
      <c r="B36" s="37"/>
      <c r="C36" s="37" t="s">
        <v>20</v>
      </c>
      <c r="D36" s="37"/>
      <c r="E36" s="34" t="s">
        <v>21</v>
      </c>
      <c r="F36" s="34"/>
      <c r="G36" s="34" t="s">
        <v>22</v>
      </c>
      <c r="H36" s="34"/>
      <c r="I36" s="14"/>
    </row>
    <row r="37" spans="1:9" ht="18.75" x14ac:dyDescent="0.3">
      <c r="A37" s="37"/>
      <c r="B37" s="37"/>
      <c r="C37" s="35" t="s">
        <v>23</v>
      </c>
      <c r="D37" s="35"/>
      <c r="E37" s="36" t="s">
        <v>24</v>
      </c>
      <c r="F37" s="36"/>
      <c r="G37" s="36">
        <f>COUNTIF(H8:H29,"/")</f>
        <v>0</v>
      </c>
      <c r="H37" s="36"/>
      <c r="I37" s="14"/>
    </row>
    <row r="38" spans="1:9" ht="18.75" x14ac:dyDescent="0.3">
      <c r="A38" s="37"/>
      <c r="B38" s="37"/>
      <c r="C38" s="35" t="s">
        <v>25</v>
      </c>
      <c r="D38" s="35"/>
      <c r="E38" s="36" t="s">
        <v>26</v>
      </c>
      <c r="F38" s="36"/>
      <c r="G38" s="36">
        <f>COUNTIF(G8:G29,"/")</f>
        <v>0</v>
      </c>
      <c r="H38" s="36"/>
      <c r="I38" s="14"/>
    </row>
    <row r="39" spans="1:9" ht="18.75" x14ac:dyDescent="0.3">
      <c r="A39" s="37"/>
      <c r="B39" s="37"/>
      <c r="C39" s="35" t="s">
        <v>27</v>
      </c>
      <c r="D39" s="35"/>
      <c r="E39" s="36" t="s">
        <v>10</v>
      </c>
      <c r="F39" s="36"/>
      <c r="G39" s="36">
        <f>COUNTIF(F8:F29,"/")</f>
        <v>0</v>
      </c>
      <c r="H39" s="36"/>
      <c r="I39" s="14"/>
    </row>
    <row r="40" spans="1:9" ht="18.75" x14ac:dyDescent="0.3">
      <c r="A40" s="37"/>
      <c r="B40" s="37"/>
      <c r="C40" s="35" t="s">
        <v>28</v>
      </c>
      <c r="D40" s="35"/>
      <c r="E40" s="36" t="s">
        <v>14</v>
      </c>
      <c r="F40" s="36"/>
      <c r="G40" s="36">
        <f>COUNTIF(E8:E29,"/")</f>
        <v>22</v>
      </c>
      <c r="H40" s="36"/>
      <c r="I40" s="14"/>
    </row>
  </sheetData>
  <mergeCells count="30"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721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7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115</v>
      </c>
      <c r="C8" s="22" t="s">
        <v>116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117</v>
      </c>
      <c r="C9" s="22" t="s">
        <v>118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119</v>
      </c>
      <c r="C10" s="22" t="s">
        <v>120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121</v>
      </c>
      <c r="C11" s="22" t="s">
        <v>122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123</v>
      </c>
      <c r="C12" s="22" t="s">
        <v>124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125</v>
      </c>
      <c r="C13" s="22" t="s">
        <v>126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127</v>
      </c>
      <c r="C14" s="22" t="s">
        <v>128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129</v>
      </c>
      <c r="C15" s="22" t="s">
        <v>130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131</v>
      </c>
      <c r="C16" s="22" t="s">
        <v>132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133</v>
      </c>
      <c r="C17" s="22" t="s">
        <v>134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135</v>
      </c>
      <c r="C18" s="22" t="s">
        <v>136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137</v>
      </c>
      <c r="C19" s="22" t="s">
        <v>138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139</v>
      </c>
      <c r="C20" s="22" t="s">
        <v>140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141</v>
      </c>
      <c r="C21" s="22" t="s">
        <v>142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143</v>
      </c>
      <c r="C22" s="22" t="s">
        <v>144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145</v>
      </c>
      <c r="C23" s="22" t="s">
        <v>146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147</v>
      </c>
      <c r="C24" s="22" t="s">
        <v>148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149</v>
      </c>
      <c r="C25" s="22" t="s">
        <v>150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151</v>
      </c>
      <c r="C26" s="22" t="s">
        <v>152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5" t="s">
        <v>153</v>
      </c>
      <c r="C27" s="26" t="s">
        <v>154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155</v>
      </c>
      <c r="C28" s="22" t="s">
        <v>156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157</v>
      </c>
      <c r="C29" s="22" t="s">
        <v>158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159</v>
      </c>
      <c r="C30" s="22" t="s">
        <v>160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161</v>
      </c>
      <c r="C31" s="22" t="s">
        <v>162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163</v>
      </c>
      <c r="C32" s="22" t="s">
        <v>164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165</v>
      </c>
      <c r="C33" s="22" t="s">
        <v>166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167</v>
      </c>
      <c r="C34" s="22" t="s">
        <v>168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169</v>
      </c>
      <c r="C35" s="22" t="s">
        <v>170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171</v>
      </c>
      <c r="C36" s="22" t="s">
        <v>172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173</v>
      </c>
      <c r="C37" s="22" t="s">
        <v>174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175</v>
      </c>
      <c r="C38" s="22" t="s">
        <v>176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177</v>
      </c>
      <c r="C39" s="22" t="s">
        <v>178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179</v>
      </c>
      <c r="C40" s="22" t="s">
        <v>180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181</v>
      </c>
      <c r="C41" s="22" t="s">
        <v>182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183</v>
      </c>
      <c r="C42" s="22" t="s">
        <v>184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185</v>
      </c>
      <c r="C43" s="22" t="s">
        <v>186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187</v>
      </c>
      <c r="C44" s="22" t="s">
        <v>188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189</v>
      </c>
      <c r="C45" s="22" t="s">
        <v>190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191</v>
      </c>
      <c r="C46" s="22" t="s">
        <v>192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193</v>
      </c>
      <c r="C47" s="22" t="s">
        <v>194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195</v>
      </c>
      <c r="C48" s="22" t="s">
        <v>196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197</v>
      </c>
      <c r="C49" s="22" t="s">
        <v>198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199</v>
      </c>
      <c r="C50" s="22" t="s">
        <v>200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1" t="s">
        <v>201</v>
      </c>
      <c r="C51" s="22" t="s">
        <v>202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0"/>
      <c r="B52" s="41"/>
      <c r="C52" s="41"/>
      <c r="D52" s="41"/>
      <c r="E52" s="41"/>
      <c r="F52" s="41"/>
      <c r="G52" s="38" t="s">
        <v>10</v>
      </c>
      <c r="H52" s="39"/>
      <c r="I52" s="19">
        <f>COUNTIF(I8:I51,"ผ่าน")</f>
        <v>0</v>
      </c>
    </row>
    <row r="53" spans="1:9" ht="18.75" x14ac:dyDescent="0.2">
      <c r="A53" s="42"/>
      <c r="B53" s="43"/>
      <c r="C53" s="43"/>
      <c r="D53" s="43"/>
      <c r="E53" s="43"/>
      <c r="F53" s="43"/>
      <c r="G53" s="38" t="s">
        <v>14</v>
      </c>
      <c r="H53" s="39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37" t="s">
        <v>19</v>
      </c>
      <c r="B58" s="37"/>
      <c r="C58" s="37" t="s">
        <v>20</v>
      </c>
      <c r="D58" s="37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37"/>
      <c r="B59" s="37"/>
      <c r="C59" s="35" t="s">
        <v>23</v>
      </c>
      <c r="D59" s="35"/>
      <c r="E59" s="36" t="s">
        <v>24</v>
      </c>
      <c r="F59" s="36"/>
      <c r="G59" s="36">
        <f>COUNTIF(H8:H51,"/")</f>
        <v>0</v>
      </c>
      <c r="H59" s="36"/>
      <c r="I59" s="14"/>
    </row>
    <row r="60" spans="1:9" ht="18.75" x14ac:dyDescent="0.3">
      <c r="A60" s="37"/>
      <c r="B60" s="37"/>
      <c r="C60" s="35" t="s">
        <v>25</v>
      </c>
      <c r="D60" s="35"/>
      <c r="E60" s="36" t="s">
        <v>26</v>
      </c>
      <c r="F60" s="36"/>
      <c r="G60" s="36">
        <f>COUNTIF(G8:G51,"/")</f>
        <v>0</v>
      </c>
      <c r="H60" s="36"/>
      <c r="I60" s="14"/>
    </row>
    <row r="61" spans="1:9" ht="18.75" x14ac:dyDescent="0.3">
      <c r="A61" s="37"/>
      <c r="B61" s="37"/>
      <c r="C61" s="35" t="s">
        <v>27</v>
      </c>
      <c r="D61" s="35"/>
      <c r="E61" s="36" t="s">
        <v>10</v>
      </c>
      <c r="F61" s="36"/>
      <c r="G61" s="36">
        <f>COUNTIF(F8:F51,"/")</f>
        <v>0</v>
      </c>
      <c r="H61" s="36"/>
      <c r="I61" s="14"/>
    </row>
    <row r="62" spans="1:9" ht="18.75" x14ac:dyDescent="0.3">
      <c r="A62" s="37"/>
      <c r="B62" s="37"/>
      <c r="C62" s="35" t="s">
        <v>28</v>
      </c>
      <c r="D62" s="35"/>
      <c r="E62" s="36" t="s">
        <v>14</v>
      </c>
      <c r="F62" s="36"/>
      <c r="G62" s="36">
        <f>COUNTIF(E8:E51,"/")</f>
        <v>44</v>
      </c>
      <c r="H62" s="36"/>
      <c r="I62" s="14"/>
    </row>
  </sheetData>
  <mergeCells count="30"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B8" sqref="B8:C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722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6.25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734</v>
      </c>
      <c r="C8" s="22" t="s">
        <v>203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204</v>
      </c>
      <c r="C9" s="22" t="s">
        <v>205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206</v>
      </c>
      <c r="C10" s="22" t="s">
        <v>207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5" t="s">
        <v>208</v>
      </c>
      <c r="C11" s="26" t="s">
        <v>209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210</v>
      </c>
      <c r="C12" s="22" t="s">
        <v>211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212</v>
      </c>
      <c r="C13" s="22" t="s">
        <v>213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214</v>
      </c>
      <c r="C14" s="22" t="s">
        <v>215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216</v>
      </c>
      <c r="C15" s="22" t="s">
        <v>217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218</v>
      </c>
      <c r="C16" s="22" t="s">
        <v>219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220</v>
      </c>
      <c r="C17" s="22" t="s">
        <v>219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221</v>
      </c>
      <c r="C18" s="22" t="s">
        <v>222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223</v>
      </c>
      <c r="C19" s="22" t="s">
        <v>224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225</v>
      </c>
      <c r="C20" s="22" t="s">
        <v>226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227</v>
      </c>
      <c r="C21" s="22" t="s">
        <v>228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229</v>
      </c>
      <c r="C22" s="22" t="s">
        <v>230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7" t="s">
        <v>231</v>
      </c>
      <c r="C23" s="22" t="s">
        <v>232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233</v>
      </c>
      <c r="C24" s="22" t="s">
        <v>234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235</v>
      </c>
      <c r="C25" s="22" t="s">
        <v>236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237</v>
      </c>
      <c r="C26" s="22" t="s">
        <v>238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239</v>
      </c>
      <c r="C27" s="22" t="s">
        <v>240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241</v>
      </c>
      <c r="C28" s="22" t="s">
        <v>242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161</v>
      </c>
      <c r="C29" s="22" t="s">
        <v>243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244</v>
      </c>
      <c r="C30" s="22" t="s">
        <v>245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246</v>
      </c>
      <c r="C31" s="22" t="s">
        <v>247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66</v>
      </c>
      <c r="C32" s="22" t="s">
        <v>248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249</v>
      </c>
      <c r="C33" s="22" t="s">
        <v>250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251</v>
      </c>
      <c r="C34" s="22" t="s">
        <v>252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253</v>
      </c>
      <c r="C35" s="22" t="s">
        <v>254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255</v>
      </c>
      <c r="C36" s="22" t="s">
        <v>256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257</v>
      </c>
      <c r="C37" s="22" t="s">
        <v>258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66</v>
      </c>
      <c r="C38" s="22" t="s">
        <v>259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260</v>
      </c>
      <c r="C39" s="22" t="s">
        <v>261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262</v>
      </c>
      <c r="C40" s="22" t="s">
        <v>263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264</v>
      </c>
      <c r="C41" s="22" t="s">
        <v>265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266</v>
      </c>
      <c r="C42" s="22" t="s">
        <v>267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268</v>
      </c>
      <c r="C43" s="22" t="s">
        <v>269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270</v>
      </c>
      <c r="C44" s="22" t="s">
        <v>271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272</v>
      </c>
      <c r="C45" s="22" t="s">
        <v>273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274</v>
      </c>
      <c r="C46" s="22" t="s">
        <v>275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276</v>
      </c>
      <c r="C47" s="22" t="s">
        <v>277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278</v>
      </c>
      <c r="C48" s="22" t="s">
        <v>279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280</v>
      </c>
      <c r="C49" s="22" t="s">
        <v>281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282</v>
      </c>
      <c r="C50" s="22" t="s">
        <v>283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20.25" x14ac:dyDescent="0.3">
      <c r="A51" s="18">
        <v>44</v>
      </c>
      <c r="B51" s="65" t="s">
        <v>735</v>
      </c>
      <c r="C51" s="65" t="s">
        <v>736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0"/>
      <c r="B52" s="41"/>
      <c r="C52" s="41"/>
      <c r="D52" s="41"/>
      <c r="E52" s="41"/>
      <c r="F52" s="41"/>
      <c r="G52" s="38" t="s">
        <v>10</v>
      </c>
      <c r="H52" s="39"/>
      <c r="I52" s="19">
        <f>COUNTIF(I8:I51,"ผ่าน")</f>
        <v>0</v>
      </c>
    </row>
    <row r="53" spans="1:9" ht="18.75" x14ac:dyDescent="0.2">
      <c r="A53" s="42"/>
      <c r="B53" s="43"/>
      <c r="C53" s="43"/>
      <c r="D53" s="43"/>
      <c r="E53" s="43"/>
      <c r="F53" s="43"/>
      <c r="G53" s="38" t="s">
        <v>14</v>
      </c>
      <c r="H53" s="39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37" t="s">
        <v>19</v>
      </c>
      <c r="B58" s="37"/>
      <c r="C58" s="37" t="s">
        <v>20</v>
      </c>
      <c r="D58" s="37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37"/>
      <c r="B59" s="37"/>
      <c r="C59" s="35" t="s">
        <v>23</v>
      </c>
      <c r="D59" s="35"/>
      <c r="E59" s="36" t="s">
        <v>24</v>
      </c>
      <c r="F59" s="36"/>
      <c r="G59" s="36">
        <f>COUNTIF(H8:H51,"/")</f>
        <v>0</v>
      </c>
      <c r="H59" s="36"/>
      <c r="I59" s="14"/>
    </row>
    <row r="60" spans="1:9" ht="18.75" x14ac:dyDescent="0.3">
      <c r="A60" s="37"/>
      <c r="B60" s="37"/>
      <c r="C60" s="35" t="s">
        <v>25</v>
      </c>
      <c r="D60" s="35"/>
      <c r="E60" s="36" t="s">
        <v>26</v>
      </c>
      <c r="F60" s="36"/>
      <c r="G60" s="36">
        <f>COUNTIF(G8:G51,"/")</f>
        <v>0</v>
      </c>
      <c r="H60" s="36"/>
      <c r="I60" s="14"/>
    </row>
    <row r="61" spans="1:9" ht="18.75" x14ac:dyDescent="0.3">
      <c r="A61" s="37"/>
      <c r="B61" s="37"/>
      <c r="C61" s="35" t="s">
        <v>27</v>
      </c>
      <c r="D61" s="35"/>
      <c r="E61" s="36" t="s">
        <v>10</v>
      </c>
      <c r="F61" s="36"/>
      <c r="G61" s="36">
        <f>COUNTIF(F8:F51,"/")</f>
        <v>0</v>
      </c>
      <c r="H61" s="36"/>
      <c r="I61" s="14"/>
    </row>
    <row r="62" spans="1:9" ht="18.75" x14ac:dyDescent="0.3">
      <c r="A62" s="37"/>
      <c r="B62" s="37"/>
      <c r="C62" s="35" t="s">
        <v>28</v>
      </c>
      <c r="D62" s="35"/>
      <c r="E62" s="36" t="s">
        <v>14</v>
      </c>
      <c r="F62" s="36"/>
      <c r="G62" s="36">
        <f>COUNTIF(E8:E51,"/")</f>
        <v>44</v>
      </c>
      <c r="H62" s="36"/>
      <c r="I62" s="14"/>
    </row>
  </sheetData>
  <mergeCells count="30"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723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2.5" customHeight="1" thickBot="1" x14ac:dyDescent="0.25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8" t="s">
        <v>204</v>
      </c>
      <c r="C8" s="29" t="s">
        <v>284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285</v>
      </c>
      <c r="C9" s="22" t="s">
        <v>286</v>
      </c>
      <c r="D9" s="20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287</v>
      </c>
      <c r="C10" s="22" t="s">
        <v>288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289</v>
      </c>
      <c r="C11" s="22" t="s">
        <v>290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291</v>
      </c>
      <c r="C12" s="22" t="s">
        <v>292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293</v>
      </c>
      <c r="C13" s="22" t="s">
        <v>294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295</v>
      </c>
      <c r="C14" s="22" t="s">
        <v>296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297</v>
      </c>
      <c r="C15" s="22" t="s">
        <v>298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299</v>
      </c>
      <c r="C16" s="22" t="s">
        <v>300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301</v>
      </c>
      <c r="C17" s="22" t="s">
        <v>302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303</v>
      </c>
      <c r="C18" s="22" t="s">
        <v>304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84</v>
      </c>
      <c r="C19" s="22" t="s">
        <v>305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306</v>
      </c>
      <c r="C20" s="22" t="s">
        <v>307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308</v>
      </c>
      <c r="C21" s="22" t="s">
        <v>309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310</v>
      </c>
      <c r="C22" s="22" t="s">
        <v>311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312</v>
      </c>
      <c r="C23" s="22" t="s">
        <v>313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314</v>
      </c>
      <c r="C24" s="22" t="s">
        <v>315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316</v>
      </c>
      <c r="C25" s="22" t="s">
        <v>317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318</v>
      </c>
      <c r="C26" s="22" t="s">
        <v>319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320</v>
      </c>
      <c r="C27" s="22" t="s">
        <v>321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322</v>
      </c>
      <c r="C28" s="22" t="s">
        <v>323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324</v>
      </c>
      <c r="C29" s="22" t="s">
        <v>325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326</v>
      </c>
      <c r="C30" s="22" t="s">
        <v>327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328</v>
      </c>
      <c r="C31" s="22" t="s">
        <v>329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330</v>
      </c>
      <c r="C32" s="22" t="s">
        <v>331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332</v>
      </c>
      <c r="C33" s="22" t="s">
        <v>333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334</v>
      </c>
      <c r="C34" s="22" t="s">
        <v>335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5" t="s">
        <v>336</v>
      </c>
      <c r="C35" s="26" t="s">
        <v>337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88</v>
      </c>
      <c r="C36" s="22" t="s">
        <v>338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339</v>
      </c>
      <c r="C37" s="22" t="s">
        <v>340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341</v>
      </c>
      <c r="C38" s="22" t="s">
        <v>342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343</v>
      </c>
      <c r="C39" s="22" t="s">
        <v>344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345</v>
      </c>
      <c r="C40" s="22" t="s">
        <v>346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347</v>
      </c>
      <c r="C41" s="22" t="s">
        <v>348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349</v>
      </c>
      <c r="C42" s="22" t="s">
        <v>350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351</v>
      </c>
      <c r="C43" s="22" t="s">
        <v>352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353</v>
      </c>
      <c r="C44" s="22" t="s">
        <v>354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355</v>
      </c>
      <c r="C45" s="22" t="s">
        <v>356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357</v>
      </c>
      <c r="C46" s="22" t="s">
        <v>358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359</v>
      </c>
      <c r="C47" s="22" t="s">
        <v>360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361</v>
      </c>
      <c r="C48" s="22" t="s">
        <v>362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1" t="s">
        <v>363</v>
      </c>
      <c r="C49" s="22" t="s">
        <v>364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1" t="s">
        <v>365</v>
      </c>
      <c r="C50" s="22" t="s">
        <v>366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40"/>
      <c r="B51" s="41"/>
      <c r="C51" s="41"/>
      <c r="D51" s="41"/>
      <c r="E51" s="41"/>
      <c r="F51" s="41"/>
      <c r="G51" s="38" t="s">
        <v>10</v>
      </c>
      <c r="H51" s="39"/>
      <c r="I51" s="19">
        <f>COUNTIF(I8:I50,"ผ่าน")</f>
        <v>0</v>
      </c>
    </row>
    <row r="52" spans="1:9" ht="18.75" x14ac:dyDescent="0.2">
      <c r="A52" s="42"/>
      <c r="B52" s="43"/>
      <c r="C52" s="43"/>
      <c r="D52" s="43"/>
      <c r="E52" s="43"/>
      <c r="F52" s="43"/>
      <c r="G52" s="38" t="s">
        <v>14</v>
      </c>
      <c r="H52" s="39"/>
      <c r="I52" s="19">
        <f>COUNTIF(I8:I50,"ไม่ผ่าน")</f>
        <v>43</v>
      </c>
    </row>
    <row r="53" spans="1:9" ht="18.75" x14ac:dyDescent="0.3">
      <c r="A53" s="6" t="s">
        <v>15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16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37" t="s">
        <v>19</v>
      </c>
      <c r="B57" s="37"/>
      <c r="C57" s="37" t="s">
        <v>20</v>
      </c>
      <c r="D57" s="37"/>
      <c r="E57" s="34" t="s">
        <v>21</v>
      </c>
      <c r="F57" s="34"/>
      <c r="G57" s="34" t="s">
        <v>22</v>
      </c>
      <c r="H57" s="34"/>
      <c r="I57" s="14"/>
    </row>
    <row r="58" spans="1:9" ht="18.75" x14ac:dyDescent="0.3">
      <c r="A58" s="37"/>
      <c r="B58" s="37"/>
      <c r="C58" s="35" t="s">
        <v>23</v>
      </c>
      <c r="D58" s="35"/>
      <c r="E58" s="36" t="s">
        <v>24</v>
      </c>
      <c r="F58" s="36"/>
      <c r="G58" s="36">
        <f>COUNTIF(H8:H50,"/")</f>
        <v>0</v>
      </c>
      <c r="H58" s="36"/>
      <c r="I58" s="14"/>
    </row>
    <row r="59" spans="1:9" ht="18.75" x14ac:dyDescent="0.3">
      <c r="A59" s="37"/>
      <c r="B59" s="37"/>
      <c r="C59" s="35" t="s">
        <v>25</v>
      </c>
      <c r="D59" s="35"/>
      <c r="E59" s="36" t="s">
        <v>26</v>
      </c>
      <c r="F59" s="36"/>
      <c r="G59" s="36">
        <f>COUNTIF(G8:G50,"/")</f>
        <v>0</v>
      </c>
      <c r="H59" s="36"/>
      <c r="I59" s="14"/>
    </row>
    <row r="60" spans="1:9" ht="18.75" x14ac:dyDescent="0.3">
      <c r="A60" s="37"/>
      <c r="B60" s="37"/>
      <c r="C60" s="35" t="s">
        <v>27</v>
      </c>
      <c r="D60" s="35"/>
      <c r="E60" s="36" t="s">
        <v>10</v>
      </c>
      <c r="F60" s="36"/>
      <c r="G60" s="36">
        <f>COUNTIF(F8:F50,"/")</f>
        <v>0</v>
      </c>
      <c r="H60" s="36"/>
      <c r="I60" s="14"/>
    </row>
    <row r="61" spans="1:9" ht="18.75" x14ac:dyDescent="0.3">
      <c r="A61" s="37"/>
      <c r="B61" s="37"/>
      <c r="C61" s="35" t="s">
        <v>28</v>
      </c>
      <c r="D61" s="35"/>
      <c r="E61" s="36" t="s">
        <v>14</v>
      </c>
      <c r="F61" s="36"/>
      <c r="G61" s="36">
        <f>COUNTIF(E8:E50,"/")</f>
        <v>43</v>
      </c>
      <c r="H61" s="36"/>
      <c r="I61" s="14"/>
    </row>
  </sheetData>
  <mergeCells count="30">
    <mergeCell ref="C59:D59"/>
    <mergeCell ref="E59:F59"/>
    <mergeCell ref="G59:H5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0:D60"/>
    <mergeCell ref="E60:F60"/>
    <mergeCell ref="G60:H60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62" zoomScaleNormal="62" workbookViewId="0">
      <selection activeCell="I20" sqref="A20:XFD2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724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4" customHeight="1" thickBot="1" x14ac:dyDescent="0.25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63" t="s">
        <v>737</v>
      </c>
      <c r="C8" s="64" t="s">
        <v>367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368</v>
      </c>
      <c r="C9" s="22" t="s">
        <v>369</v>
      </c>
      <c r="D9" s="20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370</v>
      </c>
      <c r="C10" s="22" t="s">
        <v>371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372</v>
      </c>
      <c r="C11" s="22" t="s">
        <v>373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355</v>
      </c>
      <c r="C12" s="22" t="s">
        <v>374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375</v>
      </c>
      <c r="C13" s="22" t="s">
        <v>376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377</v>
      </c>
      <c r="C14" s="22" t="s">
        <v>378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379</v>
      </c>
      <c r="C15" s="22" t="s">
        <v>380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381</v>
      </c>
      <c r="C16" s="22" t="s">
        <v>382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383</v>
      </c>
      <c r="C17" s="22" t="s">
        <v>384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385</v>
      </c>
      <c r="C18" s="22" t="s">
        <v>386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387</v>
      </c>
      <c r="C19" s="22" t="s">
        <v>388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40"/>
      <c r="B20" s="41"/>
      <c r="C20" s="41"/>
      <c r="D20" s="41"/>
      <c r="E20" s="41"/>
      <c r="F20" s="41"/>
      <c r="G20" s="38" t="s">
        <v>10</v>
      </c>
      <c r="H20" s="39"/>
      <c r="I20" s="19">
        <f>COUNTIF(I8:I19,"ผ่าน")</f>
        <v>0</v>
      </c>
    </row>
    <row r="21" spans="1:9" ht="18.75" x14ac:dyDescent="0.2">
      <c r="A21" s="42"/>
      <c r="B21" s="43"/>
      <c r="C21" s="43"/>
      <c r="D21" s="43"/>
      <c r="E21" s="43"/>
      <c r="F21" s="43"/>
      <c r="G21" s="38" t="s">
        <v>14</v>
      </c>
      <c r="H21" s="39"/>
      <c r="I21" s="19">
        <f>COUNTIF(I8:I19,"ไม่ผ่าน")</f>
        <v>12</v>
      </c>
    </row>
    <row r="22" spans="1:9" ht="18.75" x14ac:dyDescent="0.3">
      <c r="A22" s="6" t="s">
        <v>15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16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17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18</v>
      </c>
      <c r="F25" s="10"/>
      <c r="G25" s="2"/>
      <c r="H25" s="2"/>
      <c r="I25" s="14"/>
    </row>
    <row r="26" spans="1:9" ht="18.75" x14ac:dyDescent="0.3">
      <c r="A26" s="37" t="s">
        <v>19</v>
      </c>
      <c r="B26" s="37"/>
      <c r="C26" s="37" t="s">
        <v>20</v>
      </c>
      <c r="D26" s="37"/>
      <c r="E26" s="34" t="s">
        <v>21</v>
      </c>
      <c r="F26" s="34"/>
      <c r="G26" s="34" t="s">
        <v>22</v>
      </c>
      <c r="H26" s="34"/>
      <c r="I26" s="14"/>
    </row>
    <row r="27" spans="1:9" ht="18.75" x14ac:dyDescent="0.3">
      <c r="A27" s="37"/>
      <c r="B27" s="37"/>
      <c r="C27" s="35" t="s">
        <v>23</v>
      </c>
      <c r="D27" s="35"/>
      <c r="E27" s="36" t="s">
        <v>24</v>
      </c>
      <c r="F27" s="36"/>
      <c r="G27" s="36">
        <f>COUNTIF(H8:H19,"/")</f>
        <v>0</v>
      </c>
      <c r="H27" s="36"/>
      <c r="I27" s="14"/>
    </row>
    <row r="28" spans="1:9" ht="18.75" x14ac:dyDescent="0.3">
      <c r="A28" s="37"/>
      <c r="B28" s="37"/>
      <c r="C28" s="35" t="s">
        <v>25</v>
      </c>
      <c r="D28" s="35"/>
      <c r="E28" s="36" t="s">
        <v>26</v>
      </c>
      <c r="F28" s="36"/>
      <c r="G28" s="36">
        <f>COUNTIF(G8:G19,"/")</f>
        <v>0</v>
      </c>
      <c r="H28" s="36"/>
      <c r="I28" s="14"/>
    </row>
    <row r="29" spans="1:9" ht="18.75" x14ac:dyDescent="0.3">
      <c r="A29" s="37"/>
      <c r="B29" s="37"/>
      <c r="C29" s="35" t="s">
        <v>27</v>
      </c>
      <c r="D29" s="35"/>
      <c r="E29" s="36" t="s">
        <v>10</v>
      </c>
      <c r="F29" s="36"/>
      <c r="G29" s="36">
        <f>COUNTIF(F8:F19,"/")</f>
        <v>0</v>
      </c>
      <c r="H29" s="36"/>
      <c r="I29" s="14"/>
    </row>
    <row r="30" spans="1:9" ht="18.75" x14ac:dyDescent="0.3">
      <c r="A30" s="37"/>
      <c r="B30" s="37"/>
      <c r="C30" s="35" t="s">
        <v>28</v>
      </c>
      <c r="D30" s="35"/>
      <c r="E30" s="36" t="s">
        <v>14</v>
      </c>
      <c r="F30" s="36"/>
      <c r="G30" s="36">
        <f>COUNTIF(E8:E19,"/")</f>
        <v>12</v>
      </c>
      <c r="H30" s="36"/>
      <c r="I30" s="14"/>
    </row>
  </sheetData>
  <mergeCells count="30"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4" workbookViewId="0">
      <selection activeCell="A47" sqref="A47:XFD4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725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80.25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738</v>
      </c>
      <c r="C8" s="22" t="s">
        <v>389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390</v>
      </c>
      <c r="C9" s="22" t="s">
        <v>391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392</v>
      </c>
      <c r="C10" s="22" t="s">
        <v>393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394</v>
      </c>
      <c r="C11" s="22" t="s">
        <v>395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396</v>
      </c>
      <c r="C12" s="22" t="s">
        <v>397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398</v>
      </c>
      <c r="C13" s="22" t="s">
        <v>399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400</v>
      </c>
      <c r="C14" s="22" t="s">
        <v>401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402</v>
      </c>
      <c r="C15" s="22" t="s">
        <v>403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404</v>
      </c>
      <c r="C16" s="22" t="s">
        <v>405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0" t="s">
        <v>406</v>
      </c>
      <c r="C17" s="31" t="s">
        <v>407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408</v>
      </c>
      <c r="C18" s="22" t="s">
        <v>331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409</v>
      </c>
      <c r="C19" s="22" t="s">
        <v>410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411</v>
      </c>
      <c r="C20" s="22" t="s">
        <v>412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413</v>
      </c>
      <c r="C21" s="22" t="s">
        <v>414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415</v>
      </c>
      <c r="C22" s="22" t="s">
        <v>416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417</v>
      </c>
      <c r="C23" s="22" t="s">
        <v>418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419</v>
      </c>
      <c r="C24" s="22" t="s">
        <v>420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421</v>
      </c>
      <c r="C25" s="22" t="s">
        <v>422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423</v>
      </c>
      <c r="C26" s="22" t="s">
        <v>424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425</v>
      </c>
      <c r="C27" s="22" t="s">
        <v>426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427</v>
      </c>
      <c r="C28" s="22" t="s">
        <v>428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429</v>
      </c>
      <c r="C29" s="22" t="s">
        <v>430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431</v>
      </c>
      <c r="C30" s="22" t="s">
        <v>432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433</v>
      </c>
      <c r="C31" s="22" t="s">
        <v>434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88</v>
      </c>
      <c r="C32" s="22" t="s">
        <v>435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436</v>
      </c>
      <c r="C33" s="22" t="s">
        <v>358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437</v>
      </c>
      <c r="C34" s="22" t="s">
        <v>438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439</v>
      </c>
      <c r="C35" s="22" t="s">
        <v>440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441</v>
      </c>
      <c r="C36" s="22" t="s">
        <v>442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443</v>
      </c>
      <c r="C37" s="22" t="s">
        <v>444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445</v>
      </c>
      <c r="C38" s="22" t="s">
        <v>446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447</v>
      </c>
      <c r="C39" s="22" t="s">
        <v>448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449</v>
      </c>
      <c r="C40" s="22" t="s">
        <v>450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451</v>
      </c>
      <c r="C41" s="22" t="s">
        <v>452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453</v>
      </c>
      <c r="C42" s="22" t="s">
        <v>454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455</v>
      </c>
      <c r="C43" s="22" t="s">
        <v>456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457</v>
      </c>
      <c r="C44" s="22" t="s">
        <v>458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459</v>
      </c>
      <c r="C45" s="22" t="s">
        <v>460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461</v>
      </c>
      <c r="C46" s="22" t="s">
        <v>462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40"/>
      <c r="B47" s="41"/>
      <c r="C47" s="41"/>
      <c r="D47" s="41"/>
      <c r="E47" s="41"/>
      <c r="F47" s="41"/>
      <c r="G47" s="38" t="s">
        <v>10</v>
      </c>
      <c r="H47" s="39"/>
      <c r="I47" s="19">
        <f>COUNTIF(I8:I46,"ผ่าน")</f>
        <v>0</v>
      </c>
    </row>
    <row r="48" spans="1:9" ht="18.75" x14ac:dyDescent="0.2">
      <c r="A48" s="42"/>
      <c r="B48" s="43"/>
      <c r="C48" s="43"/>
      <c r="D48" s="43"/>
      <c r="E48" s="43"/>
      <c r="F48" s="43"/>
      <c r="G48" s="38" t="s">
        <v>14</v>
      </c>
      <c r="H48" s="39"/>
      <c r="I48" s="19">
        <f>COUNTIF(I8:I46,"ไม่ผ่าน")</f>
        <v>39</v>
      </c>
    </row>
    <row r="49" spans="1:9" ht="18.75" x14ac:dyDescent="0.3">
      <c r="A49" s="6" t="s">
        <v>15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16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17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18</v>
      </c>
      <c r="F52" s="10"/>
      <c r="G52" s="2"/>
      <c r="H52" s="2"/>
      <c r="I52" s="14"/>
    </row>
    <row r="53" spans="1:9" ht="18.75" x14ac:dyDescent="0.3">
      <c r="A53" s="37" t="s">
        <v>19</v>
      </c>
      <c r="B53" s="37"/>
      <c r="C53" s="37" t="s">
        <v>20</v>
      </c>
      <c r="D53" s="37"/>
      <c r="E53" s="34" t="s">
        <v>21</v>
      </c>
      <c r="F53" s="34"/>
      <c r="G53" s="34" t="s">
        <v>22</v>
      </c>
      <c r="H53" s="34"/>
      <c r="I53" s="14"/>
    </row>
    <row r="54" spans="1:9" ht="18.75" x14ac:dyDescent="0.3">
      <c r="A54" s="37"/>
      <c r="B54" s="37"/>
      <c r="C54" s="35" t="s">
        <v>23</v>
      </c>
      <c r="D54" s="35"/>
      <c r="E54" s="36" t="s">
        <v>24</v>
      </c>
      <c r="F54" s="36"/>
      <c r="G54" s="36">
        <f>COUNTIF(H8:H46,"/")</f>
        <v>0</v>
      </c>
      <c r="H54" s="36"/>
      <c r="I54" s="14"/>
    </row>
    <row r="55" spans="1:9" ht="18.75" x14ac:dyDescent="0.3">
      <c r="A55" s="37"/>
      <c r="B55" s="37"/>
      <c r="C55" s="35" t="s">
        <v>25</v>
      </c>
      <c r="D55" s="35"/>
      <c r="E55" s="36" t="s">
        <v>26</v>
      </c>
      <c r="F55" s="36"/>
      <c r="G55" s="36">
        <f>COUNTIF(G8:G46,"/")</f>
        <v>0</v>
      </c>
      <c r="H55" s="36"/>
      <c r="I55" s="14"/>
    </row>
    <row r="56" spans="1:9" ht="18.75" x14ac:dyDescent="0.3">
      <c r="A56" s="37"/>
      <c r="B56" s="37"/>
      <c r="C56" s="35" t="s">
        <v>27</v>
      </c>
      <c r="D56" s="35"/>
      <c r="E56" s="36" t="s">
        <v>10</v>
      </c>
      <c r="F56" s="36"/>
      <c r="G56" s="36">
        <f>COUNTIF(F8:F46,"/")</f>
        <v>0</v>
      </c>
      <c r="H56" s="36"/>
      <c r="I56" s="14"/>
    </row>
    <row r="57" spans="1:9" ht="18.75" x14ac:dyDescent="0.3">
      <c r="A57" s="37"/>
      <c r="B57" s="37"/>
      <c r="C57" s="35" t="s">
        <v>28</v>
      </c>
      <c r="D57" s="35"/>
      <c r="E57" s="36" t="s">
        <v>14</v>
      </c>
      <c r="F57" s="36"/>
      <c r="G57" s="36">
        <f>COUNTIF(E8:E46,"/")</f>
        <v>39</v>
      </c>
      <c r="H57" s="36"/>
      <c r="I57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7:H47"/>
    <mergeCell ref="C53:D53"/>
    <mergeCell ref="E53:F53"/>
    <mergeCell ref="G53:H53"/>
    <mergeCell ref="C56:D56"/>
    <mergeCell ref="E56:F56"/>
    <mergeCell ref="G56:H56"/>
    <mergeCell ref="A47:F48"/>
    <mergeCell ref="G48:H48"/>
    <mergeCell ref="A53:B57"/>
    <mergeCell ref="C57:D57"/>
    <mergeCell ref="E57:F57"/>
    <mergeCell ref="G57:H57"/>
    <mergeCell ref="C54:D54"/>
    <mergeCell ref="E54:F54"/>
    <mergeCell ref="G54:H54"/>
    <mergeCell ref="C55:D55"/>
    <mergeCell ref="E55:F55"/>
    <mergeCell ref="G55:H5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34" workbookViewId="0">
      <selection activeCell="A49" sqref="A49:XFD5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726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65.25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739</v>
      </c>
      <c r="C8" s="22" t="s">
        <v>463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464</v>
      </c>
      <c r="C9" s="22" t="s">
        <v>465</v>
      </c>
      <c r="D9" s="20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466</v>
      </c>
      <c r="C10" s="22" t="s">
        <v>467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468</v>
      </c>
      <c r="C11" s="22" t="s">
        <v>469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470</v>
      </c>
      <c r="C12" s="22" t="s">
        <v>471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472</v>
      </c>
      <c r="C13" s="22" t="s">
        <v>473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474</v>
      </c>
      <c r="C14" s="22" t="s">
        <v>475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476</v>
      </c>
      <c r="C15" s="22" t="s">
        <v>477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478</v>
      </c>
      <c r="C16" s="22" t="s">
        <v>479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480</v>
      </c>
      <c r="C17" s="22" t="s">
        <v>481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482</v>
      </c>
      <c r="C18" s="22" t="s">
        <v>483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484</v>
      </c>
      <c r="C19" s="22" t="s">
        <v>485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486</v>
      </c>
      <c r="C20" s="22" t="s">
        <v>487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5" t="s">
        <v>488</v>
      </c>
      <c r="C21" s="26" t="s">
        <v>489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251</v>
      </c>
      <c r="C22" s="22" t="s">
        <v>490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491</v>
      </c>
      <c r="C23" s="22" t="s">
        <v>490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492</v>
      </c>
      <c r="C24" s="22" t="s">
        <v>493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494</v>
      </c>
      <c r="C25" s="22" t="s">
        <v>495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496</v>
      </c>
      <c r="C26" s="22" t="s">
        <v>497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498</v>
      </c>
      <c r="C27" s="22" t="s">
        <v>499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500</v>
      </c>
      <c r="C28" s="22" t="s">
        <v>416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501</v>
      </c>
      <c r="C29" s="22" t="s">
        <v>502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503</v>
      </c>
      <c r="C30" s="22" t="s">
        <v>504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505</v>
      </c>
      <c r="C31" s="22" t="s">
        <v>506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507</v>
      </c>
      <c r="C32" s="22" t="s">
        <v>508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509</v>
      </c>
      <c r="C33" s="22" t="s">
        <v>510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511</v>
      </c>
      <c r="C34" s="22" t="s">
        <v>273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512</v>
      </c>
      <c r="C35" s="22" t="s">
        <v>513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514</v>
      </c>
      <c r="C36" s="22" t="s">
        <v>515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516</v>
      </c>
      <c r="C37" s="22" t="s">
        <v>517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518</v>
      </c>
      <c r="C38" s="22" t="s">
        <v>519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268</v>
      </c>
      <c r="C39" s="22" t="s">
        <v>520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521</v>
      </c>
      <c r="C40" s="22" t="s">
        <v>522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523</v>
      </c>
      <c r="C41" s="22" t="s">
        <v>524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525</v>
      </c>
      <c r="C42" s="22" t="s">
        <v>526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113</v>
      </c>
      <c r="C43" s="22" t="s">
        <v>527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1" t="s">
        <v>528</v>
      </c>
      <c r="C44" s="22" t="s">
        <v>529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1" t="s">
        <v>530</v>
      </c>
      <c r="C45" s="22" t="s">
        <v>531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1" t="s">
        <v>532</v>
      </c>
      <c r="C46" s="22" t="s">
        <v>533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1" t="s">
        <v>496</v>
      </c>
      <c r="C47" s="22" t="s">
        <v>534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1" t="s">
        <v>535</v>
      </c>
      <c r="C48" s="22" t="s">
        <v>536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40"/>
      <c r="B49" s="41"/>
      <c r="C49" s="41"/>
      <c r="D49" s="41"/>
      <c r="E49" s="41"/>
      <c r="F49" s="41"/>
      <c r="G49" s="38" t="s">
        <v>10</v>
      </c>
      <c r="H49" s="39"/>
      <c r="I49" s="19">
        <f>COUNTIF(I8:I48,"ผ่าน")</f>
        <v>0</v>
      </c>
    </row>
    <row r="50" spans="1:9" ht="18.75" x14ac:dyDescent="0.2">
      <c r="A50" s="42"/>
      <c r="B50" s="43"/>
      <c r="C50" s="43"/>
      <c r="D50" s="43"/>
      <c r="E50" s="43"/>
      <c r="F50" s="43"/>
      <c r="G50" s="38" t="s">
        <v>14</v>
      </c>
      <c r="H50" s="39"/>
      <c r="I50" s="19">
        <f>COUNTIF(I8:I48,"ไม่ผ่าน")</f>
        <v>41</v>
      </c>
    </row>
    <row r="51" spans="1:9" ht="18.75" x14ac:dyDescent="0.3">
      <c r="A51" s="6" t="s">
        <v>15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18</v>
      </c>
      <c r="F54" s="10"/>
      <c r="G54" s="2"/>
      <c r="H54" s="2"/>
      <c r="I54" s="14"/>
    </row>
    <row r="55" spans="1:9" ht="18.75" x14ac:dyDescent="0.3">
      <c r="A55" s="37" t="s">
        <v>19</v>
      </c>
      <c r="B55" s="37"/>
      <c r="C55" s="37" t="s">
        <v>20</v>
      </c>
      <c r="D55" s="37"/>
      <c r="E55" s="34" t="s">
        <v>21</v>
      </c>
      <c r="F55" s="34"/>
      <c r="G55" s="34" t="s">
        <v>22</v>
      </c>
      <c r="H55" s="34"/>
      <c r="I55" s="14"/>
    </row>
    <row r="56" spans="1:9" ht="18.75" x14ac:dyDescent="0.3">
      <c r="A56" s="37"/>
      <c r="B56" s="37"/>
      <c r="C56" s="35" t="s">
        <v>23</v>
      </c>
      <c r="D56" s="35"/>
      <c r="E56" s="36" t="s">
        <v>24</v>
      </c>
      <c r="F56" s="36"/>
      <c r="G56" s="36">
        <f>COUNTIF(H8:H48,"/")</f>
        <v>0</v>
      </c>
      <c r="H56" s="36"/>
      <c r="I56" s="14"/>
    </row>
    <row r="57" spans="1:9" ht="18.75" x14ac:dyDescent="0.3">
      <c r="A57" s="37"/>
      <c r="B57" s="37"/>
      <c r="C57" s="35" t="s">
        <v>25</v>
      </c>
      <c r="D57" s="35"/>
      <c r="E57" s="36" t="s">
        <v>26</v>
      </c>
      <c r="F57" s="36"/>
      <c r="G57" s="36">
        <f>COUNTIF(G8:G48,"/")</f>
        <v>0</v>
      </c>
      <c r="H57" s="36"/>
      <c r="I57" s="14"/>
    </row>
    <row r="58" spans="1:9" ht="18.75" x14ac:dyDescent="0.3">
      <c r="A58" s="37"/>
      <c r="B58" s="37"/>
      <c r="C58" s="35" t="s">
        <v>27</v>
      </c>
      <c r="D58" s="35"/>
      <c r="E58" s="36" t="s">
        <v>10</v>
      </c>
      <c r="F58" s="36"/>
      <c r="G58" s="36">
        <f>COUNTIF(F8:F48,"/")</f>
        <v>0</v>
      </c>
      <c r="H58" s="36"/>
      <c r="I58" s="14"/>
    </row>
    <row r="59" spans="1:9" ht="18.75" x14ac:dyDescent="0.3">
      <c r="A59" s="37"/>
      <c r="B59" s="37"/>
      <c r="C59" s="35" t="s">
        <v>28</v>
      </c>
      <c r="D59" s="35"/>
      <c r="E59" s="36" t="s">
        <v>14</v>
      </c>
      <c r="F59" s="36"/>
      <c r="G59" s="36">
        <f>COUNTIF(E8:E48,"/")</f>
        <v>41</v>
      </c>
      <c r="H59" s="36"/>
      <c r="I59" s="14"/>
    </row>
  </sheetData>
  <mergeCells count="30">
    <mergeCell ref="A49:F50"/>
    <mergeCell ref="G49:H49"/>
    <mergeCell ref="C58:D58"/>
    <mergeCell ref="E58:F58"/>
    <mergeCell ref="G58:H58"/>
    <mergeCell ref="G50:H50"/>
    <mergeCell ref="A55:B59"/>
    <mergeCell ref="C56:D56"/>
    <mergeCell ref="E56:F56"/>
    <mergeCell ref="G56:H56"/>
    <mergeCell ref="C55:D55"/>
    <mergeCell ref="E55:F55"/>
    <mergeCell ref="G55:H55"/>
    <mergeCell ref="C59:D59"/>
    <mergeCell ref="E59:F59"/>
    <mergeCell ref="G59:H59"/>
    <mergeCell ref="C57:D57"/>
    <mergeCell ref="E57:F57"/>
    <mergeCell ref="G57:H5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727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101.25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7" t="s">
        <v>537</v>
      </c>
      <c r="C8" s="31" t="s">
        <v>538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539</v>
      </c>
      <c r="C9" s="22" t="s">
        <v>540</v>
      </c>
      <c r="D9" s="20"/>
      <c r="E9" s="16" t="str">
        <f t="shared" ref="E9:E33" si="0">IF(D9&lt;=14,"/",IF(D9&lt;=20,"",IF(D9&lt;=25,"",IF(D9&lt;=30,""))))</f>
        <v>/</v>
      </c>
      <c r="F9" s="16" t="str">
        <f t="shared" ref="F9:F33" si="1">IF(D9&lt;=14,"",IF(D9&lt;=20,"/",IF(D9&lt;=25,"",IF(D9&lt;=30,""))))</f>
        <v/>
      </c>
      <c r="G9" s="16" t="str">
        <f t="shared" ref="G9:G33" si="2">IF(D9&lt;=14,"",IF(D9&lt;=20,"",IF(D9&lt;=25,"/",IF(D9&lt;=30,""))))</f>
        <v/>
      </c>
      <c r="H9" s="16" t="str">
        <f t="shared" ref="H9:H33" si="3">IF(D9&lt;=14,"",IF(D9&lt;=20,"",IF(D9&lt;=25,"",IF(D9&lt;=30,"/"))))</f>
        <v/>
      </c>
      <c r="I9" s="16" t="str">
        <f t="shared" ref="I9:I33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478</v>
      </c>
      <c r="C10" s="22" t="s">
        <v>541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542</v>
      </c>
      <c r="C11" s="22" t="s">
        <v>543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544</v>
      </c>
      <c r="C12" s="22" t="s">
        <v>545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546</v>
      </c>
      <c r="C13" s="22" t="s">
        <v>547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548</v>
      </c>
      <c r="C14" s="22" t="s">
        <v>547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549</v>
      </c>
      <c r="C15" s="22" t="s">
        <v>550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551</v>
      </c>
      <c r="C16" s="22" t="s">
        <v>552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5" t="s">
        <v>553</v>
      </c>
      <c r="C17" s="26" t="s">
        <v>554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1" t="s">
        <v>555</v>
      </c>
      <c r="C18" s="22" t="s">
        <v>556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557</v>
      </c>
      <c r="C19" s="22" t="s">
        <v>558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559</v>
      </c>
      <c r="C20" s="22" t="s">
        <v>560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561</v>
      </c>
      <c r="C21" s="22" t="s">
        <v>562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563</v>
      </c>
      <c r="C22" s="22" t="s">
        <v>564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565</v>
      </c>
      <c r="C23" s="22" t="s">
        <v>566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567</v>
      </c>
      <c r="C24" s="22" t="s">
        <v>568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569</v>
      </c>
      <c r="C25" s="22" t="s">
        <v>570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571</v>
      </c>
      <c r="C26" s="22" t="s">
        <v>572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573</v>
      </c>
      <c r="C27" s="22" t="s">
        <v>574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575</v>
      </c>
      <c r="C28" s="22" t="s">
        <v>576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577</v>
      </c>
      <c r="C29" s="22" t="s">
        <v>578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365</v>
      </c>
      <c r="C30" s="22" t="s">
        <v>579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580</v>
      </c>
      <c r="C31" s="22" t="s">
        <v>581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582</v>
      </c>
      <c r="C32" s="22" t="s">
        <v>583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584</v>
      </c>
      <c r="C33" s="22" t="s">
        <v>269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2">
      <c r="A34" s="40"/>
      <c r="B34" s="41"/>
      <c r="C34" s="41"/>
      <c r="D34" s="41"/>
      <c r="E34" s="41"/>
      <c r="F34" s="41"/>
      <c r="G34" s="38" t="s">
        <v>10</v>
      </c>
      <c r="H34" s="39"/>
      <c r="I34" s="19">
        <f>COUNTIF(I8:I33,"ผ่าน")</f>
        <v>0</v>
      </c>
    </row>
    <row r="35" spans="1:9" ht="18.75" x14ac:dyDescent="0.2">
      <c r="A35" s="42"/>
      <c r="B35" s="43"/>
      <c r="C35" s="43"/>
      <c r="D35" s="43"/>
      <c r="E35" s="43"/>
      <c r="F35" s="43"/>
      <c r="G35" s="38" t="s">
        <v>14</v>
      </c>
      <c r="H35" s="39"/>
      <c r="I35" s="19">
        <f>COUNTIF(I8:I33,"ไม่ผ่าน")</f>
        <v>26</v>
      </c>
    </row>
    <row r="36" spans="1:9" ht="18.75" x14ac:dyDescent="0.3">
      <c r="A36" s="6" t="s">
        <v>15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18</v>
      </c>
      <c r="F39" s="10"/>
      <c r="G39" s="2"/>
      <c r="H39" s="2"/>
      <c r="I39" s="14"/>
    </row>
    <row r="40" spans="1:9" ht="18.75" x14ac:dyDescent="0.3">
      <c r="A40" s="37" t="s">
        <v>19</v>
      </c>
      <c r="B40" s="37"/>
      <c r="C40" s="37" t="s">
        <v>20</v>
      </c>
      <c r="D40" s="37"/>
      <c r="E40" s="34" t="s">
        <v>21</v>
      </c>
      <c r="F40" s="34"/>
      <c r="G40" s="34" t="s">
        <v>22</v>
      </c>
      <c r="H40" s="34"/>
      <c r="I40" s="14"/>
    </row>
    <row r="41" spans="1:9" ht="18.75" x14ac:dyDescent="0.3">
      <c r="A41" s="37"/>
      <c r="B41" s="37"/>
      <c r="C41" s="35" t="s">
        <v>23</v>
      </c>
      <c r="D41" s="35"/>
      <c r="E41" s="36" t="s">
        <v>24</v>
      </c>
      <c r="F41" s="36"/>
      <c r="G41" s="36">
        <f>COUNTIF(H8:H33,"/")</f>
        <v>0</v>
      </c>
      <c r="H41" s="36"/>
      <c r="I41" s="14"/>
    </row>
    <row r="42" spans="1:9" ht="18.75" x14ac:dyDescent="0.3">
      <c r="A42" s="37"/>
      <c r="B42" s="37"/>
      <c r="C42" s="35" t="s">
        <v>25</v>
      </c>
      <c r="D42" s="35"/>
      <c r="E42" s="36" t="s">
        <v>26</v>
      </c>
      <c r="F42" s="36"/>
      <c r="G42" s="36">
        <f>COUNTIF(G8:G33,"/")</f>
        <v>0</v>
      </c>
      <c r="H42" s="36"/>
      <c r="I42" s="14"/>
    </row>
    <row r="43" spans="1:9" ht="18.75" x14ac:dyDescent="0.3">
      <c r="A43" s="37"/>
      <c r="B43" s="37"/>
      <c r="C43" s="35" t="s">
        <v>27</v>
      </c>
      <c r="D43" s="35"/>
      <c r="E43" s="36" t="s">
        <v>10</v>
      </c>
      <c r="F43" s="36"/>
      <c r="G43" s="36">
        <f>COUNTIF(F8:F33,"/")</f>
        <v>0</v>
      </c>
      <c r="H43" s="36"/>
      <c r="I43" s="14"/>
    </row>
    <row r="44" spans="1:9" ht="18.75" x14ac:dyDescent="0.3">
      <c r="A44" s="37"/>
      <c r="B44" s="37"/>
      <c r="C44" s="35" t="s">
        <v>28</v>
      </c>
      <c r="D44" s="35"/>
      <c r="E44" s="36" t="s">
        <v>14</v>
      </c>
      <c r="F44" s="36"/>
      <c r="G44" s="36">
        <f>COUNTIF(E8:E33,"/")</f>
        <v>26</v>
      </c>
      <c r="H44" s="36"/>
      <c r="I44" s="14"/>
    </row>
  </sheetData>
  <mergeCells count="30">
    <mergeCell ref="C44:D44"/>
    <mergeCell ref="E44:F44"/>
    <mergeCell ref="G44:H44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3" workbookViewId="0">
      <selection activeCell="B8" sqref="B8:C43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18.75" x14ac:dyDescent="0.3">
      <c r="A2" s="44" t="s">
        <v>728</v>
      </c>
      <c r="B2" s="44"/>
      <c r="C2" s="44"/>
      <c r="D2" s="44"/>
      <c r="E2" s="44"/>
      <c r="F2" s="44"/>
      <c r="G2" s="44"/>
      <c r="H2" s="44"/>
      <c r="I2" s="44"/>
    </row>
    <row r="3" spans="1:9" ht="18.7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5" t="s">
        <v>3</v>
      </c>
      <c r="B5" s="48" t="s">
        <v>4</v>
      </c>
      <c r="C5" s="51" t="s">
        <v>5</v>
      </c>
      <c r="D5" s="54" t="s">
        <v>6</v>
      </c>
      <c r="E5" s="57" t="s">
        <v>7</v>
      </c>
      <c r="F5" s="58"/>
      <c r="G5" s="58"/>
      <c r="H5" s="59"/>
      <c r="I5" s="60" t="s">
        <v>8</v>
      </c>
    </row>
    <row r="6" spans="1:9" ht="18.75" customHeight="1" x14ac:dyDescent="0.3">
      <c r="A6" s="46"/>
      <c r="B6" s="49"/>
      <c r="C6" s="52"/>
      <c r="D6" s="55"/>
      <c r="E6" s="60" t="s">
        <v>9</v>
      </c>
      <c r="F6" s="57" t="s">
        <v>10</v>
      </c>
      <c r="G6" s="58"/>
      <c r="H6" s="59"/>
      <c r="I6" s="61"/>
    </row>
    <row r="7" spans="1:9" ht="90.75" customHeight="1" x14ac:dyDescent="0.2">
      <c r="A7" s="47"/>
      <c r="B7" s="50"/>
      <c r="C7" s="53"/>
      <c r="D7" s="56"/>
      <c r="E7" s="62"/>
      <c r="F7" s="13" t="s">
        <v>11</v>
      </c>
      <c r="G7" s="13" t="s">
        <v>12</v>
      </c>
      <c r="H7" s="13" t="s">
        <v>13</v>
      </c>
      <c r="I7" s="62"/>
    </row>
    <row r="8" spans="1:9" ht="19.5" thickBot="1" x14ac:dyDescent="0.35">
      <c r="A8" s="18">
        <v>1</v>
      </c>
      <c r="B8" s="21" t="s">
        <v>740</v>
      </c>
      <c r="C8" s="22" t="s">
        <v>585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21" t="s">
        <v>586</v>
      </c>
      <c r="C9" s="22" t="s">
        <v>587</v>
      </c>
      <c r="D9" s="20"/>
      <c r="E9" s="16" t="str">
        <f t="shared" ref="E9:E43" si="0">IF(D9&lt;=14,"/",IF(D9&lt;=20,"",IF(D9&lt;=25,"",IF(D9&lt;=30,""))))</f>
        <v>/</v>
      </c>
      <c r="F9" s="16" t="str">
        <f t="shared" ref="F9:F43" si="1">IF(D9&lt;=14,"",IF(D9&lt;=20,"/",IF(D9&lt;=25,"",IF(D9&lt;=30,""))))</f>
        <v/>
      </c>
      <c r="G9" s="16" t="str">
        <f t="shared" ref="G9:G43" si="2">IF(D9&lt;=14,"",IF(D9&lt;=20,"",IF(D9&lt;=25,"/",IF(D9&lt;=30,""))))</f>
        <v/>
      </c>
      <c r="H9" s="16" t="str">
        <f t="shared" ref="H9:H43" si="3">IF(D9&lt;=14,"",IF(D9&lt;=20,"",IF(D9&lt;=25,"",IF(D9&lt;=30,"/"))))</f>
        <v/>
      </c>
      <c r="I9" s="16" t="str">
        <f t="shared" ref="I9:I43" si="4">IF(D9&gt;14,"ผ่าน","ไม่ผ่าน")</f>
        <v>ไม่ผ่าน</v>
      </c>
    </row>
    <row r="10" spans="1:9" ht="19.5" thickBot="1" x14ac:dyDescent="0.35">
      <c r="A10" s="18">
        <v>3</v>
      </c>
      <c r="B10" s="21" t="s">
        <v>588</v>
      </c>
      <c r="C10" s="22" t="s">
        <v>543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21" t="s">
        <v>589</v>
      </c>
      <c r="C11" s="22" t="s">
        <v>590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21" t="s">
        <v>591</v>
      </c>
      <c r="C12" s="22" t="s">
        <v>592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21" t="s">
        <v>593</v>
      </c>
      <c r="C13" s="22" t="s">
        <v>594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21" t="s">
        <v>595</v>
      </c>
      <c r="C14" s="22" t="s">
        <v>596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21" t="s">
        <v>597</v>
      </c>
      <c r="C15" s="22" t="s">
        <v>598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21" t="s">
        <v>599</v>
      </c>
      <c r="C16" s="22" t="s">
        <v>600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1" t="s">
        <v>601</v>
      </c>
      <c r="C17" s="22" t="s">
        <v>602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5" t="s">
        <v>603</v>
      </c>
      <c r="C18" s="26" t="s">
        <v>604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1" t="s">
        <v>605</v>
      </c>
      <c r="C19" s="22" t="s">
        <v>606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1" t="s">
        <v>607</v>
      </c>
      <c r="C20" s="22" t="s">
        <v>608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1" t="s">
        <v>609</v>
      </c>
      <c r="C21" s="22" t="s">
        <v>610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1" t="s">
        <v>611</v>
      </c>
      <c r="C22" s="22" t="s">
        <v>612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1" t="s">
        <v>613</v>
      </c>
      <c r="C23" s="22" t="s">
        <v>614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1" t="s">
        <v>615</v>
      </c>
      <c r="C24" s="22" t="s">
        <v>616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1" t="s">
        <v>617</v>
      </c>
      <c r="C25" s="22" t="s">
        <v>618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1" t="s">
        <v>68</v>
      </c>
      <c r="C26" s="22" t="s">
        <v>619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1" t="s">
        <v>137</v>
      </c>
      <c r="C27" s="22" t="s">
        <v>620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1" t="s">
        <v>621</v>
      </c>
      <c r="C28" s="22" t="s">
        <v>622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1" t="s">
        <v>623</v>
      </c>
      <c r="C29" s="22" t="s">
        <v>624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1" t="s">
        <v>441</v>
      </c>
      <c r="C30" s="22" t="s">
        <v>625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1" t="s">
        <v>626</v>
      </c>
      <c r="C31" s="22" t="s">
        <v>627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1" t="s">
        <v>408</v>
      </c>
      <c r="C32" s="22" t="s">
        <v>628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1" t="s">
        <v>629</v>
      </c>
      <c r="C33" s="22" t="s">
        <v>630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1" t="s">
        <v>631</v>
      </c>
      <c r="C34" s="22" t="s">
        <v>302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1" t="s">
        <v>113</v>
      </c>
      <c r="C35" s="22" t="s">
        <v>269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1" t="s">
        <v>632</v>
      </c>
      <c r="C36" s="22" t="s">
        <v>633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1" t="s">
        <v>626</v>
      </c>
      <c r="C37" s="22" t="s">
        <v>634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1" t="s">
        <v>635</v>
      </c>
      <c r="C38" s="22" t="s">
        <v>636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1" t="s">
        <v>637</v>
      </c>
      <c r="C39" s="22" t="s">
        <v>638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1" t="s">
        <v>639</v>
      </c>
      <c r="C40" s="22" t="s">
        <v>640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1" t="s">
        <v>641</v>
      </c>
      <c r="C41" s="22" t="s">
        <v>642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1" t="s">
        <v>643</v>
      </c>
      <c r="C42" s="22" t="s">
        <v>644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1" t="s">
        <v>741</v>
      </c>
      <c r="C43" s="22" t="s">
        <v>742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2">
      <c r="A44" s="40"/>
      <c r="B44" s="41"/>
      <c r="C44" s="41"/>
      <c r="D44" s="41"/>
      <c r="E44" s="41"/>
      <c r="F44" s="41"/>
      <c r="G44" s="38" t="s">
        <v>10</v>
      </c>
      <c r="H44" s="39"/>
      <c r="I44" s="19">
        <f>COUNTIF(I8:I43,"ผ่าน")</f>
        <v>0</v>
      </c>
    </row>
    <row r="45" spans="1:9" ht="18.75" x14ac:dyDescent="0.2">
      <c r="A45" s="42"/>
      <c r="B45" s="43"/>
      <c r="C45" s="43"/>
      <c r="D45" s="43"/>
      <c r="E45" s="43"/>
      <c r="F45" s="43"/>
      <c r="G45" s="38" t="s">
        <v>14</v>
      </c>
      <c r="H45" s="39"/>
      <c r="I45" s="19">
        <f>COUNTIF(I8:I43,"ไม่ผ่าน")</f>
        <v>36</v>
      </c>
    </row>
    <row r="46" spans="1:9" ht="18.75" x14ac:dyDescent="0.3">
      <c r="A46" s="6" t="s">
        <v>15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18</v>
      </c>
      <c r="F49" s="10"/>
      <c r="G49" s="2"/>
      <c r="H49" s="2"/>
      <c r="I49" s="14"/>
    </row>
    <row r="50" spans="1:9" ht="18.75" x14ac:dyDescent="0.3">
      <c r="A50" s="37" t="s">
        <v>19</v>
      </c>
      <c r="B50" s="37"/>
      <c r="C50" s="37" t="s">
        <v>20</v>
      </c>
      <c r="D50" s="37"/>
      <c r="E50" s="34" t="s">
        <v>21</v>
      </c>
      <c r="F50" s="34"/>
      <c r="G50" s="34" t="s">
        <v>22</v>
      </c>
      <c r="H50" s="34"/>
      <c r="I50" s="14"/>
    </row>
    <row r="51" spans="1:9" ht="18.75" x14ac:dyDescent="0.3">
      <c r="A51" s="37"/>
      <c r="B51" s="37"/>
      <c r="C51" s="35" t="s">
        <v>23</v>
      </c>
      <c r="D51" s="35"/>
      <c r="E51" s="36" t="s">
        <v>24</v>
      </c>
      <c r="F51" s="36"/>
      <c r="G51" s="36">
        <f>COUNTIF(H8:H43,"/")</f>
        <v>0</v>
      </c>
      <c r="H51" s="36"/>
      <c r="I51" s="14"/>
    </row>
    <row r="52" spans="1:9" ht="18.75" x14ac:dyDescent="0.3">
      <c r="A52" s="37"/>
      <c r="B52" s="37"/>
      <c r="C52" s="35" t="s">
        <v>25</v>
      </c>
      <c r="D52" s="35"/>
      <c r="E52" s="36" t="s">
        <v>26</v>
      </c>
      <c r="F52" s="36"/>
      <c r="G52" s="36">
        <f>COUNTIF(G8:G43,"/")</f>
        <v>0</v>
      </c>
      <c r="H52" s="36"/>
      <c r="I52" s="14"/>
    </row>
    <row r="53" spans="1:9" ht="18.75" x14ac:dyDescent="0.3">
      <c r="A53" s="37"/>
      <c r="B53" s="37"/>
      <c r="C53" s="35" t="s">
        <v>27</v>
      </c>
      <c r="D53" s="35"/>
      <c r="E53" s="36" t="s">
        <v>10</v>
      </c>
      <c r="F53" s="36"/>
      <c r="G53" s="36">
        <f>COUNTIF(F8:F43,"/")</f>
        <v>0</v>
      </c>
      <c r="H53" s="36"/>
      <c r="I53" s="14"/>
    </row>
    <row r="54" spans="1:9" ht="18.75" x14ac:dyDescent="0.3">
      <c r="A54" s="37"/>
      <c r="B54" s="37"/>
      <c r="C54" s="35" t="s">
        <v>28</v>
      </c>
      <c r="D54" s="35"/>
      <c r="E54" s="36" t="s">
        <v>14</v>
      </c>
      <c r="F54" s="36"/>
      <c r="G54" s="36">
        <f>COUNTIF(E8:E43,"/")</f>
        <v>36</v>
      </c>
      <c r="H54" s="36"/>
      <c r="I54" s="14"/>
    </row>
  </sheetData>
  <mergeCells count="30">
    <mergeCell ref="A50:B54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A44:F45"/>
    <mergeCell ref="G44:H44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2021-03-02T13:08:48Z</dcterms:modified>
</cp:coreProperties>
</file>