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70" windowHeight="5130" activeTab="2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" l="1"/>
  <c r="F51" i="2"/>
  <c r="G51" i="2"/>
  <c r="H51" i="2"/>
  <c r="I51" i="2"/>
  <c r="I37" i="11" l="1"/>
  <c r="H37" i="11"/>
  <c r="G37" i="11"/>
  <c r="F37" i="11"/>
  <c r="E37" i="11"/>
  <c r="I36" i="11"/>
  <c r="H36" i="11"/>
  <c r="G36" i="11"/>
  <c r="F36" i="11"/>
  <c r="E36" i="11"/>
  <c r="I35" i="11"/>
  <c r="H35" i="11"/>
  <c r="G35" i="11"/>
  <c r="F35" i="11"/>
  <c r="E35" i="11"/>
  <c r="I34" i="11"/>
  <c r="H34" i="11"/>
  <c r="G34" i="11"/>
  <c r="F34" i="11"/>
  <c r="E34" i="11"/>
  <c r="I33" i="11"/>
  <c r="H33" i="11"/>
  <c r="G33" i="11"/>
  <c r="F33" i="11"/>
  <c r="E33" i="11"/>
  <c r="I32" i="11"/>
  <c r="H32" i="11"/>
  <c r="G32" i="11"/>
  <c r="F32" i="11"/>
  <c r="E32" i="11"/>
  <c r="I31" i="11"/>
  <c r="H31" i="11"/>
  <c r="G31" i="11"/>
  <c r="F31" i="11"/>
  <c r="E31" i="11"/>
  <c r="I30" i="11"/>
  <c r="H30" i="11"/>
  <c r="G30" i="11"/>
  <c r="F30" i="11"/>
  <c r="E30" i="11"/>
  <c r="I29" i="1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39" i="11" s="1"/>
  <c r="H8" i="11"/>
  <c r="G8" i="11"/>
  <c r="F8" i="11"/>
  <c r="G47" i="11" s="1"/>
  <c r="E8" i="11"/>
  <c r="G48" i="11" s="1"/>
  <c r="I41" i="10"/>
  <c r="H41" i="10"/>
  <c r="G41" i="10"/>
  <c r="F41" i="10"/>
  <c r="E41" i="10"/>
  <c r="I40" i="10"/>
  <c r="H40" i="10"/>
  <c r="G40" i="10"/>
  <c r="F40" i="10"/>
  <c r="E40" i="10"/>
  <c r="I39" i="10"/>
  <c r="H39" i="10"/>
  <c r="G39" i="10"/>
  <c r="F39" i="10"/>
  <c r="E39" i="10"/>
  <c r="I38" i="10"/>
  <c r="H38" i="10"/>
  <c r="G38" i="10"/>
  <c r="F38" i="10"/>
  <c r="E38" i="10"/>
  <c r="I37" i="10"/>
  <c r="H37" i="10"/>
  <c r="G37" i="10"/>
  <c r="F37" i="10"/>
  <c r="E37" i="10"/>
  <c r="I36" i="10"/>
  <c r="H36" i="10"/>
  <c r="G36" i="10"/>
  <c r="F36" i="10"/>
  <c r="E36" i="10"/>
  <c r="I35" i="10"/>
  <c r="H35" i="10"/>
  <c r="G35" i="10"/>
  <c r="F35" i="10"/>
  <c r="E35" i="10"/>
  <c r="I34" i="10"/>
  <c r="H34" i="10"/>
  <c r="G34" i="10"/>
  <c r="F34" i="10"/>
  <c r="E34" i="10"/>
  <c r="I33" i="10"/>
  <c r="H33" i="10"/>
  <c r="G33" i="10"/>
  <c r="F33" i="10"/>
  <c r="E33" i="10"/>
  <c r="I32" i="10"/>
  <c r="H32" i="10"/>
  <c r="G32" i="10"/>
  <c r="F32" i="10"/>
  <c r="E32" i="10"/>
  <c r="I31" i="10"/>
  <c r="H31" i="10"/>
  <c r="G31" i="10"/>
  <c r="F31" i="10"/>
  <c r="E31" i="10"/>
  <c r="I30" i="10"/>
  <c r="H30" i="10"/>
  <c r="G30" i="10"/>
  <c r="F30" i="10"/>
  <c r="E30" i="10"/>
  <c r="I29" i="10"/>
  <c r="H29" i="10"/>
  <c r="G29" i="10"/>
  <c r="F29" i="10"/>
  <c r="E29" i="10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H8" i="10"/>
  <c r="G8" i="10"/>
  <c r="F8" i="10"/>
  <c r="E8" i="10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38" i="9" s="1"/>
  <c r="H8" i="9"/>
  <c r="G44" i="9" s="1"/>
  <c r="G8" i="9"/>
  <c r="F8" i="9"/>
  <c r="E8" i="9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20" i="8" s="1"/>
  <c r="H8" i="8"/>
  <c r="G26" i="8" s="1"/>
  <c r="G8" i="8"/>
  <c r="F8" i="8"/>
  <c r="E8" i="8"/>
  <c r="G29" i="8" s="1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I49" i="7" s="1"/>
  <c r="H8" i="7"/>
  <c r="G55" i="7" s="1"/>
  <c r="G8" i="7"/>
  <c r="G56" i="7" s="1"/>
  <c r="F8" i="7"/>
  <c r="E8" i="7"/>
  <c r="G58" i="7" s="1"/>
  <c r="I50" i="6"/>
  <c r="H50" i="6"/>
  <c r="G50" i="6"/>
  <c r="F50" i="6"/>
  <c r="E50" i="6"/>
  <c r="I49" i="6"/>
  <c r="H49" i="6"/>
  <c r="G49" i="6"/>
  <c r="F49" i="6"/>
  <c r="E49" i="6"/>
  <c r="I48" i="6"/>
  <c r="E48" i="6"/>
  <c r="I47" i="6"/>
  <c r="H47" i="6"/>
  <c r="G47" i="6"/>
  <c r="F47" i="6"/>
  <c r="E47" i="6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G59" i="6" s="1"/>
  <c r="F8" i="6"/>
  <c r="G60" i="6" s="1"/>
  <c r="E8" i="6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I14" i="5" s="1"/>
  <c r="H8" i="5"/>
  <c r="G20" i="5" s="1"/>
  <c r="G8" i="5"/>
  <c r="F8" i="5"/>
  <c r="E8" i="5"/>
  <c r="G23" i="5" s="1"/>
  <c r="I50" i="4"/>
  <c r="H50" i="4"/>
  <c r="G50" i="4"/>
  <c r="F50" i="4"/>
  <c r="E50" i="4"/>
  <c r="I49" i="4"/>
  <c r="H49" i="4"/>
  <c r="G49" i="4"/>
  <c r="F49" i="4"/>
  <c r="E49" i="4"/>
  <c r="I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2" i="4" s="1"/>
  <c r="H8" i="4"/>
  <c r="G58" i="4" s="1"/>
  <c r="G8" i="4"/>
  <c r="G59" i="4" s="1"/>
  <c r="F8" i="4"/>
  <c r="G60" i="4" s="1"/>
  <c r="E8" i="4"/>
  <c r="G61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8" i="3"/>
  <c r="F8" i="3"/>
  <c r="G61" i="3" s="1"/>
  <c r="E8" i="3"/>
  <c r="I50" i="2"/>
  <c r="H50" i="2"/>
  <c r="G50" i="2"/>
  <c r="F50" i="2"/>
  <c r="E50" i="2"/>
  <c r="I49" i="2"/>
  <c r="H49" i="2"/>
  <c r="G49" i="2"/>
  <c r="F49" i="2"/>
  <c r="E49" i="2"/>
  <c r="I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8" i="2"/>
  <c r="F8" i="2"/>
  <c r="E8" i="2"/>
  <c r="E48" i="1"/>
  <c r="E49" i="1"/>
  <c r="E50" i="1"/>
  <c r="E51" i="1"/>
  <c r="E52" i="1"/>
  <c r="G63" i="1"/>
  <c r="I48" i="1"/>
  <c r="I49" i="1"/>
  <c r="I50" i="1"/>
  <c r="I51" i="1"/>
  <c r="I52" i="1"/>
  <c r="G60" i="2" l="1"/>
  <c r="G62" i="2"/>
  <c r="I53" i="2"/>
  <c r="G46" i="11"/>
  <c r="G45" i="11"/>
  <c r="G50" i="10"/>
  <c r="G49" i="10"/>
  <c r="G51" i="10"/>
  <c r="G52" i="10"/>
  <c r="I43" i="10"/>
  <c r="G47" i="9"/>
  <c r="G46" i="9"/>
  <c r="G45" i="9"/>
  <c r="G28" i="8"/>
  <c r="G27" i="8"/>
  <c r="G57" i="7"/>
  <c r="G58" i="6"/>
  <c r="G61" i="6"/>
  <c r="I52" i="6"/>
  <c r="G22" i="5"/>
  <c r="G21" i="5"/>
  <c r="G60" i="3"/>
  <c r="G59" i="3"/>
  <c r="G62" i="3"/>
  <c r="I53" i="3"/>
  <c r="G59" i="2"/>
  <c r="G61" i="2"/>
  <c r="I38" i="11"/>
  <c r="I42" i="10"/>
  <c r="I37" i="9"/>
  <c r="I19" i="8"/>
  <c r="I48" i="7"/>
  <c r="I51" i="6"/>
  <c r="I13" i="5"/>
  <c r="I51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F49" i="1"/>
  <c r="G49" i="1"/>
  <c r="H49" i="1"/>
  <c r="F50" i="1"/>
  <c r="G50" i="1"/>
  <c r="H50" i="1"/>
  <c r="F51" i="1"/>
  <c r="G51" i="1"/>
  <c r="H51" i="1"/>
  <c r="F52" i="1"/>
  <c r="G52" i="1"/>
  <c r="H52" i="1"/>
  <c r="I8" i="1"/>
  <c r="H8" i="1"/>
  <c r="G8" i="1"/>
  <c r="F8" i="1"/>
  <c r="E8" i="1"/>
  <c r="G62" i="1" l="1"/>
  <c r="G61" i="1"/>
  <c r="G60" i="1"/>
  <c r="I54" i="1"/>
  <c r="I53" i="1"/>
</calcChain>
</file>

<file path=xl/sharedStrings.xml><?xml version="1.0" encoding="utf-8"?>
<sst xmlns="http://schemas.openxmlformats.org/spreadsheetml/2006/main" count="1099" uniqueCount="736">
  <si>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</si>
  <si>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</si>
  <si>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</si>
  <si>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</si>
  <si>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</si>
  <si>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</si>
  <si>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</si>
  <si>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</si>
  <si>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</si>
  <si>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</si>
  <si>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</si>
  <si>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</si>
  <si>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</si>
  <si>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</si>
  <si>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</si>
  <si>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</si>
  <si>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</si>
  <si>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</si>
  <si>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</si>
  <si>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</si>
  <si>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</si>
  <si>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</si>
  <si>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</si>
  <si>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</si>
  <si>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</si>
  <si>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</si>
  <si>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</si>
  <si>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</si>
  <si>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</si>
  <si>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</si>
  <si>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</si>
  <si>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</si>
  <si>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</si>
  <si>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</si>
  <si>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</si>
  <si>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</si>
  <si>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</si>
  <si>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</si>
  <si>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</si>
  <si>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</si>
  <si>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</si>
  <si>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</si>
  <si>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</si>
  <si>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</si>
  <si>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</si>
  <si>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</si>
  <si>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</si>
  <si>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</si>
  <si>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</si>
  <si>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</si>
  <si>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</si>
  <si>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</si>
  <si>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</si>
  <si>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</si>
  <si>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</si>
  <si>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</si>
  <si>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</si>
  <si>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</si>
  <si>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</si>
  <si>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</si>
  <si>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นางสาวศิริพร</t>
  </si>
  <si>
    <t>นางสาวสุดารัตน์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</si>
  <si>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</si>
  <si>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</si>
  <si>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</si>
  <si>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</si>
  <si>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</si>
  <si>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</si>
  <si>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</si>
  <si>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</si>
  <si>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</si>
  <si>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</si>
  <si>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</si>
  <si>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</si>
  <si>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</si>
  <si>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</si>
  <si>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</si>
  <si>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</si>
  <si>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</si>
  <si>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</si>
  <si>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</si>
  <si>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</si>
  <si>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นางสาวจารุวรรณ</t>
  </si>
  <si>
    <t>นางสาวพิมพิศา</t>
  </si>
  <si>
    <t>นายอภิวัฒน์</t>
  </si>
  <si>
    <t>นายธนพล</t>
  </si>
  <si>
    <t>บัวเมือง</t>
  </si>
  <si>
    <t>นางสาวจุฑามาศ</t>
  </si>
  <si>
    <t>คนสันทัด</t>
  </si>
  <si>
    <t>แบบบันทึกผลการประเมินความสามารถด้านคุณลักษณะอยู่อย่างพอเพียง</t>
  </si>
  <si>
    <t>ตำแหน่ง  ………ครู………………….</t>
  </si>
  <si>
    <t xml:space="preserve">              ประเมิน วันที่     เดือน        พ.ศ. 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</si>
  <si>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</si>
  <si>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</si>
  <si>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</si>
  <si>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</si>
  <si>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</si>
  <si>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</si>
  <si>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</si>
  <si>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</si>
  <si>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</si>
  <si>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</si>
  <si>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</si>
  <si>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</si>
  <si>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นายปารเมศ</t>
  </si>
  <si>
    <t>ทิพย์สอน</t>
  </si>
  <si>
    <t>นายกษิติ</t>
  </si>
  <si>
    <t>เทพสุวรรณ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</si>
  <si>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</si>
  <si>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</si>
  <si>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</si>
  <si>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</si>
  <si>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</si>
  <si>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</si>
  <si>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</si>
  <si>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</si>
  <si>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</si>
  <si>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</si>
  <si>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</si>
  <si>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</si>
  <si>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</si>
  <si>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</si>
  <si>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</si>
  <si>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</si>
  <si>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</si>
  <si>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</si>
  <si>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</si>
  <si>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</si>
  <si>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</si>
  <si>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</si>
  <si>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</si>
  <si>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</si>
  <si>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</si>
  <si>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</si>
  <si>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</si>
  <si>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</si>
  <si>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</si>
  <si>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</si>
  <si>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</si>
  <si>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</si>
  <si>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</si>
  <si>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</si>
  <si>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</si>
  <si>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</si>
  <si>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</si>
  <si>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</si>
  <si>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</si>
  <si>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</si>
  <si>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</si>
  <si>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</si>
  <si>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</si>
  <si>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</si>
  <si>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</si>
  <si>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</si>
  <si>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</si>
  <si>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</si>
  <si>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เพียรแก่นแก้ว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</si>
  <si>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</si>
  <si>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</si>
  <si>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</si>
  <si>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</si>
  <si>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</si>
  <si>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</si>
  <si>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</si>
  <si>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</si>
  <si>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เคนฉลวย</t>
  </si>
  <si>
    <t>เทพศรี</t>
  </si>
  <si>
    <t>นางสาวนิตยา</t>
  </si>
  <si>
    <t>จ่าบุญ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</si>
  <si>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</si>
  <si>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</si>
  <si>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</si>
  <si>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</si>
  <si>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</si>
  <si>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</si>
  <si>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</si>
  <si>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</si>
  <si>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</si>
  <si>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</si>
  <si>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</si>
  <si>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</si>
  <si>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</si>
  <si>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</si>
  <si>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</si>
  <si>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</si>
  <si>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</si>
  <si>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</si>
  <si>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</si>
  <si>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</si>
  <si>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</si>
  <si>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</si>
  <si>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</si>
  <si>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</si>
  <si>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</si>
  <si>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</si>
  <si>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</si>
  <si>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</si>
  <si>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</si>
  <si>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</si>
  <si>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</si>
  <si>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</si>
  <si>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</si>
  <si>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</si>
  <si>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</si>
  <si>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</si>
  <si>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</si>
  <si>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</si>
  <si>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</si>
  <si>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</si>
  <si>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</si>
  <si>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</si>
  <si>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</si>
  <si>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</si>
  <si>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</si>
  <si>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</si>
  <si>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</si>
  <si>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</si>
  <si>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</si>
  <si>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</si>
  <si>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</si>
  <si>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</si>
  <si>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</si>
  <si>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</si>
  <si>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</si>
  <si>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</si>
  <si>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</si>
  <si>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</si>
  <si>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</si>
  <si>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</si>
  <si>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</si>
  <si>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</si>
  <si>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</si>
  <si>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r>
      <t>นางสาวจุฑารัตน์</t>
    </r>
    <r>
      <rPr>
        <sz val="14"/>
        <color rgb="FF000000"/>
        <rFont val="Arial"/>
        <family val="2"/>
      </rPr>
      <t>​</t>
    </r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</si>
  <si>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</si>
  <si>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</si>
  <si>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</si>
  <si>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</si>
  <si>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</si>
  <si>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</si>
  <si>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</si>
  <si>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</si>
  <si>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</si>
  <si>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</si>
  <si>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</si>
  <si>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</si>
  <si>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</si>
  <si>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</si>
  <si>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</si>
  <si>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</si>
  <si>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</si>
  <si>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</si>
  <si>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</si>
  <si>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</si>
  <si>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</si>
  <si>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</si>
  <si>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</si>
  <si>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</si>
  <si>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</si>
  <si>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</si>
  <si>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</si>
  <si>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</si>
  <si>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</si>
  <si>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</si>
  <si>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</si>
  <si>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</si>
  <si>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</si>
  <si>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</si>
  <si>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</si>
  <si>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</si>
  <si>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</si>
  <si>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</si>
  <si>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</si>
  <si>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</si>
  <si>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</si>
  <si>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</si>
  <si>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</si>
  <si>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</si>
  <si>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</si>
  <si>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</si>
  <si>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</si>
  <si>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</si>
  <si>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</si>
  <si>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</si>
  <si>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</si>
  <si>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</si>
  <si>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</si>
  <si>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</si>
  <si>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</si>
  <si>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</si>
  <si>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</si>
  <si>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</si>
  <si>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</si>
  <si>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</si>
  <si>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</si>
  <si>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</si>
  <si>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</si>
  <si>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</si>
  <si>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</si>
  <si>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</si>
  <si>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</si>
  <si>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</si>
  <si>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</si>
  <si>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</si>
  <si>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</si>
  <si>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</si>
  <si>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</si>
  <si>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</si>
  <si>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</si>
  <si>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</si>
  <si>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</si>
  <si>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</si>
  <si>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</si>
  <si>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</si>
  <si>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</si>
  <si>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</si>
  <si>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</si>
  <si>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</si>
  <si>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</si>
  <si>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</si>
  <si>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</si>
  <si>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</si>
  <si>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</si>
  <si>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</si>
  <si>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</si>
  <si>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</si>
  <si>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</si>
  <si>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</si>
  <si>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</si>
  <si>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</si>
  <si>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</si>
  <si>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</si>
  <si>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</si>
  <si>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</si>
  <si>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r>
      <t>นายอภิสิทธิ</t>
    </r>
    <r>
      <rPr>
        <sz val="14"/>
        <color rgb="FF000000"/>
        <rFont val="Arial"/>
        <family val="2"/>
      </rPr>
      <t>​</t>
    </r>
  </si>
  <si>
    <t>สุระขัน</t>
  </si>
  <si>
    <t>นายก้องภพ</t>
  </si>
  <si>
    <t>พลอยแย้ม</t>
  </si>
  <si>
    <t>นายธนภณ</t>
  </si>
  <si>
    <t>พรเอราวัณ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</si>
  <si>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</si>
  <si>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</si>
  <si>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</si>
  <si>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</si>
  <si>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</si>
  <si>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</si>
  <si>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</si>
  <si>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</si>
  <si>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</si>
  <si>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</si>
  <si>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</si>
  <si>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</si>
  <si>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</si>
  <si>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</si>
  <si>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</si>
  <si>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</si>
  <si>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</si>
  <si>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</si>
  <si>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วันจีน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</si>
  <si>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</si>
  <si>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</si>
  <si>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</si>
  <si>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</si>
  <si>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</si>
  <si>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</si>
  <si>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</si>
  <si>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</si>
  <si>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</si>
  <si>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</si>
  <si>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</si>
  <si>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</si>
  <si>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</si>
  <si>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</si>
  <si>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</si>
  <si>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</si>
  <si>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นางสาวเพ็ญพิชชา</t>
  </si>
  <si>
    <t>รุ่งแจ่มแจ้ง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</si>
  <si>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</si>
  <si>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</si>
  <si>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</si>
  <si>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</si>
  <si>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</si>
  <si>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</si>
  <si>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</si>
  <si>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</si>
  <si>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</si>
  <si>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</si>
  <si>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</si>
  <si>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</si>
  <si>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</si>
  <si>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</si>
  <si>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</si>
  <si>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</si>
  <si>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</si>
  <si>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</si>
  <si>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</si>
  <si>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</si>
  <si>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</si>
  <si>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</si>
  <si>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</si>
  <si>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</si>
  <si>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</si>
  <si>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</si>
  <si>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</si>
  <si>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</si>
  <si>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</si>
  <si>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</si>
  <si>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พรหมบุตร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</si>
  <si>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</si>
  <si>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</si>
  <si>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</si>
  <si>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</si>
  <si>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</si>
  <si>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</si>
  <si>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</si>
  <si>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</si>
  <si>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</si>
  <si>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</si>
  <si>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</si>
  <si>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</si>
  <si>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</si>
  <si>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</si>
  <si>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</si>
  <si>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</si>
  <si>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นายธีรณัฐ</t>
  </si>
  <si>
    <t>ใจหาญ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</si>
  <si>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</si>
  <si>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</si>
  <si>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</si>
  <si>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</si>
  <si>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</si>
  <si>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</si>
  <si>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</si>
  <si>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</si>
  <si>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</si>
  <si>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</si>
  <si>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</si>
  <si>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</si>
  <si>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</si>
  <si>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</si>
  <si>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</si>
  <si>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</si>
  <si>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</si>
  <si>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</si>
  <si>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</si>
  <si>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</si>
  <si>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</si>
  <si>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นางสาวอัญชลีกร</t>
  </si>
  <si>
    <t>พยายาม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</si>
  <si>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</si>
  <si>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</si>
  <si>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</si>
  <si>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</si>
  <si>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</si>
  <si>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</si>
  <si>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</si>
  <si>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</si>
  <si>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</si>
  <si>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นางสาวชนากานต์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</si>
  <si>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</si>
  <si>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</si>
  <si>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</si>
  <si>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</si>
  <si>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</si>
  <si>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</si>
  <si>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</si>
  <si>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</si>
  <si>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</si>
  <si>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</si>
  <si>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ขาวทั่ว</t>
  </si>
  <si>
    <t>นางสาวปวริศา</t>
  </si>
  <si>
    <t>สุขคำ</t>
  </si>
  <si>
    <t>นางสาวสุธิษา</t>
  </si>
  <si>
    <t>พิมเสน</t>
  </si>
  <si>
    <t>นางสาวสุนฑริยา</t>
  </si>
  <si>
    <r>
      <t>ศรีสม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ศักดิ์</t>
    </r>
    <r>
      <rPr>
        <sz val="14"/>
        <color rgb="FF000000"/>
        <rFont val="Arial"/>
        <family val="2"/>
      </rPr>
      <t>​</t>
    </r>
  </si>
  <si>
    <t>ทวีสุข</t>
  </si>
  <si>
    <t>นางสาวอภิชญันต์</t>
  </si>
  <si>
    <t>อินสวรรค์</t>
  </si>
  <si>
    <t>นายธนศักดิ์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</si>
  <si>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</si>
  <si>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</si>
  <si>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</si>
  <si>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</si>
  <si>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</si>
  <si>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</si>
  <si>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</si>
  <si>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</si>
  <si>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</si>
  <si>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</si>
  <si>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</si>
  <si>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</si>
  <si>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</si>
  <si>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</si>
  <si>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</si>
  <si>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</si>
  <si>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</si>
  <si>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</si>
  <si>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</si>
  <si>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</si>
  <si>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</si>
  <si>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</si>
  <si>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</si>
  <si>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</si>
  <si>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</si>
  <si>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</si>
  <si>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</si>
  <si>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</si>
  <si>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</si>
  <si>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</si>
  <si>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</si>
  <si>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</si>
  <si>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</si>
  <si>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</si>
  <si>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</si>
  <si>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</si>
  <si>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</si>
  <si>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</si>
  <si>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</si>
  <si>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</si>
  <si>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</si>
  <si>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</si>
  <si>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</si>
  <si>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</si>
  <si>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</si>
  <si>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</si>
  <si>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</si>
  <si>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</si>
  <si>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</si>
  <si>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</si>
  <si>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</si>
  <si>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</si>
  <si>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</si>
  <si>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</si>
  <si>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</si>
  <si>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</si>
  <si>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</si>
  <si>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</si>
  <si>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</si>
  <si>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</si>
  <si>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</si>
  <si>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</si>
  <si>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</si>
  <si>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</si>
  <si>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</si>
  <si>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</si>
  <si>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แว่นระเว</t>
  </si>
  <si>
    <t>นายไชยสิทธิ์</t>
  </si>
  <si>
    <t>สาป้อง</t>
  </si>
  <si>
    <r>
      <t>นายณัฐ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ภูมิ</t>
    </r>
    <r>
      <rPr>
        <sz val="14"/>
        <color rgb="FF000000"/>
        <rFont val="Arial"/>
        <family val="2"/>
      </rPr>
      <t>​</t>
    </r>
  </si>
  <si>
    <r>
      <t>จึง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ประไพ</t>
    </r>
    <r>
      <rPr>
        <sz val="14"/>
        <color rgb="FF000000"/>
        <rFont val="Arial"/>
        <family val="2"/>
      </rPr>
      <t>​</t>
    </r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</si>
  <si>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</si>
  <si>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</si>
  <si>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</si>
  <si>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</si>
  <si>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</si>
  <si>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</si>
  <si>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</si>
  <si>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</si>
  <si>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</si>
  <si>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</si>
  <si>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</si>
  <si>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</si>
  <si>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</si>
  <si>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</si>
  <si>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</si>
  <si>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</si>
  <si>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</si>
  <si>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</si>
  <si>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</si>
  <si>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</si>
  <si>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</si>
  <si>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</si>
  <si>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</si>
  <si>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</si>
  <si>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</si>
  <si>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</si>
  <si>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</si>
  <si>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</si>
  <si>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</si>
  <si>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</si>
  <si>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</si>
  <si>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</si>
  <si>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</si>
  <si>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</si>
  <si>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</si>
  <si>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</si>
  <si>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</si>
  <si>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</si>
  <si>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</si>
  <si>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</si>
  <si>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</si>
  <si>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</si>
  <si>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</si>
  <si>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</si>
  <si>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</si>
  <si>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</si>
  <si>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</si>
  <si>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</si>
  <si>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</si>
  <si>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</si>
  <si>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</si>
  <si>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</si>
  <si>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</si>
  <si>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</si>
  <si>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</si>
  <si>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</si>
  <si>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</si>
  <si>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</si>
  <si>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</si>
  <si>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</si>
  <si>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</si>
  <si>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</si>
  <si>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</si>
  <si>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</si>
  <si>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</si>
  <si>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</si>
  <si>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</si>
  <si>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</si>
  <si>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</si>
  <si>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</si>
  <si>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</si>
  <si>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</si>
  <si>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</si>
  <si>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</si>
  <si>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</si>
  <si>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</si>
  <si>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</si>
  <si>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</si>
  <si>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</si>
  <si>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</si>
  <si>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</si>
  <si>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</si>
  <si>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</si>
  <si>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</si>
  <si>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</si>
  <si>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</si>
  <si>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</si>
  <si>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</si>
  <si>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</si>
  <si>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</si>
  <si>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</si>
  <si>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</si>
  <si>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</si>
  <si>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</si>
  <si>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</si>
  <si>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</si>
  <si>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</si>
  <si>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</si>
  <si>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r>
      <t>นายภูษิต</t>
    </r>
    <r>
      <rPr>
        <sz val="14"/>
        <color rgb="FF000000"/>
        <rFont val="Arial"/>
        <family val="2"/>
      </rPr>
      <t>​</t>
    </r>
  </si>
  <si>
    <r>
      <t>ศรีมงคล</t>
    </r>
    <r>
      <rPr>
        <sz val="14"/>
        <color rgb="FF000000"/>
        <rFont val="Arial"/>
        <family val="2"/>
      </rPr>
      <t>​</t>
    </r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</si>
  <si>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</si>
  <si>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</si>
  <si>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</si>
  <si>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</si>
  <si>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</si>
  <si>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</si>
  <si>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</si>
  <si>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</si>
  <si>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</si>
  <si>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</si>
  <si>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</si>
  <si>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</si>
  <si>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</si>
  <si>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</si>
  <si>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</si>
  <si>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</si>
  <si>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</si>
  <si>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</si>
  <si>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</si>
  <si>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</si>
  <si>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</si>
  <si>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</si>
  <si>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</si>
  <si>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</si>
  <si>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</si>
  <si>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</si>
  <si>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</si>
  <si>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</si>
  <si>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</si>
  <si>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</si>
  <si>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</si>
  <si>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</si>
  <si>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</si>
  <si>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</si>
  <si>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</si>
  <si>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</si>
  <si>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</si>
  <si>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</si>
  <si>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</si>
  <si>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</si>
  <si>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</si>
  <si>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</si>
  <si>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</si>
  <si>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</si>
  <si>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</si>
  <si>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</si>
  <si>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</si>
  <si>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</si>
  <si>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</si>
  <si>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</si>
  <si>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</si>
  <si>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</si>
  <si>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</si>
  <si>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</si>
  <si>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หวานอารมย์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</si>
  <si>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</si>
  <si>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</si>
  <si>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</si>
  <si>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</si>
  <si>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</si>
  <si>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</si>
  <si>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</si>
  <si>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</si>
  <si>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</si>
  <si>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</si>
  <si>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ลงชื่อ…………....ผู้ประเมิน</t>
  </si>
  <si>
    <t>(…………..…)</t>
  </si>
  <si>
    <t>ชั้นมัธยมศึกษาปีที่ 4/11</t>
  </si>
  <si>
    <t>ชั้นมัธยมศึกษาปีที่ 4/10</t>
  </si>
  <si>
    <t>ชั้นมัธยมศึกษาปีที่ 4/9</t>
  </si>
  <si>
    <t>ชั้นมัธยมศึกษาปีที่ 4/8</t>
  </si>
  <si>
    <t>ชั้นมัธยมศึกษาปีที่ 4/7</t>
  </si>
  <si>
    <t>ชั้นมัธยมศึกษาปีที่ 4/6</t>
  </si>
  <si>
    <t>ชั้นมัธยมศึกษาปีที่ 4/5</t>
  </si>
  <si>
    <t>ชั้นมัธยมศึกษาปีที่ 4/4</t>
  </si>
  <si>
    <t>ชั้นมัธยมศึกษาปีที่ 4/3</t>
  </si>
  <si>
    <t>ชั้นมัธยมศึกษาปีที่ 4/2</t>
  </si>
  <si>
    <t>ชั้นมัธยมศึกษาปีที่ 4/1</t>
  </si>
  <si>
    <t>10นายทินภัทร</t>
  </si>
  <si>
    <t>นายปรัชญา</t>
  </si>
  <si>
    <t>อินทรกวี</t>
  </si>
  <si>
    <t>6นายจิรายุทธ</t>
  </si>
  <si>
    <t xml:space="preserve"> นายรัฐภูมิ</t>
  </si>
  <si>
    <t xml:space="preserve">7นายพิชัยยุทธ </t>
  </si>
  <si>
    <t>8นายกฤตนัย</t>
  </si>
  <si>
    <t>9นายชาญวิทย์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</si>
</sst>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4"/>
      <color rgb="FF000000"/>
      <name val="TH SarabunPSK"/>
      <family val="2"/>
    </font>
    <font>
      <sz val="14"/>
      <color rgb="FF000000"/>
      <name val="Arial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72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6" fillId="3" borderId="17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16" fillId="4" borderId="19" xfId="0" applyFont="1" applyFill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120" zoomScaleNormal="120" workbookViewId="0">
      <selection activeCell="A2" sqref="A2:I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727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117.75" customHeight="1" x14ac:dyDescent="0.2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s="1" customFormat="1" ht="19.5" thickBot="1" x14ac:dyDescent="0.35">
      <c r="A8" s="15">
        <v>1</v>
      </c>
      <c r="B8" s="20" t="s">
        <v>92</v>
      </c>
      <c r="C8" s="20" t="s">
        <v>93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9.5" thickBot="1" x14ac:dyDescent="0.35">
      <c r="A9" s="15">
        <v>2</v>
      </c>
      <c r="B9" s="20" t="s">
        <v>94</v>
      </c>
      <c r="C9" s="20" t="s">
        <v>95</v>
      </c>
      <c r="D9" s="17"/>
      <c r="E9" s="16" t="str">
        <f t="shared" ref="E9:E52" si="0">IF(D9&lt;=14,"/",IF(D9&lt;=20,"",IF(D9&lt;=25,"",IF(D9&lt;=30,""))))</f>
        <v>/</v>
      </c>
      <c r="F9" s="16" t="str">
        <f t="shared" ref="F9:F52" si="1">IF(D9&lt;=14,"",IF(D9&lt;=20,"/",IF(D9&lt;=25,"",IF(D9&lt;=30,""))))</f>
        <v/>
      </c>
      <c r="G9" s="16" t="str">
        <f t="shared" ref="G9:G52" si="2">IF(D9&lt;=14,"",IF(D9&lt;=20,"",IF(D9&lt;=25,"/",IF(D9&lt;=30,""))))</f>
        <v/>
      </c>
      <c r="H9" s="16" t="str">
        <f t="shared" ref="H9:H52" si="3">IF(D9&lt;=14,"",IF(D9&lt;=20,"",IF(D9&lt;=25,"",IF(D9&lt;=30,"/"))))</f>
        <v/>
      </c>
      <c r="I9" s="16" t="str">
        <f t="shared" ref="I9:I52" si="4">IF(D9&gt;14,"ผ่าน","ไม่ผ่าน")</f>
        <v>ไม่ผ่าน</v>
      </c>
    </row>
    <row r="10" spans="1:10" s="1" customFormat="1" ht="19.5" thickBot="1" x14ac:dyDescent="0.35">
      <c r="A10" s="15">
        <v>3</v>
      </c>
      <c r="B10" s="20" t="s">
        <v>96</v>
      </c>
      <c r="C10" s="20" t="s">
        <v>97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9.5" thickBot="1" x14ac:dyDescent="0.35">
      <c r="A11" s="15">
        <v>4</v>
      </c>
      <c r="B11" s="20" t="s">
        <v>98</v>
      </c>
      <c r="C11" s="20" t="s">
        <v>99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9.5" thickBot="1" x14ac:dyDescent="0.35">
      <c r="A12" s="15">
        <v>5</v>
      </c>
      <c r="B12" s="20" t="s">
        <v>100</v>
      </c>
      <c r="C12" s="20" t="s">
        <v>101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9.5" thickBot="1" x14ac:dyDescent="0.35">
      <c r="A13" s="15">
        <v>6</v>
      </c>
      <c r="B13" s="20" t="s">
        <v>102</v>
      </c>
      <c r="C13" s="20" t="s">
        <v>103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9.5" thickBot="1" x14ac:dyDescent="0.35">
      <c r="A14" s="15">
        <v>7</v>
      </c>
      <c r="B14" s="20" t="s">
        <v>104</v>
      </c>
      <c r="C14" s="20" t="s">
        <v>105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9.5" thickBot="1" x14ac:dyDescent="0.35">
      <c r="A15" s="15">
        <v>8</v>
      </c>
      <c r="B15" s="21" t="s">
        <v>106</v>
      </c>
      <c r="C15" s="21" t="s">
        <v>107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9.5" thickBot="1" x14ac:dyDescent="0.35">
      <c r="A16" s="15">
        <v>9</v>
      </c>
      <c r="B16" s="20" t="s">
        <v>108</v>
      </c>
      <c r="C16" s="20" t="s">
        <v>109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9.5" thickBot="1" x14ac:dyDescent="0.35">
      <c r="A17" s="15">
        <v>10</v>
      </c>
      <c r="B17" s="20" t="s">
        <v>110</v>
      </c>
      <c r="C17" s="20" t="s">
        <v>111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9.5" thickBot="1" x14ac:dyDescent="0.35">
      <c r="A18" s="15">
        <v>11</v>
      </c>
      <c r="B18" s="20" t="s">
        <v>112</v>
      </c>
      <c r="C18" s="20" t="s">
        <v>113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9.5" thickBot="1" x14ac:dyDescent="0.35">
      <c r="A19" s="15">
        <v>12</v>
      </c>
      <c r="B19" s="20" t="s">
        <v>52</v>
      </c>
      <c r="C19" s="20" t="s">
        <v>114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9.5" thickBot="1" x14ac:dyDescent="0.35">
      <c r="A20" s="15">
        <v>13</v>
      </c>
      <c r="B20" s="20" t="s">
        <v>115</v>
      </c>
      <c r="C20" s="20" t="s">
        <v>116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9.5" thickBot="1" x14ac:dyDescent="0.35">
      <c r="A21" s="15">
        <v>14</v>
      </c>
      <c r="B21" s="20" t="s">
        <v>117</v>
      </c>
      <c r="C21" s="20" t="s">
        <v>118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9.5" thickBot="1" x14ac:dyDescent="0.35">
      <c r="A22" s="15">
        <v>15</v>
      </c>
      <c r="B22" s="20" t="s">
        <v>119</v>
      </c>
      <c r="C22" s="20" t="s">
        <v>120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9.5" thickBot="1" x14ac:dyDescent="0.35">
      <c r="A23" s="15">
        <v>16</v>
      </c>
      <c r="B23" s="20" t="s">
        <v>37</v>
      </c>
      <c r="C23" s="20" t="s">
        <v>121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9.5" thickBot="1" x14ac:dyDescent="0.35">
      <c r="A24" s="15">
        <v>17</v>
      </c>
      <c r="B24" s="20" t="s">
        <v>122</v>
      </c>
      <c r="C24" s="20" t="s">
        <v>123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9.5" thickBot="1" x14ac:dyDescent="0.35">
      <c r="A25" s="15">
        <v>18</v>
      </c>
      <c r="B25" s="20" t="s">
        <v>124</v>
      </c>
      <c r="C25" s="20" t="s">
        <v>125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9.5" thickBot="1" x14ac:dyDescent="0.35">
      <c r="A26" s="15">
        <v>19</v>
      </c>
      <c r="B26" s="20" t="s">
        <v>126</v>
      </c>
      <c r="C26" s="20" t="s">
        <v>127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9.5" thickBot="1" x14ac:dyDescent="0.35">
      <c r="A27" s="15">
        <v>20</v>
      </c>
      <c r="B27" s="20" t="s">
        <v>70</v>
      </c>
      <c r="C27" s="20" t="s">
        <v>128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9.5" thickBot="1" x14ac:dyDescent="0.35">
      <c r="A28" s="15">
        <v>21</v>
      </c>
      <c r="B28" s="20" t="s">
        <v>129</v>
      </c>
      <c r="C28" s="20" t="s">
        <v>130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9.5" thickBot="1" x14ac:dyDescent="0.35">
      <c r="A29" s="15">
        <v>22</v>
      </c>
      <c r="B29" s="20" t="s">
        <v>131</v>
      </c>
      <c r="C29" s="20" t="s">
        <v>132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9.5" thickBot="1" x14ac:dyDescent="0.35">
      <c r="A30" s="15">
        <v>23</v>
      </c>
      <c r="B30" s="20" t="s">
        <v>133</v>
      </c>
      <c r="C30" s="20" t="s">
        <v>134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9.5" thickBot="1" x14ac:dyDescent="0.35">
      <c r="A31" s="15">
        <v>24</v>
      </c>
      <c r="B31" s="20" t="s">
        <v>135</v>
      </c>
      <c r="C31" s="20" t="s">
        <v>136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9.5" thickBot="1" x14ac:dyDescent="0.35">
      <c r="A32" s="15">
        <v>25</v>
      </c>
      <c r="B32" s="20" t="s">
        <v>137</v>
      </c>
      <c r="C32" s="20" t="s">
        <v>67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9.5" thickBot="1" x14ac:dyDescent="0.35">
      <c r="A33" s="15">
        <v>26</v>
      </c>
      <c r="B33" s="20" t="s">
        <v>138</v>
      </c>
      <c r="C33" s="20" t="s">
        <v>139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9.5" thickBot="1" x14ac:dyDescent="0.35">
      <c r="A34" s="15">
        <v>27</v>
      </c>
      <c r="B34" s="20" t="s">
        <v>140</v>
      </c>
      <c r="C34" s="20" t="s">
        <v>141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9.5" thickBot="1" x14ac:dyDescent="0.35">
      <c r="A35" s="15">
        <v>28</v>
      </c>
      <c r="B35" s="20" t="s">
        <v>142</v>
      </c>
      <c r="C35" s="20" t="s">
        <v>143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9.5" thickBot="1" x14ac:dyDescent="0.35">
      <c r="A36" s="15">
        <v>29</v>
      </c>
      <c r="B36" s="20" t="s">
        <v>144</v>
      </c>
      <c r="C36" s="20" t="s">
        <v>145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9.5" thickBot="1" x14ac:dyDescent="0.35">
      <c r="A37" s="15">
        <v>30</v>
      </c>
      <c r="B37" s="20" t="s">
        <v>146</v>
      </c>
      <c r="C37" s="20" t="s">
        <v>147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9.5" thickBot="1" x14ac:dyDescent="0.35">
      <c r="A38" s="15">
        <v>31</v>
      </c>
      <c r="B38" s="20" t="s">
        <v>148</v>
      </c>
      <c r="C38" s="20" t="s">
        <v>149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9.5" thickBot="1" x14ac:dyDescent="0.35">
      <c r="A39" s="15">
        <v>32</v>
      </c>
      <c r="B39" s="20" t="s">
        <v>150</v>
      </c>
      <c r="C39" s="20" t="s">
        <v>151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9.5" thickBot="1" x14ac:dyDescent="0.35">
      <c r="A40" s="15">
        <v>33</v>
      </c>
      <c r="B40" s="20" t="s">
        <v>152</v>
      </c>
      <c r="C40" s="20" t="s">
        <v>153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9.5" thickBot="1" x14ac:dyDescent="0.35">
      <c r="A41" s="15">
        <v>34</v>
      </c>
      <c r="B41" s="20" t="s">
        <v>154</v>
      </c>
      <c r="C41" s="20" t="s">
        <v>155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9.5" thickBot="1" x14ac:dyDescent="0.35">
      <c r="A42" s="15">
        <v>35</v>
      </c>
      <c r="B42" s="20" t="s">
        <v>82</v>
      </c>
      <c r="C42" s="20" t="s">
        <v>156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9.5" thickBot="1" x14ac:dyDescent="0.35">
      <c r="A43" s="15">
        <v>36</v>
      </c>
      <c r="B43" s="20" t="s">
        <v>157</v>
      </c>
      <c r="C43" s="20" t="s">
        <v>158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5">
        <v>37</v>
      </c>
      <c r="B44" s="20" t="s">
        <v>159</v>
      </c>
      <c r="C44" s="20" t="s">
        <v>160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9.5" thickBot="1" x14ac:dyDescent="0.35">
      <c r="A45" s="15">
        <v>38</v>
      </c>
      <c r="B45" s="20" t="s">
        <v>161</v>
      </c>
      <c r="C45" s="20" t="s">
        <v>162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9.5" thickBot="1" x14ac:dyDescent="0.35">
      <c r="A46" s="15">
        <v>39</v>
      </c>
      <c r="B46" s="20" t="s">
        <v>163</v>
      </c>
      <c r="C46" s="20" t="s">
        <v>164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9.5" thickBot="1" x14ac:dyDescent="0.35">
      <c r="A47" s="15">
        <v>40</v>
      </c>
      <c r="B47" s="20" t="s">
        <v>54</v>
      </c>
      <c r="C47" s="20" t="s">
        <v>165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9.5" thickBot="1" x14ac:dyDescent="0.35">
      <c r="A48" s="18">
        <v>41</v>
      </c>
      <c r="B48" s="20" t="s">
        <v>35</v>
      </c>
      <c r="C48" s="20" t="s">
        <v>166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s="1" customFormat="1" ht="19.5" thickBot="1" x14ac:dyDescent="0.35">
      <c r="A49" s="18">
        <v>42</v>
      </c>
      <c r="B49" s="20" t="s">
        <v>167</v>
      </c>
      <c r="C49" s="20" t="s">
        <v>168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0" t="s">
        <v>169</v>
      </c>
      <c r="C50" s="20" t="s">
        <v>170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18">
        <v>44</v>
      </c>
      <c r="B51" s="20" t="s">
        <v>171</v>
      </c>
      <c r="C51" s="20" t="s">
        <v>172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3">
      <c r="A52" s="18">
        <v>45</v>
      </c>
      <c r="B52" s="22" t="s">
        <v>173</v>
      </c>
      <c r="C52" s="22" t="s">
        <v>174</v>
      </c>
      <c r="D52" s="17"/>
      <c r="E52" s="16" t="str">
        <f t="shared" si="0"/>
        <v>/</v>
      </c>
      <c r="F52" s="16" t="str">
        <f t="shared" si="1"/>
        <v/>
      </c>
      <c r="G52" s="16" t="str">
        <f t="shared" si="2"/>
        <v/>
      </c>
      <c r="H52" s="16" t="str">
        <f t="shared" si="3"/>
        <v/>
      </c>
      <c r="I52" s="16" t="str">
        <f t="shared" si="4"/>
        <v>ไม่ผ่าน</v>
      </c>
    </row>
    <row r="53" spans="1:9" ht="18.75" x14ac:dyDescent="0.2">
      <c r="A53" s="47"/>
      <c r="B53" s="48"/>
      <c r="C53" s="48"/>
      <c r="D53" s="48"/>
      <c r="E53" s="48"/>
      <c r="F53" s="48"/>
      <c r="G53" s="45" t="s">
        <v>8</v>
      </c>
      <c r="H53" s="46"/>
      <c r="I53" s="4">
        <f>COUNTIF(I8:I52,"ผ่าน")</f>
        <v>0</v>
      </c>
    </row>
    <row r="54" spans="1:9" ht="18.75" x14ac:dyDescent="0.2">
      <c r="A54" s="49"/>
      <c r="B54" s="50"/>
      <c r="C54" s="50"/>
      <c r="D54" s="50"/>
      <c r="E54" s="50"/>
      <c r="F54" s="50"/>
      <c r="G54" s="45" t="s">
        <v>12</v>
      </c>
      <c r="H54" s="46"/>
      <c r="I54" s="4">
        <f>COUNTIF(I8:I52,"ไม่ผ่าน")</f>
        <v>45</v>
      </c>
    </row>
    <row r="55" spans="1:9" ht="18.75" x14ac:dyDescent="0.3">
      <c r="A55" s="6" t="s">
        <v>13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715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716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90</v>
      </c>
      <c r="F58" s="10"/>
      <c r="G58" s="2"/>
      <c r="H58" s="2"/>
      <c r="I58" s="14"/>
    </row>
    <row r="59" spans="1:9" ht="18.75" x14ac:dyDescent="0.3">
      <c r="A59" s="43" t="s">
        <v>14</v>
      </c>
      <c r="B59" s="43"/>
      <c r="C59" s="43" t="s">
        <v>15</v>
      </c>
      <c r="D59" s="43"/>
      <c r="E59" s="40" t="s">
        <v>16</v>
      </c>
      <c r="F59" s="40"/>
      <c r="G59" s="40" t="s">
        <v>17</v>
      </c>
      <c r="H59" s="40"/>
      <c r="I59" s="14"/>
    </row>
    <row r="60" spans="1:9" ht="18.75" x14ac:dyDescent="0.3">
      <c r="A60" s="43"/>
      <c r="B60" s="43"/>
      <c r="C60" s="41" t="s">
        <v>18</v>
      </c>
      <c r="D60" s="41"/>
      <c r="E60" s="42" t="s">
        <v>19</v>
      </c>
      <c r="F60" s="42"/>
      <c r="G60" s="42">
        <f>COUNTIF(H8:H52,"/")</f>
        <v>0</v>
      </c>
      <c r="H60" s="42"/>
      <c r="I60" s="14"/>
    </row>
    <row r="61" spans="1:9" ht="18.75" x14ac:dyDescent="0.3">
      <c r="A61" s="43"/>
      <c r="B61" s="43"/>
      <c r="C61" s="41" t="s">
        <v>20</v>
      </c>
      <c r="D61" s="41"/>
      <c r="E61" s="42" t="s">
        <v>21</v>
      </c>
      <c r="F61" s="42"/>
      <c r="G61" s="42">
        <f>COUNTIF(G8:G52,"/")</f>
        <v>0</v>
      </c>
      <c r="H61" s="42"/>
      <c r="I61" s="14"/>
    </row>
    <row r="62" spans="1:9" ht="18.75" x14ac:dyDescent="0.3">
      <c r="A62" s="43"/>
      <c r="B62" s="43"/>
      <c r="C62" s="41" t="s">
        <v>22</v>
      </c>
      <c r="D62" s="41"/>
      <c r="E62" s="42" t="s">
        <v>8</v>
      </c>
      <c r="F62" s="42"/>
      <c r="G62" s="42">
        <f>COUNTIF(F8:F52,"/")</f>
        <v>0</v>
      </c>
      <c r="H62" s="42"/>
      <c r="I62" s="14"/>
    </row>
    <row r="63" spans="1:9" ht="18.75" x14ac:dyDescent="0.3">
      <c r="A63" s="43"/>
      <c r="B63" s="43"/>
      <c r="C63" s="41" t="s">
        <v>23</v>
      </c>
      <c r="D63" s="41"/>
      <c r="E63" s="42" t="s">
        <v>12</v>
      </c>
      <c r="F63" s="42"/>
      <c r="G63" s="42">
        <f>COUNTIF(E8:E52,"/")</f>
        <v>45</v>
      </c>
      <c r="H63" s="42"/>
      <c r="I63" s="14"/>
    </row>
  </sheetData>
  <mergeCells count="30">
    <mergeCell ref="A1:J1"/>
    <mergeCell ref="G54:H54"/>
    <mergeCell ref="E59:F59"/>
    <mergeCell ref="A53:F54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3:H53"/>
    <mergeCell ref="A59:B63"/>
    <mergeCell ref="G59:H59"/>
    <mergeCell ref="C60:D60"/>
    <mergeCell ref="C63:D63"/>
    <mergeCell ref="E63:F63"/>
    <mergeCell ref="G63:H63"/>
    <mergeCell ref="E60:F60"/>
    <mergeCell ref="G60:H60"/>
    <mergeCell ref="C61:D61"/>
    <mergeCell ref="E61:F61"/>
    <mergeCell ref="G61:H61"/>
    <mergeCell ref="C62:D62"/>
    <mergeCell ref="E62:F62"/>
    <mergeCell ref="G62:H62"/>
    <mergeCell ref="C59:D5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B8" sqref="B8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718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84" customHeight="1" thickBot="1" x14ac:dyDescent="0.25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23" t="s">
        <v>728</v>
      </c>
      <c r="C8" s="24" t="s">
        <v>611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5" t="s">
        <v>612</v>
      </c>
      <c r="C9" s="26" t="s">
        <v>613</v>
      </c>
      <c r="D9" s="17"/>
      <c r="E9" s="16" t="str">
        <f t="shared" ref="E9:E41" si="0">IF(D9&lt;=14,"/",IF(D9&lt;=20,"",IF(D9&lt;=25,"",IF(D9&lt;=30,""))))</f>
        <v>/</v>
      </c>
      <c r="F9" s="16" t="str">
        <f t="shared" ref="F9:F41" si="1">IF(D9&lt;=14,"",IF(D9&lt;=20,"/",IF(D9&lt;=25,"",IF(D9&lt;=30,""))))</f>
        <v/>
      </c>
      <c r="G9" s="16" t="str">
        <f t="shared" ref="G9:G41" si="2">IF(D9&lt;=14,"",IF(D9&lt;=20,"",IF(D9&lt;=25,"/",IF(D9&lt;=30,""))))</f>
        <v/>
      </c>
      <c r="H9" s="16" t="str">
        <f t="shared" ref="H9:H41" si="3">IF(D9&lt;=14,"",IF(D9&lt;=20,"",IF(D9&lt;=25,"",IF(D9&lt;=30,"/"))))</f>
        <v/>
      </c>
      <c r="I9" s="16" t="str">
        <f t="shared" ref="I9:I41" si="4">IF(D9&gt;14,"ผ่าน","ไม่ผ่าน")</f>
        <v>ไม่ผ่าน</v>
      </c>
    </row>
    <row r="10" spans="1:10" ht="19.5" thickBot="1" x14ac:dyDescent="0.35">
      <c r="A10" s="18">
        <v>3</v>
      </c>
      <c r="B10" s="25" t="s">
        <v>614</v>
      </c>
      <c r="C10" s="26" t="s">
        <v>615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5" t="s">
        <v>49</v>
      </c>
      <c r="C11" s="26" t="s">
        <v>616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5" t="s">
        <v>617</v>
      </c>
      <c r="C12" s="26" t="s">
        <v>618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5" t="s">
        <v>619</v>
      </c>
      <c r="C13" s="26" t="s">
        <v>620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7" t="s">
        <v>621</v>
      </c>
      <c r="C14" s="28" t="s">
        <v>622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5" t="s">
        <v>623</v>
      </c>
      <c r="C15" s="26" t="s">
        <v>624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5" t="s">
        <v>567</v>
      </c>
      <c r="C16" s="26" t="s">
        <v>625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5" t="s">
        <v>626</v>
      </c>
      <c r="C17" s="26" t="s">
        <v>627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5" t="s">
        <v>628</v>
      </c>
      <c r="C18" s="26" t="s">
        <v>629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5" t="s">
        <v>75</v>
      </c>
      <c r="C19" s="26" t="s">
        <v>630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5" t="s">
        <v>631</v>
      </c>
      <c r="C20" s="26" t="s">
        <v>632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5" t="s">
        <v>633</v>
      </c>
      <c r="C21" s="26" t="s">
        <v>634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5" t="s">
        <v>63</v>
      </c>
      <c r="C22" s="26" t="s">
        <v>635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7" t="s">
        <v>38</v>
      </c>
      <c r="C23" s="28" t="s">
        <v>636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5" t="s">
        <v>24</v>
      </c>
      <c r="C24" s="26" t="s">
        <v>164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5" t="s">
        <v>637</v>
      </c>
      <c r="C25" s="26" t="s">
        <v>638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5" t="s">
        <v>84</v>
      </c>
      <c r="C26" s="26" t="s">
        <v>639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5" t="s">
        <v>640</v>
      </c>
      <c r="C27" s="26" t="s">
        <v>641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5" t="s">
        <v>642</v>
      </c>
      <c r="C28" s="26" t="s">
        <v>643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5" t="s">
        <v>644</v>
      </c>
      <c r="C29" s="26" t="s">
        <v>645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7" t="s">
        <v>646</v>
      </c>
      <c r="C30" s="28" t="s">
        <v>647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5" t="s">
        <v>648</v>
      </c>
      <c r="C31" s="26" t="s">
        <v>649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5" t="s">
        <v>650</v>
      </c>
      <c r="C32" s="26" t="s">
        <v>651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5" t="s">
        <v>652</v>
      </c>
      <c r="C33" s="26" t="s">
        <v>653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7" t="s">
        <v>654</v>
      </c>
      <c r="C34" s="28" t="s">
        <v>641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70" t="s">
        <v>655</v>
      </c>
      <c r="C35" s="71" t="s">
        <v>656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70" t="s">
        <v>657</v>
      </c>
      <c r="C36" s="71" t="s">
        <v>427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70" t="s">
        <v>658</v>
      </c>
      <c r="C37" s="71" t="s">
        <v>659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70" t="s">
        <v>660</v>
      </c>
      <c r="C38" s="71" t="s">
        <v>661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70" t="s">
        <v>662</v>
      </c>
      <c r="C39" s="71" t="s">
        <v>663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70" t="s">
        <v>664</v>
      </c>
      <c r="C40" s="71" t="s">
        <v>665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70" t="s">
        <v>666</v>
      </c>
      <c r="C41" s="71" t="s">
        <v>667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2">
      <c r="A42" s="47"/>
      <c r="B42" s="48"/>
      <c r="C42" s="48"/>
      <c r="D42" s="48"/>
      <c r="E42" s="48"/>
      <c r="F42" s="48"/>
      <c r="G42" s="45" t="s">
        <v>8</v>
      </c>
      <c r="H42" s="46"/>
      <c r="I42" s="19">
        <f>COUNTIF(I8:I41,"ผ่าน")</f>
        <v>0</v>
      </c>
    </row>
    <row r="43" spans="1:9" ht="18.75" x14ac:dyDescent="0.2">
      <c r="A43" s="49"/>
      <c r="B43" s="50"/>
      <c r="C43" s="50"/>
      <c r="D43" s="50"/>
      <c r="E43" s="50"/>
      <c r="F43" s="50"/>
      <c r="G43" s="45" t="s">
        <v>12</v>
      </c>
      <c r="H43" s="46"/>
      <c r="I43" s="19">
        <f>COUNTIF(I8:I41,"ไม่ผ่าน")</f>
        <v>34</v>
      </c>
    </row>
    <row r="44" spans="1:9" ht="18.75" x14ac:dyDescent="0.3">
      <c r="A44" s="6" t="s">
        <v>13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715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716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90</v>
      </c>
      <c r="F47" s="10"/>
      <c r="G47" s="2"/>
      <c r="H47" s="2"/>
      <c r="I47" s="14"/>
    </row>
    <row r="48" spans="1:9" ht="18.75" x14ac:dyDescent="0.3">
      <c r="A48" s="43" t="s">
        <v>14</v>
      </c>
      <c r="B48" s="43"/>
      <c r="C48" s="43" t="s">
        <v>15</v>
      </c>
      <c r="D48" s="43"/>
      <c r="E48" s="40" t="s">
        <v>16</v>
      </c>
      <c r="F48" s="40"/>
      <c r="G48" s="40" t="s">
        <v>17</v>
      </c>
      <c r="H48" s="40"/>
      <c r="I48" s="14"/>
    </row>
    <row r="49" spans="1:9" ht="18.75" x14ac:dyDescent="0.3">
      <c r="A49" s="43"/>
      <c r="B49" s="43"/>
      <c r="C49" s="41" t="s">
        <v>18</v>
      </c>
      <c r="D49" s="41"/>
      <c r="E49" s="42" t="s">
        <v>19</v>
      </c>
      <c r="F49" s="42"/>
      <c r="G49" s="42">
        <f>COUNTIF(H8:H41,"/")</f>
        <v>0</v>
      </c>
      <c r="H49" s="42"/>
      <c r="I49" s="14"/>
    </row>
    <row r="50" spans="1:9" ht="18.75" x14ac:dyDescent="0.3">
      <c r="A50" s="43"/>
      <c r="B50" s="43"/>
      <c r="C50" s="41" t="s">
        <v>20</v>
      </c>
      <c r="D50" s="41"/>
      <c r="E50" s="42" t="s">
        <v>21</v>
      </c>
      <c r="F50" s="42"/>
      <c r="G50" s="42">
        <f>COUNTIF(G8:G41,"/")</f>
        <v>0</v>
      </c>
      <c r="H50" s="42"/>
      <c r="I50" s="14"/>
    </row>
    <row r="51" spans="1:9" ht="18.75" x14ac:dyDescent="0.3">
      <c r="A51" s="43"/>
      <c r="B51" s="43"/>
      <c r="C51" s="41" t="s">
        <v>22</v>
      </c>
      <c r="D51" s="41"/>
      <c r="E51" s="42" t="s">
        <v>8</v>
      </c>
      <c r="F51" s="42"/>
      <c r="G51" s="42">
        <f>COUNTIF(F8:F41,"/")</f>
        <v>0</v>
      </c>
      <c r="H51" s="42"/>
      <c r="I51" s="14"/>
    </row>
    <row r="52" spans="1:9" ht="18.75" x14ac:dyDescent="0.3">
      <c r="A52" s="43"/>
      <c r="B52" s="43"/>
      <c r="C52" s="41" t="s">
        <v>23</v>
      </c>
      <c r="D52" s="41"/>
      <c r="E52" s="42" t="s">
        <v>12</v>
      </c>
      <c r="F52" s="42"/>
      <c r="G52" s="42">
        <f>COUNTIF(E8:E41,"/")</f>
        <v>34</v>
      </c>
      <c r="H52" s="42"/>
      <c r="I52" s="14"/>
    </row>
  </sheetData>
  <mergeCells count="30">
    <mergeCell ref="C52:D52"/>
    <mergeCell ref="E52:F52"/>
    <mergeCell ref="G52:H52"/>
    <mergeCell ref="A42:F43"/>
    <mergeCell ref="G42:H42"/>
    <mergeCell ref="G43:H43"/>
    <mergeCell ref="A48:B52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717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81.75" customHeight="1" thickBot="1" x14ac:dyDescent="0.25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36" t="s">
        <v>668</v>
      </c>
      <c r="C8" s="37" t="s">
        <v>669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38" t="s">
        <v>670</v>
      </c>
      <c r="C9" s="39" t="s">
        <v>671</v>
      </c>
      <c r="D9" s="17"/>
      <c r="E9" s="16" t="str">
        <f t="shared" ref="E9:E37" si="0">IF(D9&lt;=14,"/",IF(D9&lt;=20,"",IF(D9&lt;=25,"",IF(D9&lt;=30,""))))</f>
        <v>/</v>
      </c>
      <c r="F9" s="16" t="str">
        <f t="shared" ref="F9:F37" si="1">IF(D9&lt;=14,"",IF(D9&lt;=20,"/",IF(D9&lt;=25,"",IF(D9&lt;=30,""))))</f>
        <v/>
      </c>
      <c r="G9" s="16" t="str">
        <f t="shared" ref="G9:G37" si="2">IF(D9&lt;=14,"",IF(D9&lt;=20,"",IF(D9&lt;=25,"/",IF(D9&lt;=30,""))))</f>
        <v/>
      </c>
      <c r="H9" s="16" t="str">
        <f t="shared" ref="H9:H37" si="3">IF(D9&lt;=14,"",IF(D9&lt;=20,"",IF(D9&lt;=25,"",IF(D9&lt;=30,"/"))))</f>
        <v/>
      </c>
      <c r="I9" s="16" t="str">
        <f t="shared" ref="I9:I37" si="4">IF(D9&gt;14,"ผ่าน","ไม่ผ่าน")</f>
        <v>ไม่ผ่าน</v>
      </c>
    </row>
    <row r="10" spans="1:10" ht="19.5" thickBot="1" x14ac:dyDescent="0.35">
      <c r="A10" s="18">
        <v>3</v>
      </c>
      <c r="B10" s="38" t="s">
        <v>672</v>
      </c>
      <c r="C10" s="39" t="s">
        <v>673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38" t="s">
        <v>674</v>
      </c>
      <c r="C11" s="39" t="s">
        <v>231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38" t="s">
        <v>675</v>
      </c>
      <c r="C12" s="39" t="s">
        <v>676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38" t="s">
        <v>677</v>
      </c>
      <c r="C13" s="39" t="s">
        <v>678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38" t="s">
        <v>679</v>
      </c>
      <c r="C14" s="39" t="s">
        <v>680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38" t="s">
        <v>681</v>
      </c>
      <c r="C15" s="39" t="s">
        <v>682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38" t="s">
        <v>683</v>
      </c>
      <c r="C16" s="39" t="s">
        <v>684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8" t="s">
        <v>685</v>
      </c>
      <c r="C17" s="39" t="s">
        <v>686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38" t="s">
        <v>163</v>
      </c>
      <c r="C18" s="39" t="s">
        <v>687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38" t="s">
        <v>362</v>
      </c>
      <c r="C19" s="39" t="s">
        <v>688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38" t="s">
        <v>689</v>
      </c>
      <c r="C20" s="39" t="s">
        <v>690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38" t="s">
        <v>442</v>
      </c>
      <c r="C21" s="39" t="s">
        <v>691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38" t="s">
        <v>692</v>
      </c>
      <c r="C22" s="39" t="s">
        <v>693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38" t="s">
        <v>694</v>
      </c>
      <c r="C23" s="39" t="s">
        <v>695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38" t="s">
        <v>696</v>
      </c>
      <c r="C24" s="39" t="s">
        <v>697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8" t="s">
        <v>339</v>
      </c>
      <c r="C25" s="39" t="s">
        <v>698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8" t="s">
        <v>87</v>
      </c>
      <c r="C26" s="39" t="s">
        <v>507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38" t="s">
        <v>45</v>
      </c>
      <c r="C27" s="39" t="s">
        <v>352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38" t="s">
        <v>36</v>
      </c>
      <c r="C28" s="39" t="s">
        <v>699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38" t="s">
        <v>700</v>
      </c>
      <c r="C29" s="39" t="s">
        <v>701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38" t="s">
        <v>702</v>
      </c>
      <c r="C30" s="39" t="s">
        <v>703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38" t="s">
        <v>222</v>
      </c>
      <c r="C31" s="39" t="s">
        <v>310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38" t="s">
        <v>59</v>
      </c>
      <c r="C32" s="39" t="s">
        <v>704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38" t="s">
        <v>705</v>
      </c>
      <c r="C33" s="39" t="s">
        <v>706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38" t="s">
        <v>707</v>
      </c>
      <c r="C34" s="39" t="s">
        <v>708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38" t="s">
        <v>709</v>
      </c>
      <c r="C35" s="39" t="s">
        <v>710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38" t="s">
        <v>711</v>
      </c>
      <c r="C36" s="39" t="s">
        <v>712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38" t="s">
        <v>713</v>
      </c>
      <c r="C37" s="39" t="s">
        <v>714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2">
      <c r="A38" s="47"/>
      <c r="B38" s="48"/>
      <c r="C38" s="48"/>
      <c r="D38" s="48"/>
      <c r="E38" s="48"/>
      <c r="F38" s="48"/>
      <c r="G38" s="45" t="s">
        <v>8</v>
      </c>
      <c r="H38" s="46"/>
      <c r="I38" s="19">
        <f>COUNTIF(I8:I37,"ผ่าน")</f>
        <v>0</v>
      </c>
    </row>
    <row r="39" spans="1:9" ht="18.75" x14ac:dyDescent="0.2">
      <c r="A39" s="49"/>
      <c r="B39" s="50"/>
      <c r="C39" s="50"/>
      <c r="D39" s="50"/>
      <c r="E39" s="50"/>
      <c r="F39" s="50"/>
      <c r="G39" s="45" t="s">
        <v>12</v>
      </c>
      <c r="H39" s="46"/>
      <c r="I39" s="19">
        <f>COUNTIF(I8:I37,"ไม่ผ่าน")</f>
        <v>30</v>
      </c>
    </row>
    <row r="40" spans="1:9" ht="18.75" x14ac:dyDescent="0.3">
      <c r="A40" s="6" t="s">
        <v>13</v>
      </c>
      <c r="B40" s="5"/>
      <c r="C40" s="5"/>
      <c r="D40" s="7"/>
      <c r="E40" s="5"/>
      <c r="F40" s="5"/>
      <c r="G40" s="14"/>
      <c r="H40" s="14"/>
      <c r="I40" s="14"/>
    </row>
    <row r="41" spans="1:9" ht="18.75" x14ac:dyDescent="0.3">
      <c r="A41" s="5"/>
      <c r="B41" s="5"/>
      <c r="C41" s="2"/>
      <c r="D41" s="10"/>
      <c r="E41" s="11" t="s">
        <v>715</v>
      </c>
      <c r="F41" s="10"/>
      <c r="G41" s="2"/>
      <c r="H41" s="2"/>
      <c r="I41" s="14"/>
    </row>
    <row r="42" spans="1:9" ht="18.75" x14ac:dyDescent="0.3">
      <c r="A42" s="5"/>
      <c r="B42" s="5"/>
      <c r="C42" s="2"/>
      <c r="D42" s="10"/>
      <c r="E42" s="11" t="s">
        <v>716</v>
      </c>
      <c r="F42" s="10"/>
      <c r="G42" s="2"/>
      <c r="H42" s="2"/>
      <c r="I42" s="14"/>
    </row>
    <row r="43" spans="1:9" ht="18.75" x14ac:dyDescent="0.3">
      <c r="A43" s="5"/>
      <c r="B43" s="5"/>
      <c r="C43" s="2"/>
      <c r="D43" s="10"/>
      <c r="E43" s="11" t="s">
        <v>90</v>
      </c>
      <c r="F43" s="10"/>
      <c r="G43" s="2"/>
      <c r="H43" s="2"/>
      <c r="I43" s="14"/>
    </row>
    <row r="44" spans="1:9" ht="18.75" x14ac:dyDescent="0.3">
      <c r="A44" s="43" t="s">
        <v>14</v>
      </c>
      <c r="B44" s="43"/>
      <c r="C44" s="43" t="s">
        <v>15</v>
      </c>
      <c r="D44" s="43"/>
      <c r="E44" s="40" t="s">
        <v>16</v>
      </c>
      <c r="F44" s="40"/>
      <c r="G44" s="40" t="s">
        <v>17</v>
      </c>
      <c r="H44" s="40"/>
      <c r="I44" s="14"/>
    </row>
    <row r="45" spans="1:9" ht="18.75" x14ac:dyDescent="0.3">
      <c r="A45" s="43"/>
      <c r="B45" s="43"/>
      <c r="C45" s="41" t="s">
        <v>18</v>
      </c>
      <c r="D45" s="41"/>
      <c r="E45" s="42" t="s">
        <v>19</v>
      </c>
      <c r="F45" s="42"/>
      <c r="G45" s="42">
        <f>COUNTIF(H8:H37,"/")</f>
        <v>0</v>
      </c>
      <c r="H45" s="42"/>
      <c r="I45" s="14"/>
    </row>
    <row r="46" spans="1:9" ht="18.75" x14ac:dyDescent="0.3">
      <c r="A46" s="43"/>
      <c r="B46" s="43"/>
      <c r="C46" s="41" t="s">
        <v>20</v>
      </c>
      <c r="D46" s="41"/>
      <c r="E46" s="42" t="s">
        <v>21</v>
      </c>
      <c r="F46" s="42"/>
      <c r="G46" s="42">
        <f>COUNTIF(G8:G37,"/")</f>
        <v>0</v>
      </c>
      <c r="H46" s="42"/>
      <c r="I46" s="14"/>
    </row>
    <row r="47" spans="1:9" ht="18.75" x14ac:dyDescent="0.3">
      <c r="A47" s="43"/>
      <c r="B47" s="43"/>
      <c r="C47" s="41" t="s">
        <v>22</v>
      </c>
      <c r="D47" s="41"/>
      <c r="E47" s="42" t="s">
        <v>8</v>
      </c>
      <c r="F47" s="42"/>
      <c r="G47" s="42">
        <f>COUNTIF(F8:F37,"/")</f>
        <v>0</v>
      </c>
      <c r="H47" s="42"/>
      <c r="I47" s="14"/>
    </row>
    <row r="48" spans="1:9" ht="18.75" x14ac:dyDescent="0.3">
      <c r="A48" s="43"/>
      <c r="B48" s="43"/>
      <c r="C48" s="41" t="s">
        <v>23</v>
      </c>
      <c r="D48" s="41"/>
      <c r="E48" s="42" t="s">
        <v>12</v>
      </c>
      <c r="F48" s="42"/>
      <c r="G48" s="42">
        <f>COUNTIF(E8:E37,"/")</f>
        <v>30</v>
      </c>
      <c r="H48" s="42"/>
      <c r="I48" s="14"/>
    </row>
  </sheetData>
  <mergeCells count="30">
    <mergeCell ref="C48:D48"/>
    <mergeCell ref="E48:F48"/>
    <mergeCell ref="G48:H48"/>
    <mergeCell ref="A38:F39"/>
    <mergeCell ref="G38:H38"/>
    <mergeCell ref="G39:H39"/>
    <mergeCell ref="A44:B48"/>
    <mergeCell ref="C44:D44"/>
    <mergeCell ref="E44:F44"/>
    <mergeCell ref="G44:H44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49" workbookViewId="0">
      <selection activeCell="A51" sqref="A51:XFD5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726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87" customHeight="1" x14ac:dyDescent="0.2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20" t="s">
        <v>175</v>
      </c>
      <c r="C8" s="20" t="s">
        <v>176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177</v>
      </c>
      <c r="C9" s="20" t="s">
        <v>178</v>
      </c>
      <c r="D9" s="17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179</v>
      </c>
      <c r="C10" s="20" t="s">
        <v>180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181</v>
      </c>
      <c r="C11" s="20" t="s">
        <v>182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183</v>
      </c>
      <c r="C12" s="20" t="s">
        <v>73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29</v>
      </c>
      <c r="C13" s="20" t="s">
        <v>184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185</v>
      </c>
      <c r="C14" s="20" t="s">
        <v>186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187</v>
      </c>
      <c r="C15" s="20" t="s">
        <v>188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189</v>
      </c>
      <c r="C16" s="20" t="s">
        <v>190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191</v>
      </c>
      <c r="C17" s="20" t="s">
        <v>192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193</v>
      </c>
      <c r="C18" s="20" t="s">
        <v>194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195</v>
      </c>
      <c r="C19" s="20" t="s">
        <v>196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197</v>
      </c>
      <c r="C20" s="20" t="s">
        <v>198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199</v>
      </c>
      <c r="C21" s="20" t="s">
        <v>200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201</v>
      </c>
      <c r="C22" s="20" t="s">
        <v>202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203</v>
      </c>
      <c r="C23" s="20" t="s">
        <v>204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205</v>
      </c>
      <c r="C24" s="20" t="s">
        <v>206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207</v>
      </c>
      <c r="C25" s="20" t="s">
        <v>208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83</v>
      </c>
      <c r="C26" s="20" t="s">
        <v>209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210</v>
      </c>
      <c r="C27" s="20" t="s">
        <v>211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212</v>
      </c>
      <c r="C28" s="20" t="s">
        <v>213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57</v>
      </c>
      <c r="C29" s="20" t="s">
        <v>214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32</v>
      </c>
      <c r="C30" s="20" t="s">
        <v>215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216</v>
      </c>
      <c r="C31" s="20" t="s">
        <v>217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70</v>
      </c>
      <c r="C32" s="20" t="s">
        <v>218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219</v>
      </c>
      <c r="C33" s="20" t="s">
        <v>220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221</v>
      </c>
      <c r="C34" s="20" t="s">
        <v>56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222</v>
      </c>
      <c r="C35" s="20" t="s">
        <v>223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224</v>
      </c>
      <c r="C36" s="20" t="s">
        <v>225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226</v>
      </c>
      <c r="C37" s="20" t="s">
        <v>227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228</v>
      </c>
      <c r="C38" s="20" t="s">
        <v>229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26</v>
      </c>
      <c r="C39" s="20" t="s">
        <v>230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157</v>
      </c>
      <c r="C40" s="20" t="s">
        <v>231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232</v>
      </c>
      <c r="C41" s="20" t="s">
        <v>233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234</v>
      </c>
      <c r="C42" s="20" t="s">
        <v>235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54</v>
      </c>
      <c r="C43" s="20" t="s">
        <v>236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237</v>
      </c>
      <c r="C44" s="20" t="s">
        <v>238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239</v>
      </c>
      <c r="C45" s="20" t="s">
        <v>240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241</v>
      </c>
      <c r="C46" s="20" t="s">
        <v>242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243</v>
      </c>
      <c r="C47" s="20" t="s">
        <v>244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245</v>
      </c>
      <c r="C48" s="20" t="s">
        <v>246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ht="19.5" thickBot="1" x14ac:dyDescent="0.35">
      <c r="A49" s="18">
        <v>42</v>
      </c>
      <c r="B49" s="20" t="s">
        <v>247</v>
      </c>
      <c r="C49" s="20" t="s">
        <v>248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0" t="s">
        <v>249</v>
      </c>
      <c r="C50" s="20" t="s">
        <v>250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8">
        <v>44</v>
      </c>
      <c r="B51" s="22" t="s">
        <v>251</v>
      </c>
      <c r="C51" s="22" t="s">
        <v>252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7"/>
      <c r="B52" s="48"/>
      <c r="C52" s="48"/>
      <c r="D52" s="48"/>
      <c r="E52" s="48"/>
      <c r="F52" s="48"/>
      <c r="G52" s="45" t="s">
        <v>8</v>
      </c>
      <c r="H52" s="46"/>
      <c r="I52" s="19">
        <f>COUNTIF(I8:I51,"ผ่าน")</f>
        <v>0</v>
      </c>
    </row>
    <row r="53" spans="1:9" ht="18.75" x14ac:dyDescent="0.2">
      <c r="A53" s="49"/>
      <c r="B53" s="50"/>
      <c r="C53" s="50"/>
      <c r="D53" s="50"/>
      <c r="E53" s="50"/>
      <c r="F53" s="50"/>
      <c r="G53" s="45" t="s">
        <v>12</v>
      </c>
      <c r="H53" s="46"/>
      <c r="I53" s="19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715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716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90</v>
      </c>
      <c r="F57" s="10"/>
      <c r="G57" s="2"/>
      <c r="H57" s="2"/>
      <c r="I57" s="14"/>
    </row>
    <row r="58" spans="1:9" ht="18.75" x14ac:dyDescent="0.3">
      <c r="A58" s="43" t="s">
        <v>14</v>
      </c>
      <c r="B58" s="43"/>
      <c r="C58" s="43" t="s">
        <v>15</v>
      </c>
      <c r="D58" s="43"/>
      <c r="E58" s="40" t="s">
        <v>16</v>
      </c>
      <c r="F58" s="40"/>
      <c r="G58" s="40" t="s">
        <v>17</v>
      </c>
      <c r="H58" s="40"/>
      <c r="I58" s="14"/>
    </row>
    <row r="59" spans="1:9" ht="18.75" x14ac:dyDescent="0.3">
      <c r="A59" s="43"/>
      <c r="B59" s="43"/>
      <c r="C59" s="41" t="s">
        <v>18</v>
      </c>
      <c r="D59" s="41"/>
      <c r="E59" s="42" t="s">
        <v>19</v>
      </c>
      <c r="F59" s="42"/>
      <c r="G59" s="42">
        <f>COUNTIF(H8:H51,"/")</f>
        <v>0</v>
      </c>
      <c r="H59" s="42"/>
      <c r="I59" s="14"/>
    </row>
    <row r="60" spans="1:9" ht="18.75" x14ac:dyDescent="0.3">
      <c r="A60" s="43"/>
      <c r="B60" s="43"/>
      <c r="C60" s="41" t="s">
        <v>20</v>
      </c>
      <c r="D60" s="41"/>
      <c r="E60" s="42" t="s">
        <v>21</v>
      </c>
      <c r="F60" s="42"/>
      <c r="G60" s="42">
        <f>COUNTIF(G8:G51,"/")</f>
        <v>0</v>
      </c>
      <c r="H60" s="42"/>
      <c r="I60" s="14"/>
    </row>
    <row r="61" spans="1:9" ht="18.75" x14ac:dyDescent="0.3">
      <c r="A61" s="43"/>
      <c r="B61" s="43"/>
      <c r="C61" s="41" t="s">
        <v>22</v>
      </c>
      <c r="D61" s="41"/>
      <c r="E61" s="42" t="s">
        <v>8</v>
      </c>
      <c r="F61" s="42"/>
      <c r="G61" s="42">
        <f>COUNTIF(F8:F51,"/")</f>
        <v>0</v>
      </c>
      <c r="H61" s="42"/>
      <c r="I61" s="14"/>
    </row>
    <row r="62" spans="1:9" ht="18.75" x14ac:dyDescent="0.3">
      <c r="A62" s="43"/>
      <c r="B62" s="43"/>
      <c r="C62" s="41" t="s">
        <v>23</v>
      </c>
      <c r="D62" s="41"/>
      <c r="E62" s="42" t="s">
        <v>12</v>
      </c>
      <c r="F62" s="42"/>
      <c r="G62" s="42">
        <f>COUNTIF(E8:E51,"/")</f>
        <v>44</v>
      </c>
      <c r="H62" s="42"/>
      <c r="I62" s="14"/>
    </row>
  </sheetData>
  <mergeCells count="30">
    <mergeCell ref="A1:J1"/>
    <mergeCell ref="F6:H6"/>
    <mergeCell ref="A52:F53"/>
    <mergeCell ref="G52:H52"/>
    <mergeCell ref="G53:H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topLeftCell="A49"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725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86.25" customHeight="1" thickBot="1" x14ac:dyDescent="0.25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23" t="s">
        <v>253</v>
      </c>
      <c r="C8" s="24" t="s">
        <v>80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5" t="s">
        <v>254</v>
      </c>
      <c r="C9" s="26" t="s">
        <v>255</v>
      </c>
      <c r="D9" s="17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9.5" thickBot="1" x14ac:dyDescent="0.35">
      <c r="A10" s="18">
        <v>3</v>
      </c>
      <c r="B10" s="25" t="s">
        <v>256</v>
      </c>
      <c r="C10" s="26" t="s">
        <v>257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5" t="s">
        <v>39</v>
      </c>
      <c r="C11" s="26" t="s">
        <v>258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5" t="s">
        <v>259</v>
      </c>
      <c r="C12" s="26" t="s">
        <v>260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5" t="s">
        <v>261</v>
      </c>
      <c r="C13" s="26" t="s">
        <v>262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5" t="s">
        <v>263</v>
      </c>
      <c r="C14" s="26" t="s">
        <v>264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5" t="s">
        <v>265</v>
      </c>
      <c r="C15" s="26" t="s">
        <v>266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5" t="s">
        <v>267</v>
      </c>
      <c r="C16" s="26" t="s">
        <v>268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7" t="s">
        <v>269</v>
      </c>
      <c r="C17" s="28" t="s">
        <v>145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5" t="s">
        <v>270</v>
      </c>
      <c r="C18" s="26" t="s">
        <v>271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5" t="s">
        <v>272</v>
      </c>
      <c r="C19" s="26" t="s">
        <v>273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5" t="s">
        <v>274</v>
      </c>
      <c r="C20" s="26" t="s">
        <v>50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5" t="s">
        <v>275</v>
      </c>
      <c r="C21" s="26" t="s">
        <v>276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5" t="s">
        <v>277</v>
      </c>
      <c r="C22" s="26" t="s">
        <v>278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5" t="s">
        <v>85</v>
      </c>
      <c r="C23" s="26" t="s">
        <v>279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5" t="s">
        <v>280</v>
      </c>
      <c r="C24" s="26" t="s">
        <v>281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5" t="s">
        <v>282</v>
      </c>
      <c r="C25" s="26" t="s">
        <v>283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5" t="s">
        <v>32</v>
      </c>
      <c r="C26" s="26" t="s">
        <v>284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5" t="s">
        <v>285</v>
      </c>
      <c r="C27" s="26" t="s">
        <v>286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5" t="s">
        <v>287</v>
      </c>
      <c r="C28" s="26" t="s">
        <v>288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5" t="s">
        <v>289</v>
      </c>
      <c r="C29" s="26" t="s">
        <v>66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5" t="s">
        <v>290</v>
      </c>
      <c r="C30" s="26" t="s">
        <v>291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5" t="s">
        <v>292</v>
      </c>
      <c r="C31" s="26" t="s">
        <v>293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5" t="s">
        <v>205</v>
      </c>
      <c r="C32" s="26" t="s">
        <v>44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5" t="s">
        <v>294</v>
      </c>
      <c r="C33" s="26" t="s">
        <v>295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5" t="s">
        <v>296</v>
      </c>
      <c r="C34" s="26" t="s">
        <v>297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5" t="s">
        <v>65</v>
      </c>
      <c r="C35" s="26" t="s">
        <v>298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5" t="s">
        <v>299</v>
      </c>
      <c r="C36" s="26" t="s">
        <v>300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5" t="s">
        <v>301</v>
      </c>
      <c r="C37" s="26" t="s">
        <v>302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5" t="s">
        <v>303</v>
      </c>
      <c r="C38" s="26" t="s">
        <v>304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5" t="s">
        <v>305</v>
      </c>
      <c r="C39" s="26" t="s">
        <v>306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5" t="s">
        <v>307</v>
      </c>
      <c r="C40" s="26" t="s">
        <v>308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5" t="s">
        <v>309</v>
      </c>
      <c r="C41" s="26" t="s">
        <v>310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5" t="s">
        <v>311</v>
      </c>
      <c r="C42" s="26" t="s">
        <v>312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5" t="s">
        <v>313</v>
      </c>
      <c r="C43" s="26" t="s">
        <v>314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5" t="s">
        <v>45</v>
      </c>
      <c r="C44" s="26" t="s">
        <v>315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5" t="s">
        <v>43</v>
      </c>
      <c r="C45" s="26" t="s">
        <v>316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5" t="s">
        <v>317</v>
      </c>
      <c r="C46" s="26" t="s">
        <v>318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5" t="s">
        <v>59</v>
      </c>
      <c r="C47" s="26" t="s">
        <v>319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5" t="s">
        <v>69</v>
      </c>
      <c r="C48" s="26" t="s">
        <v>320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ht="19.5" thickBot="1" x14ac:dyDescent="0.35">
      <c r="A49" s="18">
        <v>42</v>
      </c>
      <c r="B49" s="25" t="s">
        <v>321</v>
      </c>
      <c r="C49" s="26" t="s">
        <v>322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5" t="s">
        <v>323</v>
      </c>
      <c r="C50" s="26" t="s">
        <v>324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18">
        <v>44</v>
      </c>
      <c r="B51" s="25" t="s">
        <v>325</v>
      </c>
      <c r="C51" s="26" t="s">
        <v>326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7"/>
      <c r="B52" s="48"/>
      <c r="C52" s="48"/>
      <c r="D52" s="48"/>
      <c r="E52" s="48"/>
      <c r="F52" s="48"/>
      <c r="G52" s="45" t="s">
        <v>8</v>
      </c>
      <c r="H52" s="46"/>
      <c r="I52" s="19">
        <f>COUNTIF(I8:I51,"ผ่าน")</f>
        <v>0</v>
      </c>
    </row>
    <row r="53" spans="1:9" ht="18.75" x14ac:dyDescent="0.2">
      <c r="A53" s="49"/>
      <c r="B53" s="50"/>
      <c r="C53" s="50"/>
      <c r="D53" s="50"/>
      <c r="E53" s="50"/>
      <c r="F53" s="50"/>
      <c r="G53" s="45" t="s">
        <v>12</v>
      </c>
      <c r="H53" s="46"/>
      <c r="I53" s="19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715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716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90</v>
      </c>
      <c r="F57" s="10"/>
      <c r="G57" s="2"/>
      <c r="H57" s="2"/>
      <c r="I57" s="14"/>
    </row>
    <row r="58" spans="1:9" ht="18.75" x14ac:dyDescent="0.3">
      <c r="A58" s="43" t="s">
        <v>14</v>
      </c>
      <c r="B58" s="43"/>
      <c r="C58" s="43" t="s">
        <v>15</v>
      </c>
      <c r="D58" s="43"/>
      <c r="E58" s="40" t="s">
        <v>16</v>
      </c>
      <c r="F58" s="40"/>
      <c r="G58" s="40" t="s">
        <v>17</v>
      </c>
      <c r="H58" s="40"/>
      <c r="I58" s="14"/>
    </row>
    <row r="59" spans="1:9" ht="18.75" x14ac:dyDescent="0.3">
      <c r="A59" s="43"/>
      <c r="B59" s="43"/>
      <c r="C59" s="41" t="s">
        <v>18</v>
      </c>
      <c r="D59" s="41"/>
      <c r="E59" s="42" t="s">
        <v>19</v>
      </c>
      <c r="F59" s="42"/>
      <c r="G59" s="42">
        <f>COUNTIF(H8:H51,"/")</f>
        <v>0</v>
      </c>
      <c r="H59" s="42"/>
      <c r="I59" s="14"/>
    </row>
    <row r="60" spans="1:9" ht="18.75" x14ac:dyDescent="0.3">
      <c r="A60" s="43"/>
      <c r="B60" s="43"/>
      <c r="C60" s="41" t="s">
        <v>20</v>
      </c>
      <c r="D60" s="41"/>
      <c r="E60" s="42" t="s">
        <v>21</v>
      </c>
      <c r="F60" s="42"/>
      <c r="G60" s="42">
        <f>COUNTIF(G8:G51,"/")</f>
        <v>0</v>
      </c>
      <c r="H60" s="42"/>
      <c r="I60" s="14"/>
    </row>
    <row r="61" spans="1:9" ht="18.75" x14ac:dyDescent="0.3">
      <c r="A61" s="43"/>
      <c r="B61" s="43"/>
      <c r="C61" s="41" t="s">
        <v>22</v>
      </c>
      <c r="D61" s="41"/>
      <c r="E61" s="42" t="s">
        <v>8</v>
      </c>
      <c r="F61" s="42"/>
      <c r="G61" s="42">
        <f>COUNTIF(F8:F51,"/")</f>
        <v>0</v>
      </c>
      <c r="H61" s="42"/>
      <c r="I61" s="14"/>
    </row>
    <row r="62" spans="1:9" ht="18.75" x14ac:dyDescent="0.3">
      <c r="A62" s="43"/>
      <c r="B62" s="43"/>
      <c r="C62" s="41" t="s">
        <v>23</v>
      </c>
      <c r="D62" s="41"/>
      <c r="E62" s="42" t="s">
        <v>12</v>
      </c>
      <c r="F62" s="42"/>
      <c r="G62" s="42">
        <f>COUNTIF(E8:E51,"/")</f>
        <v>44</v>
      </c>
      <c r="H62" s="42"/>
      <c r="I62" s="14"/>
    </row>
  </sheetData>
  <mergeCells count="30">
    <mergeCell ref="A1:J1"/>
    <mergeCell ref="F6:H6"/>
    <mergeCell ref="A52:F53"/>
    <mergeCell ref="G52:H52"/>
    <mergeCell ref="G53:H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49" workbookViewId="0">
      <selection activeCell="B8" sqref="B8:C50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724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82.5" customHeight="1" thickBot="1" x14ac:dyDescent="0.25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23" t="s">
        <v>327</v>
      </c>
      <c r="C8" s="24" t="s">
        <v>328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5" t="s">
        <v>46</v>
      </c>
      <c r="C9" s="26" t="s">
        <v>329</v>
      </c>
      <c r="D9" s="17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10" ht="19.5" thickBot="1" x14ac:dyDescent="0.35">
      <c r="A10" s="18">
        <v>3</v>
      </c>
      <c r="B10" s="25" t="s">
        <v>46</v>
      </c>
      <c r="C10" s="26" t="s">
        <v>330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5" t="s">
        <v>331</v>
      </c>
      <c r="C11" s="26" t="s">
        <v>332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5" t="s">
        <v>333</v>
      </c>
      <c r="C12" s="26" t="s">
        <v>334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5" t="s">
        <v>335</v>
      </c>
      <c r="C13" s="26" t="s">
        <v>336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5" t="s">
        <v>337</v>
      </c>
      <c r="C14" s="26" t="s">
        <v>338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5" t="s">
        <v>729</v>
      </c>
      <c r="C15" s="26" t="s">
        <v>730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5" t="s">
        <v>339</v>
      </c>
      <c r="C16" s="26" t="s">
        <v>88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5" t="s">
        <v>340</v>
      </c>
      <c r="C17" s="26" t="s">
        <v>215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5" t="s">
        <v>341</v>
      </c>
      <c r="C18" s="26" t="s">
        <v>342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5" t="s">
        <v>343</v>
      </c>
      <c r="C19" s="26" t="s">
        <v>344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5" t="s">
        <v>345</v>
      </c>
      <c r="C20" s="26" t="s">
        <v>346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5" t="s">
        <v>347</v>
      </c>
      <c r="C21" s="26" t="s">
        <v>348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5" t="s">
        <v>349</v>
      </c>
      <c r="C22" s="26" t="s">
        <v>350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7" t="s">
        <v>349</v>
      </c>
      <c r="C23" s="28" t="s">
        <v>328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5" t="s">
        <v>351</v>
      </c>
      <c r="C24" s="26" t="s">
        <v>352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5" t="s">
        <v>353</v>
      </c>
      <c r="C25" s="26" t="s">
        <v>354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5" t="s">
        <v>355</v>
      </c>
      <c r="C26" s="26" t="s">
        <v>356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5" t="s">
        <v>60</v>
      </c>
      <c r="C27" s="26" t="s">
        <v>357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5" t="s">
        <v>358</v>
      </c>
      <c r="C28" s="26" t="s">
        <v>359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5" t="s">
        <v>360</v>
      </c>
      <c r="C29" s="26" t="s">
        <v>361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5" t="s">
        <v>362</v>
      </c>
      <c r="C30" s="26" t="s">
        <v>363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5" t="s">
        <v>364</v>
      </c>
      <c r="C31" s="26" t="s">
        <v>78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5" t="s">
        <v>64</v>
      </c>
      <c r="C32" s="26" t="s">
        <v>365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5" t="s">
        <v>366</v>
      </c>
      <c r="C33" s="26" t="s">
        <v>367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5" t="s">
        <v>368</v>
      </c>
      <c r="C34" s="26" t="s">
        <v>369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5" t="s">
        <v>370</v>
      </c>
      <c r="C35" s="26" t="s">
        <v>371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5" t="s">
        <v>51</v>
      </c>
      <c r="C36" s="26" t="s">
        <v>47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5" t="s">
        <v>372</v>
      </c>
      <c r="C37" s="26" t="s">
        <v>373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5" t="s">
        <v>374</v>
      </c>
      <c r="C38" s="26" t="s">
        <v>375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5" t="s">
        <v>376</v>
      </c>
      <c r="C39" s="26" t="s">
        <v>377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5" t="s">
        <v>378</v>
      </c>
      <c r="C40" s="26" t="s">
        <v>379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5" t="s">
        <v>380</v>
      </c>
      <c r="C41" s="26" t="s">
        <v>381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5" t="s">
        <v>382</v>
      </c>
      <c r="C42" s="26" t="s">
        <v>383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5" t="s">
        <v>341</v>
      </c>
      <c r="C43" s="26" t="s">
        <v>384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5" t="s">
        <v>385</v>
      </c>
      <c r="C44" s="26" t="s">
        <v>386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5" t="s">
        <v>387</v>
      </c>
      <c r="C45" s="26" t="s">
        <v>388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5" t="s">
        <v>389</v>
      </c>
      <c r="C46" s="26" t="s">
        <v>86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5" t="s">
        <v>390</v>
      </c>
      <c r="C47" s="26" t="s">
        <v>391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5" t="s">
        <v>392</v>
      </c>
      <c r="C48" s="26" t="s">
        <v>393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ht="19.5" thickBot="1" x14ac:dyDescent="0.35">
      <c r="A49" s="18">
        <v>42</v>
      </c>
      <c r="B49" s="25" t="s">
        <v>394</v>
      </c>
      <c r="C49" s="26" t="s">
        <v>395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5" t="s">
        <v>396</v>
      </c>
      <c r="C50" s="26" t="s">
        <v>397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47"/>
      <c r="B51" s="48"/>
      <c r="C51" s="48"/>
      <c r="D51" s="48"/>
      <c r="E51" s="48"/>
      <c r="F51" s="48"/>
      <c r="G51" s="45" t="s">
        <v>8</v>
      </c>
      <c r="H51" s="46"/>
      <c r="I51" s="19">
        <f>COUNTIF(I8:I50,"ผ่าน")</f>
        <v>0</v>
      </c>
    </row>
    <row r="52" spans="1:9" ht="18.75" x14ac:dyDescent="0.2">
      <c r="A52" s="49"/>
      <c r="B52" s="50"/>
      <c r="C52" s="50"/>
      <c r="D52" s="50"/>
      <c r="E52" s="50"/>
      <c r="F52" s="50"/>
      <c r="G52" s="45" t="s">
        <v>12</v>
      </c>
      <c r="H52" s="46"/>
      <c r="I52" s="19">
        <f>COUNTIF(I8:I50,"ไม่ผ่าน")</f>
        <v>43</v>
      </c>
    </row>
    <row r="53" spans="1:9" ht="18.75" x14ac:dyDescent="0.3">
      <c r="A53" s="6" t="s">
        <v>13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715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716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90</v>
      </c>
      <c r="F56" s="10"/>
      <c r="G56" s="2"/>
      <c r="H56" s="2"/>
      <c r="I56" s="14"/>
    </row>
    <row r="57" spans="1:9" ht="18.75" x14ac:dyDescent="0.3">
      <c r="A57" s="43" t="s">
        <v>14</v>
      </c>
      <c r="B57" s="43"/>
      <c r="C57" s="43" t="s">
        <v>15</v>
      </c>
      <c r="D57" s="43"/>
      <c r="E57" s="40" t="s">
        <v>16</v>
      </c>
      <c r="F57" s="40"/>
      <c r="G57" s="40" t="s">
        <v>17</v>
      </c>
      <c r="H57" s="40"/>
      <c r="I57" s="14"/>
    </row>
    <row r="58" spans="1:9" ht="18.75" x14ac:dyDescent="0.3">
      <c r="A58" s="43"/>
      <c r="B58" s="43"/>
      <c r="C58" s="41" t="s">
        <v>18</v>
      </c>
      <c r="D58" s="41"/>
      <c r="E58" s="42" t="s">
        <v>19</v>
      </c>
      <c r="F58" s="42"/>
      <c r="G58" s="42">
        <f>COUNTIF(H8:H50,"/")</f>
        <v>0</v>
      </c>
      <c r="H58" s="42"/>
      <c r="I58" s="14"/>
    </row>
    <row r="59" spans="1:9" ht="18.75" x14ac:dyDescent="0.3">
      <c r="A59" s="43"/>
      <c r="B59" s="43"/>
      <c r="C59" s="41" t="s">
        <v>20</v>
      </c>
      <c r="D59" s="41"/>
      <c r="E59" s="42" t="s">
        <v>21</v>
      </c>
      <c r="F59" s="42"/>
      <c r="G59" s="42">
        <f>COUNTIF(G8:G50,"/")</f>
        <v>0</v>
      </c>
      <c r="H59" s="42"/>
      <c r="I59" s="14"/>
    </row>
    <row r="60" spans="1:9" ht="18.75" x14ac:dyDescent="0.3">
      <c r="A60" s="43"/>
      <c r="B60" s="43"/>
      <c r="C60" s="41" t="s">
        <v>22</v>
      </c>
      <c r="D60" s="41"/>
      <c r="E60" s="42" t="s">
        <v>8</v>
      </c>
      <c r="F60" s="42"/>
      <c r="G60" s="42">
        <f>COUNTIF(F8:F50,"/")</f>
        <v>0</v>
      </c>
      <c r="H60" s="42"/>
      <c r="I60" s="14"/>
    </row>
    <row r="61" spans="1:9" ht="18.75" x14ac:dyDescent="0.3">
      <c r="A61" s="43"/>
      <c r="B61" s="43"/>
      <c r="C61" s="41" t="s">
        <v>23</v>
      </c>
      <c r="D61" s="41"/>
      <c r="E61" s="42" t="s">
        <v>12</v>
      </c>
      <c r="F61" s="42"/>
      <c r="G61" s="42">
        <f>COUNTIF(E8:E50,"/")</f>
        <v>43</v>
      </c>
      <c r="H61" s="42"/>
      <c r="I61" s="14"/>
    </row>
  </sheetData>
  <mergeCells count="30">
    <mergeCell ref="A1:J1"/>
    <mergeCell ref="F6:H6"/>
    <mergeCell ref="A51:F52"/>
    <mergeCell ref="G51:H51"/>
    <mergeCell ref="G52:H5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  <mergeCell ref="C59:D59"/>
    <mergeCell ref="E59:F59"/>
    <mergeCell ref="G59:H59"/>
    <mergeCell ref="C60:D60"/>
    <mergeCell ref="E60:F60"/>
    <mergeCell ref="G60:H6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8" sqref="B8:C1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723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84" customHeight="1" thickBot="1" x14ac:dyDescent="0.25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23" t="s">
        <v>398</v>
      </c>
      <c r="C8" s="24" t="s">
        <v>399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5" t="s">
        <v>478</v>
      </c>
      <c r="C9" s="26" t="s">
        <v>496</v>
      </c>
      <c r="D9" s="17"/>
      <c r="E9" s="16" t="str">
        <f t="shared" ref="E9:E12" si="0">IF(D9&lt;=14,"/",IF(D9&lt;=20,"",IF(D9&lt;=25,"",IF(D9&lt;=30,""))))</f>
        <v>/</v>
      </c>
      <c r="F9" s="16" t="str">
        <f t="shared" ref="F9:F12" si="1">IF(D9&lt;=14,"",IF(D9&lt;=20,"/",IF(D9&lt;=25,"",IF(D9&lt;=30,""))))</f>
        <v/>
      </c>
      <c r="G9" s="16" t="str">
        <f t="shared" ref="G9:G12" si="2">IF(D9&lt;=14,"",IF(D9&lt;=20,"",IF(D9&lt;=25,"/",IF(D9&lt;=30,""))))</f>
        <v/>
      </c>
      <c r="H9" s="16" t="str">
        <f t="shared" ref="H9:H12" si="3">IF(D9&lt;=14,"",IF(D9&lt;=20,"",IF(D9&lt;=25,"",IF(D9&lt;=30,"/"))))</f>
        <v/>
      </c>
      <c r="I9" s="16" t="str">
        <f t="shared" ref="I9:I12" si="4">IF(D9&gt;14,"ผ่าน","ไม่ผ่าน")</f>
        <v>ไม่ผ่าน</v>
      </c>
    </row>
    <row r="10" spans="1:10" ht="19.5" thickBot="1" x14ac:dyDescent="0.35">
      <c r="A10" s="18">
        <v>3</v>
      </c>
      <c r="B10" s="25" t="s">
        <v>400</v>
      </c>
      <c r="C10" s="26" t="s">
        <v>401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5" t="s">
        <v>402</v>
      </c>
      <c r="C11" s="26" t="s">
        <v>403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customHeight="1" thickBot="1" x14ac:dyDescent="0.35">
      <c r="A12" s="18">
        <v>5</v>
      </c>
      <c r="B12" s="25" t="s">
        <v>404</v>
      </c>
      <c r="C12" s="26" t="s">
        <v>405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2">
      <c r="A13" s="47"/>
      <c r="B13" s="48"/>
      <c r="C13" s="48"/>
      <c r="D13" s="48"/>
      <c r="E13" s="48"/>
      <c r="F13" s="48"/>
      <c r="G13" s="45" t="s">
        <v>8</v>
      </c>
      <c r="H13" s="46"/>
      <c r="I13" s="19">
        <f>COUNTIF(I8:I12,"ผ่าน")</f>
        <v>0</v>
      </c>
    </row>
    <row r="14" spans="1:10" ht="18.75" x14ac:dyDescent="0.2">
      <c r="A14" s="49"/>
      <c r="B14" s="50"/>
      <c r="C14" s="50"/>
      <c r="D14" s="50"/>
      <c r="E14" s="50"/>
      <c r="F14" s="50"/>
      <c r="G14" s="45" t="s">
        <v>12</v>
      </c>
      <c r="H14" s="46"/>
      <c r="I14" s="19">
        <f>COUNTIF(I8:I12,"ไม่ผ่าน")</f>
        <v>5</v>
      </c>
    </row>
    <row r="15" spans="1:10" ht="18.75" x14ac:dyDescent="0.3">
      <c r="A15" s="6" t="s">
        <v>13</v>
      </c>
      <c r="B15" s="5"/>
      <c r="C15" s="5"/>
      <c r="D15" s="7"/>
      <c r="E15" s="5"/>
      <c r="F15" s="5"/>
      <c r="G15" s="14"/>
      <c r="H15" s="14"/>
      <c r="I15" s="14"/>
    </row>
    <row r="16" spans="1:10" ht="18.75" x14ac:dyDescent="0.3">
      <c r="A16" s="5"/>
      <c r="B16" s="5"/>
      <c r="C16" s="2"/>
      <c r="D16" s="10"/>
      <c r="E16" s="11" t="s">
        <v>715</v>
      </c>
      <c r="F16" s="10"/>
      <c r="G16" s="2"/>
      <c r="H16" s="2"/>
      <c r="I16" s="14"/>
    </row>
    <row r="17" spans="1:9" ht="18.75" x14ac:dyDescent="0.3">
      <c r="A17" s="5"/>
      <c r="B17" s="5"/>
      <c r="C17" s="2"/>
      <c r="D17" s="10"/>
      <c r="E17" s="11" t="s">
        <v>716</v>
      </c>
      <c r="F17" s="10"/>
      <c r="G17" s="2"/>
      <c r="H17" s="2"/>
      <c r="I17" s="14"/>
    </row>
    <row r="18" spans="1:9" ht="18.75" x14ac:dyDescent="0.3">
      <c r="A18" s="5"/>
      <c r="B18" s="5"/>
      <c r="C18" s="2"/>
      <c r="D18" s="10"/>
      <c r="E18" s="11" t="s">
        <v>90</v>
      </c>
      <c r="F18" s="10"/>
      <c r="G18" s="2"/>
      <c r="H18" s="2"/>
      <c r="I18" s="14"/>
    </row>
    <row r="19" spans="1:9" ht="18.75" x14ac:dyDescent="0.3">
      <c r="A19" s="43" t="s">
        <v>14</v>
      </c>
      <c r="B19" s="43"/>
      <c r="C19" s="43" t="s">
        <v>15</v>
      </c>
      <c r="D19" s="43"/>
      <c r="E19" s="40" t="s">
        <v>16</v>
      </c>
      <c r="F19" s="40"/>
      <c r="G19" s="40" t="s">
        <v>17</v>
      </c>
      <c r="H19" s="40"/>
      <c r="I19" s="14"/>
    </row>
    <row r="20" spans="1:9" ht="18.75" x14ac:dyDescent="0.3">
      <c r="A20" s="43"/>
      <c r="B20" s="43"/>
      <c r="C20" s="41" t="s">
        <v>18</v>
      </c>
      <c r="D20" s="41"/>
      <c r="E20" s="42" t="s">
        <v>19</v>
      </c>
      <c r="F20" s="42"/>
      <c r="G20" s="42">
        <f>COUNTIF(H8:H12,"/")</f>
        <v>0</v>
      </c>
      <c r="H20" s="42"/>
      <c r="I20" s="14"/>
    </row>
    <row r="21" spans="1:9" ht="18.75" x14ac:dyDescent="0.3">
      <c r="A21" s="43"/>
      <c r="B21" s="43"/>
      <c r="C21" s="41" t="s">
        <v>20</v>
      </c>
      <c r="D21" s="41"/>
      <c r="E21" s="42" t="s">
        <v>21</v>
      </c>
      <c r="F21" s="42"/>
      <c r="G21" s="42">
        <f>COUNTIF(G8:G12,"/")</f>
        <v>0</v>
      </c>
      <c r="H21" s="42"/>
      <c r="I21" s="14"/>
    </row>
    <row r="22" spans="1:9" ht="18.75" x14ac:dyDescent="0.3">
      <c r="A22" s="43"/>
      <c r="B22" s="43"/>
      <c r="C22" s="41" t="s">
        <v>22</v>
      </c>
      <c r="D22" s="41"/>
      <c r="E22" s="42" t="s">
        <v>8</v>
      </c>
      <c r="F22" s="42"/>
      <c r="G22" s="42">
        <f>COUNTIF(F8:F12,"/")</f>
        <v>0</v>
      </c>
      <c r="H22" s="42"/>
      <c r="I22" s="14"/>
    </row>
    <row r="23" spans="1:9" ht="18.75" x14ac:dyDescent="0.3">
      <c r="A23" s="43"/>
      <c r="B23" s="43"/>
      <c r="C23" s="41" t="s">
        <v>23</v>
      </c>
      <c r="D23" s="41"/>
      <c r="E23" s="42" t="s">
        <v>12</v>
      </c>
      <c r="F23" s="42"/>
      <c r="G23" s="42">
        <f>COUNTIF(E8:E12,"/")</f>
        <v>5</v>
      </c>
      <c r="H23" s="42"/>
      <c r="I23" s="14"/>
    </row>
  </sheetData>
  <mergeCells count="30">
    <mergeCell ref="C23:D23"/>
    <mergeCell ref="E23:F23"/>
    <mergeCell ref="G23:H23"/>
    <mergeCell ref="A13:F14"/>
    <mergeCell ref="G13:H13"/>
    <mergeCell ref="G14:H14"/>
    <mergeCell ref="A19:B2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49" workbookViewId="0">
      <selection activeCell="I51" sqref="A51:XFD5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722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80.25" customHeight="1" thickBot="1" x14ac:dyDescent="0.25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23" t="s">
        <v>731</v>
      </c>
      <c r="C8" s="24" t="s">
        <v>406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5" t="s">
        <v>732</v>
      </c>
      <c r="C9" s="26" t="s">
        <v>407</v>
      </c>
      <c r="D9" s="17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10" ht="19.5" thickBot="1" x14ac:dyDescent="0.35">
      <c r="A10" s="18">
        <v>3</v>
      </c>
      <c r="B10" s="27" t="s">
        <v>408</v>
      </c>
      <c r="C10" s="28" t="s">
        <v>409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5" t="s">
        <v>410</v>
      </c>
      <c r="C11" s="26" t="s">
        <v>411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5" t="s">
        <v>412</v>
      </c>
      <c r="C12" s="26" t="s">
        <v>413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5" t="s">
        <v>414</v>
      </c>
      <c r="C13" s="26" t="s">
        <v>415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5" t="s">
        <v>416</v>
      </c>
      <c r="C14" s="26" t="s">
        <v>417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5" t="s">
        <v>418</v>
      </c>
      <c r="C15" s="26" t="s">
        <v>419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5" t="s">
        <v>420</v>
      </c>
      <c r="C16" s="26" t="s">
        <v>421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5" t="s">
        <v>422</v>
      </c>
      <c r="C17" s="26" t="s">
        <v>74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5" t="s">
        <v>423</v>
      </c>
      <c r="C18" s="26" t="s">
        <v>424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5" t="s">
        <v>72</v>
      </c>
      <c r="C19" s="26" t="s">
        <v>425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5" t="s">
        <v>426</v>
      </c>
      <c r="C20" s="26" t="s">
        <v>427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5" t="s">
        <v>428</v>
      </c>
      <c r="C21" s="26" t="s">
        <v>429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5" t="s">
        <v>430</v>
      </c>
      <c r="C22" s="26" t="s">
        <v>431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5" t="s">
        <v>432</v>
      </c>
      <c r="C23" s="26" t="s">
        <v>433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5" t="s">
        <v>434</v>
      </c>
      <c r="C24" s="26" t="s">
        <v>435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5" t="s">
        <v>436</v>
      </c>
      <c r="C25" s="26" t="s">
        <v>437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5" t="s">
        <v>438</v>
      </c>
      <c r="C26" s="26" t="s">
        <v>439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5" t="s">
        <v>55</v>
      </c>
      <c r="C27" s="26" t="s">
        <v>440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5" t="s">
        <v>441</v>
      </c>
      <c r="C28" s="26" t="s">
        <v>40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5" t="s">
        <v>442</v>
      </c>
      <c r="C29" s="26" t="s">
        <v>443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5" t="s">
        <v>444</v>
      </c>
      <c r="C30" s="26" t="s">
        <v>445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5" t="s">
        <v>446</v>
      </c>
      <c r="C31" s="26" t="s">
        <v>447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5" t="s">
        <v>59</v>
      </c>
      <c r="C32" s="26" t="s">
        <v>448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5" t="s">
        <v>449</v>
      </c>
      <c r="C33" s="26" t="s">
        <v>450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5" t="s">
        <v>41</v>
      </c>
      <c r="C34" s="26" t="s">
        <v>76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5" t="s">
        <v>451</v>
      </c>
      <c r="C35" s="26" t="s">
        <v>452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5" t="s">
        <v>453</v>
      </c>
      <c r="C36" s="26" t="s">
        <v>454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5" t="s">
        <v>455</v>
      </c>
      <c r="C37" s="26" t="s">
        <v>456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5" t="s">
        <v>457</v>
      </c>
      <c r="C38" s="26" t="s">
        <v>388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5" t="s">
        <v>458</v>
      </c>
      <c r="C39" s="26" t="s">
        <v>459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5" t="s">
        <v>81</v>
      </c>
      <c r="C40" s="26" t="s">
        <v>460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5" t="s">
        <v>461</v>
      </c>
      <c r="C41" s="26" t="s">
        <v>462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5" t="s">
        <v>463</v>
      </c>
      <c r="C42" s="26" t="s">
        <v>464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5" t="s">
        <v>465</v>
      </c>
      <c r="C43" s="26" t="s">
        <v>466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5" t="s">
        <v>467</v>
      </c>
      <c r="C44" s="26" t="s">
        <v>27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5" t="s">
        <v>362</v>
      </c>
      <c r="C45" s="26" t="s">
        <v>468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5" t="s">
        <v>469</v>
      </c>
      <c r="C46" s="26" t="s">
        <v>470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5" t="s">
        <v>471</v>
      </c>
      <c r="C47" s="26" t="s">
        <v>472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5" t="s">
        <v>473</v>
      </c>
      <c r="C48" s="26" t="s">
        <v>474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ht="19.5" thickBot="1" x14ac:dyDescent="0.35">
      <c r="A49" s="18">
        <v>42</v>
      </c>
      <c r="B49" s="25" t="s">
        <v>48</v>
      </c>
      <c r="C49" s="26" t="s">
        <v>475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5" t="s">
        <v>476</v>
      </c>
      <c r="C50" s="26" t="s">
        <v>477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47"/>
      <c r="B51" s="48"/>
      <c r="C51" s="48"/>
      <c r="D51" s="48"/>
      <c r="E51" s="48"/>
      <c r="F51" s="48"/>
      <c r="G51" s="45" t="s">
        <v>8</v>
      </c>
      <c r="H51" s="46"/>
      <c r="I51" s="19">
        <f>COUNTIF(I8:I50,"ผ่าน")</f>
        <v>0</v>
      </c>
    </row>
    <row r="52" spans="1:9" ht="18.75" x14ac:dyDescent="0.2">
      <c r="A52" s="49"/>
      <c r="B52" s="50"/>
      <c r="C52" s="50"/>
      <c r="D52" s="50"/>
      <c r="E52" s="50"/>
      <c r="F52" s="50"/>
      <c r="G52" s="45" t="s">
        <v>12</v>
      </c>
      <c r="H52" s="46"/>
      <c r="I52" s="19">
        <f>COUNTIF(I8:I50,"ไม่ผ่าน")</f>
        <v>43</v>
      </c>
    </row>
    <row r="53" spans="1:9" ht="18.75" x14ac:dyDescent="0.3">
      <c r="A53" s="6" t="s">
        <v>13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715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716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90</v>
      </c>
      <c r="F56" s="10"/>
      <c r="G56" s="2"/>
      <c r="H56" s="2"/>
      <c r="I56" s="14"/>
    </row>
    <row r="57" spans="1:9" ht="18.75" x14ac:dyDescent="0.3">
      <c r="A57" s="43" t="s">
        <v>14</v>
      </c>
      <c r="B57" s="43"/>
      <c r="C57" s="43" t="s">
        <v>15</v>
      </c>
      <c r="D57" s="43"/>
      <c r="E57" s="40" t="s">
        <v>16</v>
      </c>
      <c r="F57" s="40"/>
      <c r="G57" s="40" t="s">
        <v>17</v>
      </c>
      <c r="H57" s="40"/>
      <c r="I57" s="14"/>
    </row>
    <row r="58" spans="1:9" ht="18.75" x14ac:dyDescent="0.3">
      <c r="A58" s="43"/>
      <c r="B58" s="43"/>
      <c r="C58" s="41" t="s">
        <v>18</v>
      </c>
      <c r="D58" s="41"/>
      <c r="E58" s="42" t="s">
        <v>19</v>
      </c>
      <c r="F58" s="42"/>
      <c r="G58" s="42">
        <f>COUNTIF(H8:H50,"/")</f>
        <v>0</v>
      </c>
      <c r="H58" s="42"/>
      <c r="I58" s="14"/>
    </row>
    <row r="59" spans="1:9" ht="18.75" x14ac:dyDescent="0.3">
      <c r="A59" s="43"/>
      <c r="B59" s="43"/>
      <c r="C59" s="41" t="s">
        <v>20</v>
      </c>
      <c r="D59" s="41"/>
      <c r="E59" s="42" t="s">
        <v>21</v>
      </c>
      <c r="F59" s="42"/>
      <c r="G59" s="42">
        <f>COUNTIF(G8:G50,"/")</f>
        <v>0</v>
      </c>
      <c r="H59" s="42"/>
      <c r="I59" s="14"/>
    </row>
    <row r="60" spans="1:9" ht="18.75" x14ac:dyDescent="0.3">
      <c r="A60" s="43"/>
      <c r="B60" s="43"/>
      <c r="C60" s="41" t="s">
        <v>22</v>
      </c>
      <c r="D60" s="41"/>
      <c r="E60" s="42" t="s">
        <v>8</v>
      </c>
      <c r="F60" s="42"/>
      <c r="G60" s="42">
        <f>COUNTIF(F8:F50,"/")</f>
        <v>0</v>
      </c>
      <c r="H60" s="42"/>
      <c r="I60" s="14"/>
    </row>
    <row r="61" spans="1:9" ht="18.75" x14ac:dyDescent="0.3">
      <c r="A61" s="43"/>
      <c r="B61" s="43"/>
      <c r="C61" s="41" t="s">
        <v>23</v>
      </c>
      <c r="D61" s="41"/>
      <c r="E61" s="42" t="s">
        <v>12</v>
      </c>
      <c r="F61" s="42"/>
      <c r="G61" s="42">
        <f>COUNTIF(E8:E50,"/")</f>
        <v>43</v>
      </c>
      <c r="H61" s="42"/>
      <c r="I61" s="14"/>
    </row>
  </sheetData>
  <mergeCells count="30">
    <mergeCell ref="E61:F61"/>
    <mergeCell ref="G61:H61"/>
    <mergeCell ref="A1:J1"/>
    <mergeCell ref="F6:H6"/>
    <mergeCell ref="G51:H5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1:F52"/>
    <mergeCell ref="G52:H52"/>
    <mergeCell ref="C57:D57"/>
    <mergeCell ref="E57:F57"/>
    <mergeCell ref="C60:D60"/>
    <mergeCell ref="E60:F60"/>
    <mergeCell ref="G60:H60"/>
    <mergeCell ref="G57:H57"/>
    <mergeCell ref="C58:D58"/>
    <mergeCell ref="E58:F58"/>
    <mergeCell ref="G58:H58"/>
    <mergeCell ref="C59:D59"/>
    <mergeCell ref="E59:F59"/>
    <mergeCell ref="G59:H59"/>
    <mergeCell ref="A57:B61"/>
    <mergeCell ref="C61:D6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33" workbookViewId="0">
      <selection activeCell="A48" sqref="A48:XFD49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721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66" thickBot="1" x14ac:dyDescent="0.25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23" t="s">
        <v>733</v>
      </c>
      <c r="C8" s="24" t="s">
        <v>479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5" t="s">
        <v>480</v>
      </c>
      <c r="C9" s="26" t="s">
        <v>481</v>
      </c>
      <c r="D9" s="17"/>
      <c r="E9" s="16" t="str">
        <f t="shared" ref="E9:E47" si="0">IF(D9&lt;=14,"/",IF(D9&lt;=20,"",IF(D9&lt;=25,"",IF(D9&lt;=30,""))))</f>
        <v>/</v>
      </c>
      <c r="F9" s="16" t="str">
        <f t="shared" ref="F9:F47" si="1">IF(D9&lt;=14,"",IF(D9&lt;=20,"/",IF(D9&lt;=25,"",IF(D9&lt;=30,""))))</f>
        <v/>
      </c>
      <c r="G9" s="16" t="str">
        <f t="shared" ref="G9:G47" si="2">IF(D9&lt;=14,"",IF(D9&lt;=20,"",IF(D9&lt;=25,"/",IF(D9&lt;=30,""))))</f>
        <v/>
      </c>
      <c r="H9" s="16" t="str">
        <f t="shared" ref="H9:H47" si="3">IF(D9&lt;=14,"",IF(D9&lt;=20,"",IF(D9&lt;=25,"",IF(D9&lt;=30,"/"))))</f>
        <v/>
      </c>
      <c r="I9" s="16" t="str">
        <f t="shared" ref="I9:I47" si="4">IF(D9&gt;14,"ผ่าน","ไม่ผ่าน")</f>
        <v>ไม่ผ่าน</v>
      </c>
    </row>
    <row r="10" spans="1:10" ht="19.5" thickBot="1" x14ac:dyDescent="0.35">
      <c r="A10" s="18">
        <v>3</v>
      </c>
      <c r="B10" s="25" t="s">
        <v>482</v>
      </c>
      <c r="C10" s="26" t="s">
        <v>483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5" t="s">
        <v>484</v>
      </c>
      <c r="C11" s="26" t="s">
        <v>286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5" t="s">
        <v>485</v>
      </c>
      <c r="C12" s="26" t="s">
        <v>486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5" t="s">
        <v>24</v>
      </c>
      <c r="C13" s="26" t="s">
        <v>487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7" t="s">
        <v>25</v>
      </c>
      <c r="C14" s="28" t="s">
        <v>488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5" t="s">
        <v>489</v>
      </c>
      <c r="C15" s="26" t="s">
        <v>490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5" t="s">
        <v>491</v>
      </c>
      <c r="C16" s="26" t="s">
        <v>492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5" t="s">
        <v>493</v>
      </c>
      <c r="C17" s="26" t="s">
        <v>494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5" t="s">
        <v>495</v>
      </c>
      <c r="C18" s="26" t="s">
        <v>496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5" t="s">
        <v>497</v>
      </c>
      <c r="C19" s="26" t="s">
        <v>498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5" t="s">
        <v>499</v>
      </c>
      <c r="C20" s="26" t="s">
        <v>500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5" t="s">
        <v>501</v>
      </c>
      <c r="C21" s="26" t="s">
        <v>502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5" t="s">
        <v>503</v>
      </c>
      <c r="C22" s="26" t="s">
        <v>504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5" t="s">
        <v>505</v>
      </c>
      <c r="C23" s="26" t="s">
        <v>506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5" t="s">
        <v>58</v>
      </c>
      <c r="C24" s="26" t="s">
        <v>507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5" t="s">
        <v>508</v>
      </c>
      <c r="C25" s="26" t="s">
        <v>509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5" t="s">
        <v>510</v>
      </c>
      <c r="C26" s="26" t="s">
        <v>71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5" t="s">
        <v>511</v>
      </c>
      <c r="C27" s="26" t="s">
        <v>512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5" t="s">
        <v>513</v>
      </c>
      <c r="C28" s="26" t="s">
        <v>514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5" t="s">
        <v>515</v>
      </c>
      <c r="C29" s="26" t="s">
        <v>31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5" t="s">
        <v>199</v>
      </c>
      <c r="C30" s="26" t="s">
        <v>516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5" t="s">
        <v>517</v>
      </c>
      <c r="C31" s="26" t="s">
        <v>518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5" t="s">
        <v>157</v>
      </c>
      <c r="C32" s="26" t="s">
        <v>519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5" t="s">
        <v>520</v>
      </c>
      <c r="C33" s="26" t="s">
        <v>521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5" t="s">
        <v>68</v>
      </c>
      <c r="C34" s="26" t="s">
        <v>522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5" t="s">
        <v>32</v>
      </c>
      <c r="C35" s="26" t="s">
        <v>523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5" t="s">
        <v>524</v>
      </c>
      <c r="C36" s="26" t="s">
        <v>525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5" t="s">
        <v>163</v>
      </c>
      <c r="C37" s="26" t="s">
        <v>526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5" t="s">
        <v>527</v>
      </c>
      <c r="C38" s="26" t="s">
        <v>528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5" t="s">
        <v>529</v>
      </c>
      <c r="C39" s="26" t="s">
        <v>530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5" t="s">
        <v>33</v>
      </c>
      <c r="C40" s="26" t="s">
        <v>531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5" t="s">
        <v>36</v>
      </c>
      <c r="C41" s="26" t="s">
        <v>533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5" t="s">
        <v>534</v>
      </c>
      <c r="C42" s="26" t="s">
        <v>535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5" t="s">
        <v>536</v>
      </c>
      <c r="C43" s="26" t="s">
        <v>537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5" t="s">
        <v>538</v>
      </c>
      <c r="C44" s="26" t="s">
        <v>539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5" t="s">
        <v>28</v>
      </c>
      <c r="C45" s="26" t="s">
        <v>540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5" t="s">
        <v>541</v>
      </c>
      <c r="C46" s="26" t="s">
        <v>542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5" t="s">
        <v>543</v>
      </c>
      <c r="C47" s="26" t="s">
        <v>544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2">
      <c r="A48" s="47"/>
      <c r="B48" s="48"/>
      <c r="C48" s="48"/>
      <c r="D48" s="48"/>
      <c r="E48" s="48"/>
      <c r="F48" s="48"/>
      <c r="G48" s="45" t="s">
        <v>8</v>
      </c>
      <c r="H48" s="46"/>
      <c r="I48" s="19">
        <f>COUNTIF(I8:I47,"ผ่าน")</f>
        <v>0</v>
      </c>
    </row>
    <row r="49" spans="1:9" ht="18.75" x14ac:dyDescent="0.2">
      <c r="A49" s="49"/>
      <c r="B49" s="50"/>
      <c r="C49" s="50"/>
      <c r="D49" s="50"/>
      <c r="E49" s="50"/>
      <c r="F49" s="50"/>
      <c r="G49" s="45" t="s">
        <v>12</v>
      </c>
      <c r="H49" s="46"/>
      <c r="I49" s="19">
        <f>COUNTIF(I8:I47,"ไม่ผ่าน")</f>
        <v>40</v>
      </c>
    </row>
    <row r="50" spans="1:9" ht="18.75" x14ac:dyDescent="0.3">
      <c r="A50" s="6" t="s">
        <v>13</v>
      </c>
      <c r="B50" s="5"/>
      <c r="C50" s="5"/>
      <c r="D50" s="7"/>
      <c r="E50" s="5"/>
      <c r="F50" s="5"/>
      <c r="G50" s="14"/>
      <c r="H50" s="14"/>
      <c r="I50" s="14"/>
    </row>
    <row r="51" spans="1:9" ht="18.75" x14ac:dyDescent="0.3">
      <c r="A51" s="5"/>
      <c r="B51" s="5"/>
      <c r="C51" s="2"/>
      <c r="D51" s="10"/>
      <c r="E51" s="11" t="s">
        <v>715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716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90</v>
      </c>
      <c r="F53" s="10"/>
      <c r="G53" s="2"/>
      <c r="H53" s="2"/>
      <c r="I53" s="14"/>
    </row>
    <row r="54" spans="1:9" ht="18.75" x14ac:dyDescent="0.3">
      <c r="A54" s="43" t="s">
        <v>14</v>
      </c>
      <c r="B54" s="43"/>
      <c r="C54" s="43" t="s">
        <v>15</v>
      </c>
      <c r="D54" s="43"/>
      <c r="E54" s="40" t="s">
        <v>16</v>
      </c>
      <c r="F54" s="40"/>
      <c r="G54" s="40" t="s">
        <v>17</v>
      </c>
      <c r="H54" s="40"/>
      <c r="I54" s="14"/>
    </row>
    <row r="55" spans="1:9" ht="18.75" x14ac:dyDescent="0.3">
      <c r="A55" s="43"/>
      <c r="B55" s="43"/>
      <c r="C55" s="41" t="s">
        <v>18</v>
      </c>
      <c r="D55" s="41"/>
      <c r="E55" s="42" t="s">
        <v>19</v>
      </c>
      <c r="F55" s="42"/>
      <c r="G55" s="42">
        <f>COUNTIF(H8:H47,"/")</f>
        <v>0</v>
      </c>
      <c r="H55" s="42"/>
      <c r="I55" s="14"/>
    </row>
    <row r="56" spans="1:9" ht="18.75" x14ac:dyDescent="0.3">
      <c r="A56" s="43"/>
      <c r="B56" s="43"/>
      <c r="C56" s="41" t="s">
        <v>20</v>
      </c>
      <c r="D56" s="41"/>
      <c r="E56" s="42" t="s">
        <v>21</v>
      </c>
      <c r="F56" s="42"/>
      <c r="G56" s="42">
        <f>COUNTIF(G8:G47,"/")</f>
        <v>0</v>
      </c>
      <c r="H56" s="42"/>
      <c r="I56" s="14"/>
    </row>
    <row r="57" spans="1:9" ht="18.75" x14ac:dyDescent="0.3">
      <c r="A57" s="43"/>
      <c r="B57" s="43"/>
      <c r="C57" s="41" t="s">
        <v>22</v>
      </c>
      <c r="D57" s="41"/>
      <c r="E57" s="42" t="s">
        <v>8</v>
      </c>
      <c r="F57" s="42"/>
      <c r="G57" s="42">
        <f>COUNTIF(F8:F47,"/")</f>
        <v>0</v>
      </c>
      <c r="H57" s="42"/>
      <c r="I57" s="14"/>
    </row>
    <row r="58" spans="1:9" ht="18.75" x14ac:dyDescent="0.3">
      <c r="A58" s="43"/>
      <c r="B58" s="43"/>
      <c r="C58" s="41" t="s">
        <v>23</v>
      </c>
      <c r="D58" s="41"/>
      <c r="E58" s="42" t="s">
        <v>12</v>
      </c>
      <c r="F58" s="42"/>
      <c r="G58" s="42">
        <f>COUNTIF(E8:E47,"/")</f>
        <v>40</v>
      </c>
      <c r="H58" s="42"/>
      <c r="I58" s="14"/>
    </row>
  </sheetData>
  <mergeCells count="30">
    <mergeCell ref="G49:H49"/>
    <mergeCell ref="A54:B58"/>
    <mergeCell ref="C57:D57"/>
    <mergeCell ref="E57:F57"/>
    <mergeCell ref="G57:H57"/>
    <mergeCell ref="C58:D58"/>
    <mergeCell ref="E58:F58"/>
    <mergeCell ref="G58:H58"/>
    <mergeCell ref="C56:D56"/>
    <mergeCell ref="E56:F56"/>
    <mergeCell ref="G56:H56"/>
    <mergeCell ref="C54:D54"/>
    <mergeCell ref="E54:F54"/>
    <mergeCell ref="G54:H54"/>
    <mergeCell ref="C55:D55"/>
    <mergeCell ref="E55:F55"/>
    <mergeCell ref="G55:H55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48:F49"/>
    <mergeCell ref="G48:H4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6" zoomScale="90" zoomScaleNormal="90" workbookViewId="0">
      <selection activeCell="B8" sqref="B8:C18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720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101.25" customHeight="1" thickBot="1" x14ac:dyDescent="0.25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23" t="s">
        <v>734</v>
      </c>
      <c r="C8" s="24" t="s">
        <v>545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5" t="s">
        <v>546</v>
      </c>
      <c r="C9" s="26" t="s">
        <v>547</v>
      </c>
      <c r="D9" s="17"/>
      <c r="E9" s="16" t="str">
        <f t="shared" ref="E9:E18" si="0">IF(D9&lt;=14,"/",IF(D9&lt;=20,"",IF(D9&lt;=25,"",IF(D9&lt;=30,""))))</f>
        <v>/</v>
      </c>
      <c r="F9" s="16" t="str">
        <f t="shared" ref="F9:F18" si="1">IF(D9&lt;=14,"",IF(D9&lt;=20,"/",IF(D9&lt;=25,"",IF(D9&lt;=30,""))))</f>
        <v/>
      </c>
      <c r="G9" s="16" t="str">
        <f t="shared" ref="G9:G18" si="2">IF(D9&lt;=14,"",IF(D9&lt;=20,"",IF(D9&lt;=25,"/",IF(D9&lt;=30,""))))</f>
        <v/>
      </c>
      <c r="H9" s="16" t="str">
        <f t="shared" ref="H9:H18" si="3">IF(D9&lt;=14,"",IF(D9&lt;=20,"",IF(D9&lt;=25,"",IF(D9&lt;=30,"/"))))</f>
        <v/>
      </c>
      <c r="I9" s="16" t="str">
        <f t="shared" ref="I9:I18" si="4">IF(D9&gt;14,"ผ่าน","ไม่ผ่าน")</f>
        <v>ไม่ผ่าน</v>
      </c>
    </row>
    <row r="10" spans="1:10" ht="19.5" thickBot="1" x14ac:dyDescent="0.35">
      <c r="A10" s="18">
        <v>3</v>
      </c>
      <c r="B10" s="25" t="s">
        <v>548</v>
      </c>
      <c r="C10" s="26" t="s">
        <v>549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5" t="s">
        <v>550</v>
      </c>
      <c r="C11" s="26" t="s">
        <v>551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5" t="s">
        <v>77</v>
      </c>
      <c r="C12" s="26" t="s">
        <v>552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5" t="s">
        <v>553</v>
      </c>
      <c r="C13" s="26" t="s">
        <v>80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5" t="s">
        <v>556</v>
      </c>
      <c r="C14" s="26" t="s">
        <v>557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5" t="s">
        <v>558</v>
      </c>
      <c r="C15" s="26" t="s">
        <v>559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7" t="s">
        <v>560</v>
      </c>
      <c r="C16" s="28" t="s">
        <v>561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70" t="s">
        <v>554</v>
      </c>
      <c r="C17" s="71" t="s">
        <v>555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7" t="s">
        <v>562</v>
      </c>
      <c r="C18" s="28" t="s">
        <v>34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2">
      <c r="A19" s="47"/>
      <c r="B19" s="48"/>
      <c r="C19" s="48"/>
      <c r="D19" s="48"/>
      <c r="E19" s="48"/>
      <c r="F19" s="48"/>
      <c r="G19" s="45" t="s">
        <v>8</v>
      </c>
      <c r="H19" s="46"/>
      <c r="I19" s="19">
        <f>COUNTIF(I8:I18,"ผ่าน")</f>
        <v>0</v>
      </c>
    </row>
    <row r="20" spans="1:9" ht="18.75" x14ac:dyDescent="0.2">
      <c r="A20" s="49"/>
      <c r="B20" s="50"/>
      <c r="C20" s="50"/>
      <c r="D20" s="50"/>
      <c r="E20" s="50"/>
      <c r="F20" s="50"/>
      <c r="G20" s="45" t="s">
        <v>12</v>
      </c>
      <c r="H20" s="46"/>
      <c r="I20" s="19">
        <f>COUNTIF(I8:I18,"ไม่ผ่าน")</f>
        <v>11</v>
      </c>
    </row>
    <row r="21" spans="1:9" ht="18.75" x14ac:dyDescent="0.3">
      <c r="A21" s="6" t="s">
        <v>13</v>
      </c>
      <c r="B21" s="5"/>
      <c r="C21" s="5"/>
      <c r="D21" s="7"/>
      <c r="E21" s="5"/>
      <c r="F21" s="5"/>
      <c r="G21" s="14"/>
      <c r="H21" s="14"/>
      <c r="I21" s="14"/>
    </row>
    <row r="22" spans="1:9" ht="18.75" x14ac:dyDescent="0.3">
      <c r="A22" s="5"/>
      <c r="B22" s="5"/>
      <c r="C22" s="2"/>
      <c r="D22" s="10"/>
      <c r="E22" s="11" t="s">
        <v>715</v>
      </c>
      <c r="F22" s="10"/>
      <c r="G22" s="2"/>
      <c r="H22" s="2"/>
      <c r="I22" s="14"/>
    </row>
    <row r="23" spans="1:9" ht="18.75" x14ac:dyDescent="0.3">
      <c r="A23" s="5"/>
      <c r="B23" s="5"/>
      <c r="C23" s="2"/>
      <c r="D23" s="10"/>
      <c r="E23" s="11" t="s">
        <v>716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90</v>
      </c>
      <c r="F24" s="10"/>
      <c r="G24" s="2"/>
      <c r="H24" s="2"/>
      <c r="I24" s="14"/>
    </row>
    <row r="25" spans="1:9" ht="18.75" x14ac:dyDescent="0.3">
      <c r="A25" s="43" t="s">
        <v>14</v>
      </c>
      <c r="B25" s="43"/>
      <c r="C25" s="43" t="s">
        <v>15</v>
      </c>
      <c r="D25" s="43"/>
      <c r="E25" s="40" t="s">
        <v>16</v>
      </c>
      <c r="F25" s="40"/>
      <c r="G25" s="40" t="s">
        <v>17</v>
      </c>
      <c r="H25" s="40"/>
      <c r="I25" s="14"/>
    </row>
    <row r="26" spans="1:9" ht="18.75" x14ac:dyDescent="0.3">
      <c r="A26" s="43"/>
      <c r="B26" s="43"/>
      <c r="C26" s="41" t="s">
        <v>18</v>
      </c>
      <c r="D26" s="41"/>
      <c r="E26" s="42" t="s">
        <v>19</v>
      </c>
      <c r="F26" s="42"/>
      <c r="G26" s="42">
        <f>COUNTIF(H8:H18,"/")</f>
        <v>0</v>
      </c>
      <c r="H26" s="42"/>
      <c r="I26" s="14"/>
    </row>
    <row r="27" spans="1:9" ht="18.75" x14ac:dyDescent="0.3">
      <c r="A27" s="43"/>
      <c r="B27" s="43"/>
      <c r="C27" s="41" t="s">
        <v>20</v>
      </c>
      <c r="D27" s="41"/>
      <c r="E27" s="42" t="s">
        <v>21</v>
      </c>
      <c r="F27" s="42"/>
      <c r="G27" s="42">
        <f>COUNTIF(G8:G18,"/")</f>
        <v>0</v>
      </c>
      <c r="H27" s="42"/>
      <c r="I27" s="14"/>
    </row>
    <row r="28" spans="1:9" ht="18.75" x14ac:dyDescent="0.3">
      <c r="A28" s="43"/>
      <c r="B28" s="43"/>
      <c r="C28" s="41" t="s">
        <v>22</v>
      </c>
      <c r="D28" s="41"/>
      <c r="E28" s="42" t="s">
        <v>8</v>
      </c>
      <c r="F28" s="42"/>
      <c r="G28" s="42">
        <f>COUNTIF(F8:F18,"/")</f>
        <v>0</v>
      </c>
      <c r="H28" s="42"/>
      <c r="I28" s="14"/>
    </row>
    <row r="29" spans="1:9" ht="18.75" x14ac:dyDescent="0.3">
      <c r="A29" s="43"/>
      <c r="B29" s="43"/>
      <c r="C29" s="41" t="s">
        <v>23</v>
      </c>
      <c r="D29" s="41"/>
      <c r="E29" s="42" t="s">
        <v>12</v>
      </c>
      <c r="F29" s="42"/>
      <c r="G29" s="42">
        <f>COUNTIF(E8:E18,"/")</f>
        <v>11</v>
      </c>
      <c r="H29" s="42"/>
      <c r="I29" s="14"/>
    </row>
  </sheetData>
  <mergeCells count="30">
    <mergeCell ref="C29:D29"/>
    <mergeCell ref="E29:F29"/>
    <mergeCell ref="G29:H29"/>
    <mergeCell ref="A19:F20"/>
    <mergeCell ref="G19:H19"/>
    <mergeCell ref="G20:H20"/>
    <mergeCell ref="A25:B29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2" workbookViewId="0">
      <selection activeCell="A37" sqref="A37:XFD38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x14ac:dyDescent="0.3">
      <c r="A2" s="51" t="s">
        <v>719</v>
      </c>
      <c r="B2" s="51"/>
      <c r="C2" s="51"/>
      <c r="D2" s="51"/>
      <c r="E2" s="51"/>
      <c r="F2" s="51"/>
      <c r="G2" s="51"/>
      <c r="H2" s="51"/>
      <c r="I2" s="51"/>
    </row>
    <row r="3" spans="1:10" ht="18.75" x14ac:dyDescent="0.3">
      <c r="A3" s="51" t="s">
        <v>91</v>
      </c>
      <c r="B3" s="51"/>
      <c r="C3" s="51"/>
      <c r="D3" s="51"/>
      <c r="E3" s="51"/>
      <c r="F3" s="51"/>
      <c r="G3" s="51"/>
      <c r="H3" s="51"/>
      <c r="I3" s="51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2" t="s">
        <v>1</v>
      </c>
      <c r="B5" s="55" t="s">
        <v>2</v>
      </c>
      <c r="C5" s="58" t="s">
        <v>3</v>
      </c>
      <c r="D5" s="61" t="s">
        <v>4</v>
      </c>
      <c r="E5" s="64" t="s">
        <v>5</v>
      </c>
      <c r="F5" s="65"/>
      <c r="G5" s="65"/>
      <c r="H5" s="66"/>
      <c r="I5" s="67" t="s">
        <v>6</v>
      </c>
    </row>
    <row r="6" spans="1:10" ht="18.75" customHeight="1" x14ac:dyDescent="0.3">
      <c r="A6" s="53"/>
      <c r="B6" s="56"/>
      <c r="C6" s="59"/>
      <c r="D6" s="62"/>
      <c r="E6" s="67" t="s">
        <v>7</v>
      </c>
      <c r="F6" s="64" t="s">
        <v>8</v>
      </c>
      <c r="G6" s="65"/>
      <c r="H6" s="66"/>
      <c r="I6" s="68"/>
    </row>
    <row r="7" spans="1:10" ht="90.75" customHeight="1" thickBot="1" x14ac:dyDescent="0.25">
      <c r="A7" s="54"/>
      <c r="B7" s="57"/>
      <c r="C7" s="60"/>
      <c r="D7" s="63"/>
      <c r="E7" s="69"/>
      <c r="F7" s="13" t="s">
        <v>9</v>
      </c>
      <c r="G7" s="13" t="s">
        <v>10</v>
      </c>
      <c r="H7" s="13" t="s">
        <v>11</v>
      </c>
      <c r="I7" s="69"/>
    </row>
    <row r="8" spans="1:10" ht="19.5" thickBot="1" x14ac:dyDescent="0.35">
      <c r="A8" s="18">
        <v>1</v>
      </c>
      <c r="B8" s="29" t="s">
        <v>735</v>
      </c>
      <c r="C8" s="30" t="s">
        <v>563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31" t="s">
        <v>564</v>
      </c>
      <c r="C9" s="32" t="s">
        <v>565</v>
      </c>
      <c r="D9" s="17"/>
      <c r="E9" s="16" t="str">
        <f t="shared" ref="E9:E36" si="0">IF(D9&lt;=14,"/",IF(D9&lt;=20,"",IF(D9&lt;=25,"",IF(D9&lt;=30,""))))</f>
        <v>/</v>
      </c>
      <c r="F9" s="16" t="str">
        <f t="shared" ref="F9:F36" si="1">IF(D9&lt;=14,"",IF(D9&lt;=20,"/",IF(D9&lt;=25,"",IF(D9&lt;=30,""))))</f>
        <v/>
      </c>
      <c r="G9" s="16" t="str">
        <f t="shared" ref="G9:G36" si="2">IF(D9&lt;=14,"",IF(D9&lt;=20,"",IF(D9&lt;=25,"/",IF(D9&lt;=30,""))))</f>
        <v/>
      </c>
      <c r="H9" s="16" t="str">
        <f t="shared" ref="H9:H36" si="3">IF(D9&lt;=14,"",IF(D9&lt;=20,"",IF(D9&lt;=25,"",IF(D9&lt;=30,"/"))))</f>
        <v/>
      </c>
      <c r="I9" s="16" t="str">
        <f t="shared" ref="I9:I36" si="4">IF(D9&gt;14,"ผ่าน","ไม่ผ่าน")</f>
        <v>ไม่ผ่าน</v>
      </c>
    </row>
    <row r="10" spans="1:10" ht="19.5" thickBot="1" x14ac:dyDescent="0.35">
      <c r="A10" s="18">
        <v>3</v>
      </c>
      <c r="B10" s="31" t="s">
        <v>53</v>
      </c>
      <c r="C10" s="32" t="s">
        <v>566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31" t="s">
        <v>567</v>
      </c>
      <c r="C11" s="32" t="s">
        <v>568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31" t="s">
        <v>79</v>
      </c>
      <c r="C12" s="32" t="s">
        <v>571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35" t="s">
        <v>572</v>
      </c>
      <c r="C13" s="32" t="s">
        <v>573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31" t="s">
        <v>62</v>
      </c>
      <c r="C14" s="32" t="s">
        <v>574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31" t="s">
        <v>575</v>
      </c>
      <c r="C15" s="32" t="s">
        <v>576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31" t="s">
        <v>577</v>
      </c>
      <c r="C16" s="32" t="s">
        <v>578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1" t="s">
        <v>569</v>
      </c>
      <c r="C17" s="32" t="s">
        <v>570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31" t="s">
        <v>579</v>
      </c>
      <c r="C18" s="32" t="s">
        <v>580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31" t="s">
        <v>581</v>
      </c>
      <c r="C19" s="32" t="s">
        <v>582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31" t="s">
        <v>583</v>
      </c>
      <c r="C20" s="32" t="s">
        <v>584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31" t="s">
        <v>585</v>
      </c>
      <c r="C21" s="32" t="s">
        <v>586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31" t="s">
        <v>587</v>
      </c>
      <c r="C22" s="32" t="s">
        <v>588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31" t="s">
        <v>589</v>
      </c>
      <c r="C23" s="32" t="s">
        <v>590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31" t="s">
        <v>591</v>
      </c>
      <c r="C24" s="32" t="s">
        <v>592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1" t="s">
        <v>87</v>
      </c>
      <c r="C25" s="32" t="s">
        <v>593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1" t="s">
        <v>594</v>
      </c>
      <c r="C26" s="32" t="s">
        <v>314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31" t="s">
        <v>595</v>
      </c>
      <c r="C27" s="32" t="s">
        <v>532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31" t="s">
        <v>596</v>
      </c>
      <c r="C28" s="32" t="s">
        <v>597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31" t="s">
        <v>61</v>
      </c>
      <c r="C29" s="32" t="s">
        <v>598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33" t="s">
        <v>599</v>
      </c>
      <c r="C30" s="34" t="s">
        <v>30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31" t="s">
        <v>600</v>
      </c>
      <c r="C31" s="32" t="s">
        <v>601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31" t="s">
        <v>42</v>
      </c>
      <c r="C32" s="32" t="s">
        <v>602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31" t="s">
        <v>603</v>
      </c>
      <c r="C33" s="32" t="s">
        <v>604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31" t="s">
        <v>605</v>
      </c>
      <c r="C34" s="32" t="s">
        <v>606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31" t="s">
        <v>607</v>
      </c>
      <c r="C35" s="32" t="s">
        <v>608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31" t="s">
        <v>609</v>
      </c>
      <c r="C36" s="32" t="s">
        <v>610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2">
      <c r="A37" s="47"/>
      <c r="B37" s="48"/>
      <c r="C37" s="48"/>
      <c r="D37" s="48"/>
      <c r="E37" s="48"/>
      <c r="F37" s="48"/>
      <c r="G37" s="45" t="s">
        <v>8</v>
      </c>
      <c r="H37" s="46"/>
      <c r="I37" s="19">
        <f>COUNTIF(I8:I36,"ผ่าน")</f>
        <v>0</v>
      </c>
    </row>
    <row r="38" spans="1:9" ht="18.75" x14ac:dyDescent="0.2">
      <c r="A38" s="49"/>
      <c r="B38" s="50"/>
      <c r="C38" s="50"/>
      <c r="D38" s="50"/>
      <c r="E38" s="50"/>
      <c r="F38" s="50"/>
      <c r="G38" s="45" t="s">
        <v>12</v>
      </c>
      <c r="H38" s="46"/>
      <c r="I38" s="19">
        <f>COUNTIF(I8:I36,"ไม่ผ่าน")</f>
        <v>29</v>
      </c>
    </row>
    <row r="39" spans="1:9" ht="18.75" x14ac:dyDescent="0.3">
      <c r="A39" s="6" t="s">
        <v>13</v>
      </c>
      <c r="B39" s="5"/>
      <c r="C39" s="5"/>
      <c r="D39" s="7"/>
      <c r="E39" s="5"/>
      <c r="F39" s="5"/>
      <c r="G39" s="14"/>
      <c r="H39" s="14"/>
      <c r="I39" s="14"/>
    </row>
    <row r="40" spans="1:9" ht="18.75" x14ac:dyDescent="0.3">
      <c r="A40" s="5"/>
      <c r="B40" s="5"/>
      <c r="C40" s="2"/>
      <c r="D40" s="10"/>
      <c r="E40" s="11" t="s">
        <v>715</v>
      </c>
      <c r="F40" s="10"/>
      <c r="G40" s="2"/>
      <c r="H40" s="2"/>
      <c r="I40" s="14"/>
    </row>
    <row r="41" spans="1:9" ht="18.75" x14ac:dyDescent="0.3">
      <c r="A41" s="5"/>
      <c r="B41" s="5"/>
      <c r="C41" s="2"/>
      <c r="D41" s="10"/>
      <c r="E41" s="11" t="s">
        <v>716</v>
      </c>
      <c r="F41" s="10"/>
      <c r="G41" s="2"/>
      <c r="H41" s="2"/>
      <c r="I41" s="14"/>
    </row>
    <row r="42" spans="1:9" ht="18.75" x14ac:dyDescent="0.3">
      <c r="A42" s="5"/>
      <c r="B42" s="5"/>
      <c r="C42" s="2"/>
      <c r="D42" s="10"/>
      <c r="E42" s="11" t="s">
        <v>90</v>
      </c>
      <c r="F42" s="10"/>
      <c r="G42" s="2"/>
      <c r="H42" s="2"/>
      <c r="I42" s="14"/>
    </row>
    <row r="43" spans="1:9" ht="18.75" x14ac:dyDescent="0.3">
      <c r="A43" s="43" t="s">
        <v>14</v>
      </c>
      <c r="B43" s="43"/>
      <c r="C43" s="43" t="s">
        <v>15</v>
      </c>
      <c r="D43" s="43"/>
      <c r="E43" s="40" t="s">
        <v>16</v>
      </c>
      <c r="F43" s="40"/>
      <c r="G43" s="40" t="s">
        <v>17</v>
      </c>
      <c r="H43" s="40"/>
      <c r="I43" s="14"/>
    </row>
    <row r="44" spans="1:9" ht="18.75" x14ac:dyDescent="0.3">
      <c r="A44" s="43"/>
      <c r="B44" s="43"/>
      <c r="C44" s="41" t="s">
        <v>18</v>
      </c>
      <c r="D44" s="41"/>
      <c r="E44" s="42" t="s">
        <v>19</v>
      </c>
      <c r="F44" s="42"/>
      <c r="G44" s="42">
        <f>COUNTIF(H8:H36,"/")</f>
        <v>0</v>
      </c>
      <c r="H44" s="42"/>
      <c r="I44" s="14"/>
    </row>
    <row r="45" spans="1:9" ht="18.75" x14ac:dyDescent="0.3">
      <c r="A45" s="43"/>
      <c r="B45" s="43"/>
      <c r="C45" s="41" t="s">
        <v>20</v>
      </c>
      <c r="D45" s="41"/>
      <c r="E45" s="42" t="s">
        <v>21</v>
      </c>
      <c r="F45" s="42"/>
      <c r="G45" s="42">
        <f>COUNTIF(G8:G36,"/")</f>
        <v>0</v>
      </c>
      <c r="H45" s="42"/>
      <c r="I45" s="14"/>
    </row>
    <row r="46" spans="1:9" ht="18.75" x14ac:dyDescent="0.3">
      <c r="A46" s="43"/>
      <c r="B46" s="43"/>
      <c r="C46" s="41" t="s">
        <v>22</v>
      </c>
      <c r="D46" s="41"/>
      <c r="E46" s="42" t="s">
        <v>8</v>
      </c>
      <c r="F46" s="42"/>
      <c r="G46" s="42">
        <f>COUNTIF(F8:F36,"/")</f>
        <v>0</v>
      </c>
      <c r="H46" s="42"/>
      <c r="I46" s="14"/>
    </row>
    <row r="47" spans="1:9" ht="18.75" x14ac:dyDescent="0.3">
      <c r="A47" s="43"/>
      <c r="B47" s="43"/>
      <c r="C47" s="41" t="s">
        <v>23</v>
      </c>
      <c r="D47" s="41"/>
      <c r="E47" s="42" t="s">
        <v>12</v>
      </c>
      <c r="F47" s="42"/>
      <c r="G47" s="42">
        <f>COUNTIF(E8:E36,"/")</f>
        <v>29</v>
      </c>
      <c r="H47" s="42"/>
      <c r="I47" s="14"/>
    </row>
  </sheetData>
  <mergeCells count="30">
    <mergeCell ref="A37:F38"/>
    <mergeCell ref="G37:H37"/>
    <mergeCell ref="A43:B47"/>
    <mergeCell ref="C43:D43"/>
    <mergeCell ref="E43:F43"/>
    <mergeCell ref="G43:H43"/>
    <mergeCell ref="C44:D44"/>
    <mergeCell ref="E44:F44"/>
    <mergeCell ref="G44:H44"/>
    <mergeCell ref="C45:D45"/>
    <mergeCell ref="E45:F45"/>
    <mergeCell ref="G45:H45"/>
    <mergeCell ref="C46:D46"/>
    <mergeCell ref="E46:F46"/>
    <mergeCell ref="G46:H46"/>
    <mergeCell ref="C47:D47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38:H38"/>
    <mergeCell ref="E47:F47"/>
    <mergeCell ref="G47:H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2021-03-02T12:43:23Z</dcterms:modified>
</cp:coreProperties>
</file>