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513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34" i="11" s="1"/>
  <c r="G8" i="11"/>
  <c r="F8" i="11"/>
  <c r="E8" i="1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8" i="10"/>
  <c r="G36" i="10" s="1"/>
  <c r="F8" i="10"/>
  <c r="E8" i="10"/>
  <c r="G38" i="10" s="1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48" i="9" s="1"/>
  <c r="G8" i="9"/>
  <c r="F8" i="9"/>
  <c r="G50" i="9" s="1"/>
  <c r="E8" i="9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3" i="8" s="1"/>
  <c r="H8" i="8"/>
  <c r="G39" i="8" s="1"/>
  <c r="G8" i="8"/>
  <c r="G40" i="8" s="1"/>
  <c r="F8" i="8"/>
  <c r="G41" i="8" s="1"/>
  <c r="E8" i="8"/>
  <c r="G42" i="8" s="1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3" i="7" s="1"/>
  <c r="G8" i="7"/>
  <c r="F8" i="7"/>
  <c r="G55" i="7" s="1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49" i="6" s="1"/>
  <c r="G8" i="6"/>
  <c r="F8" i="6"/>
  <c r="G51" i="6" s="1"/>
  <c r="E8" i="6"/>
  <c r="I41" i="5"/>
  <c r="H41" i="5"/>
  <c r="G41" i="5"/>
  <c r="F41" i="5"/>
  <c r="E41" i="5"/>
  <c r="I40" i="5"/>
  <c r="H40" i="5"/>
  <c r="G40" i="5"/>
  <c r="F40" i="5"/>
  <c r="E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E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43" i="5" s="1"/>
  <c r="H8" i="5"/>
  <c r="G8" i="5"/>
  <c r="F8" i="5"/>
  <c r="G51" i="5" s="1"/>
  <c r="E8" i="5"/>
  <c r="G52" i="5" s="1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G53" i="4" s="1"/>
  <c r="F8" i="4"/>
  <c r="G54" i="4" s="1"/>
  <c r="E8" i="4"/>
  <c r="G55" i="4" s="1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4" i="3" s="1"/>
  <c r="H8" i="3"/>
  <c r="G50" i="3" s="1"/>
  <c r="G8" i="3"/>
  <c r="G51" i="3" s="1"/>
  <c r="F8" i="3"/>
  <c r="G52" i="3" s="1"/>
  <c r="E8" i="3"/>
  <c r="G53" i="3" s="1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52" i="2" s="1"/>
  <c r="G8" i="2"/>
  <c r="F8" i="2"/>
  <c r="G54" i="2" s="1"/>
  <c r="E8" i="2"/>
  <c r="G55" i="2" s="1"/>
  <c r="G52" i="4" l="1"/>
  <c r="I46" i="4"/>
  <c r="G50" i="5"/>
  <c r="G49" i="5"/>
  <c r="G52" i="6"/>
  <c r="I43" i="6"/>
  <c r="G50" i="6"/>
  <c r="G54" i="7"/>
  <c r="G56" i="7"/>
  <c r="I47" i="7"/>
  <c r="G51" i="9"/>
  <c r="I42" i="9"/>
  <c r="G49" i="9"/>
  <c r="G35" i="10"/>
  <c r="G37" i="10"/>
  <c r="G37" i="11"/>
  <c r="G36" i="11"/>
  <c r="I28" i="11"/>
  <c r="G35" i="11"/>
  <c r="G53" i="2"/>
  <c r="I46" i="2"/>
  <c r="I27" i="11"/>
  <c r="I28" i="10"/>
  <c r="I41" i="9"/>
  <c r="I32" i="8"/>
  <c r="I46" i="7"/>
  <c r="I42" i="6"/>
  <c r="I42" i="5"/>
  <c r="I45" i="4"/>
  <c r="I43" i="3"/>
  <c r="I45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I8" i="1"/>
  <c r="H8" i="1"/>
  <c r="G8" i="1"/>
  <c r="F8" i="1"/>
  <c r="E8" i="1"/>
  <c r="G55" i="1" s="1"/>
  <c r="G54" i="1" l="1"/>
  <c r="G53" i="1"/>
  <c r="G52" i="1"/>
  <c r="I46" i="1"/>
  <c r="I45" i="1"/>
</calcChain>
</file>

<file path=xl/sharedStrings.xml><?xml version="1.0" encoding="utf-8"?>
<sst xmlns="http://schemas.openxmlformats.org/spreadsheetml/2006/main" count="1059" uniqueCount="697">
  <si>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</si>
  <si>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</si>
  <si>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</si>
  <si>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</si>
  <si>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</si>
  <si>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</si>
  <si>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</si>
  <si>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</si>
  <si>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</si>
  <si>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</si>
  <si>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</si>
  <si>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</si>
  <si>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</si>
  <si>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</si>
  <si>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</si>
  <si>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</si>
  <si>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</si>
  <si>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</si>
  <si>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</si>
  <si>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</si>
  <si>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</si>
  <si>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</si>
  <si>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</si>
  <si>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</si>
  <si>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แบบบันทึกผลการประเมินความสามารถด้านคุณลักษณะอยู่อย่างพอเพียง</t>
  </si>
  <si>
    <t>ตำแหน่ง  ………ครู………………….</t>
  </si>
  <si>
    <t xml:space="preserve">              ประเมิน วันที่     เดือน        พ.ศ. 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</si>
  <si>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</si>
  <si>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</si>
  <si>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</si>
  <si>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</si>
  <si>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</si>
  <si>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</si>
  <si>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</si>
  <si>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</si>
  <si>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</si>
  <si>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</si>
  <si>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</si>
  <si>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</si>
  <si>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</si>
  <si>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</si>
  <si>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</si>
  <si>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</si>
  <si>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</si>
  <si>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</si>
  <si>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</si>
  <si>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</si>
  <si>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</si>
  <si>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</si>
  <si>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</si>
  <si>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</si>
  <si>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</si>
  <si>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</si>
  <si>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</si>
  <si>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</si>
  <si>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</si>
  <si>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</si>
  <si>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</si>
  <si>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</si>
  <si>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</si>
  <si>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</si>
  <si>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</si>
  <si>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</si>
  <si>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</si>
  <si>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</si>
  <si>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</si>
  <si>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</si>
  <si>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</si>
  <si>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</si>
  <si>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</si>
  <si>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</si>
  <si>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</si>
  <si>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</si>
  <si>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</si>
  <si>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</si>
  <si>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</si>
  <si>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</si>
  <si>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</si>
  <si>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</si>
  <si>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</si>
  <si>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</si>
  <si>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</si>
  <si>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</si>
  <si>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</si>
  <si>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</si>
  <si>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</si>
  <si>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</si>
  <si>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</si>
  <si>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</si>
  <si>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</si>
  <si>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</si>
  <si>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</si>
  <si>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</si>
  <si>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</si>
  <si>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</si>
  <si>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</si>
  <si>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</si>
  <si>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</si>
  <si>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</si>
  <si>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</si>
  <si>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</si>
  <si>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</si>
  <si>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</si>
  <si>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</si>
  <si>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</si>
  <si>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</si>
  <si>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</si>
  <si>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</si>
  <si>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</si>
  <si>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</si>
  <si>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</si>
  <si>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</si>
  <si>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</si>
  <si>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</si>
  <si>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</si>
  <si>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</si>
  <si>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</si>
  <si>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</si>
  <si>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</si>
  <si>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</si>
  <si>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</si>
  <si>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</si>
  <si>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</si>
  <si>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</si>
  <si>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</si>
  <si>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</si>
  <si>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</si>
  <si>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</si>
  <si>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</si>
  <si>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</si>
  <si>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</si>
  <si>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</si>
  <si>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</si>
  <si>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</si>
  <si>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</si>
  <si>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</si>
  <si>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</si>
  <si>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</si>
  <si>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</si>
  <si>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</si>
  <si>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</si>
  <si>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</si>
  <si>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</si>
  <si>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</si>
  <si>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</si>
  <si>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</si>
  <si>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</si>
  <si>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</si>
  <si>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</si>
  <si>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</si>
  <si>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</si>
  <si>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</si>
  <si>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</si>
  <si>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</si>
  <si>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</si>
  <si>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</si>
  <si>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</si>
  <si>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</si>
  <si>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</si>
  <si>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</si>
  <si>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</si>
  <si>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</si>
  <si>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</si>
  <si>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</si>
  <si>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</si>
  <si>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</si>
  <si>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</si>
  <si>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</si>
  <si>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</si>
  <si>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</si>
  <si>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</si>
  <si>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</si>
  <si>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</si>
  <si>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</si>
  <si>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</si>
  <si>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</si>
  <si>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</si>
  <si>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</si>
  <si>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</si>
  <si>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</si>
  <si>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</si>
  <si>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</si>
  <si>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</si>
  <si>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</si>
  <si>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</si>
  <si>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</si>
  <si>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</si>
  <si>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</si>
  <si>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</si>
  <si>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</si>
  <si>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</si>
  <si>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</si>
  <si>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</si>
  <si>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</si>
  <si>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</si>
  <si>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</si>
  <si>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</si>
  <si>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</si>
  <si>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วงษ์บำหรุ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</si>
  <si>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</si>
  <si>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</si>
  <si>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</si>
  <si>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</si>
  <si>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</si>
  <si>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</si>
  <si>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</si>
  <si>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</si>
  <si>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</si>
  <si>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</si>
  <si>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</si>
  <si>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</si>
  <si>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</si>
  <si>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</si>
  <si>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</si>
  <si>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</si>
  <si>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</si>
  <si>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</si>
  <si>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</si>
  <si>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</si>
  <si>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</si>
  <si>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</si>
  <si>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</si>
  <si>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</si>
  <si>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</si>
  <si>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</si>
  <si>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</si>
  <si>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</si>
  <si>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</si>
  <si>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</si>
  <si>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</si>
  <si>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</si>
  <si>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</si>
  <si>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</si>
  <si>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</si>
  <si>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</si>
  <si>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</si>
  <si>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</si>
  <si>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</si>
  <si>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</si>
  <si>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</si>
  <si>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</si>
  <si>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</si>
  <si>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</si>
  <si>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</si>
  <si>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</si>
  <si>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</si>
  <si>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</si>
  <si>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</si>
  <si>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</si>
  <si>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</si>
  <si>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</si>
  <si>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</si>
  <si>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</si>
  <si>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</si>
  <si>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</si>
  <si>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</si>
  <si>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</si>
  <si>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</si>
  <si>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</si>
  <si>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</si>
  <si>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</si>
  <si>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</si>
  <si>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</si>
  <si>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</si>
  <si>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</si>
  <si>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</si>
  <si>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</si>
  <si>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</si>
  <si>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</si>
  <si>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</si>
  <si>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</si>
  <si>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</si>
  <si>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</si>
  <si>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</si>
  <si>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</si>
  <si>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</si>
  <si>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</si>
  <si>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</si>
  <si>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</si>
  <si>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</si>
  <si>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</si>
  <si>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</si>
  <si>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</si>
  <si>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</si>
  <si>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</si>
  <si>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</si>
  <si>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</si>
  <si>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</si>
  <si>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</si>
  <si>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</si>
  <si>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</si>
  <si>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</si>
  <si>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</si>
  <si>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</si>
  <si>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</si>
  <si>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</si>
  <si>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</si>
  <si>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</si>
  <si>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</si>
  <si>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</si>
  <si>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</si>
  <si>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</si>
  <si>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</si>
  <si>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</si>
  <si>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</si>
  <si>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</si>
  <si>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</si>
  <si>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</si>
  <si>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</si>
  <si>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</si>
  <si>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</si>
  <si>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</si>
  <si>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</si>
  <si>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</si>
  <si>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</si>
  <si>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</si>
  <si>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</si>
  <si>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</si>
  <si>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</si>
  <si>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</si>
  <si>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</si>
  <si>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</si>
  <si>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</si>
  <si>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</si>
  <si>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</si>
  <si>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</si>
  <si>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</si>
  <si>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</si>
  <si>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</si>
  <si>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</si>
  <si>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</si>
  <si>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</si>
  <si>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</si>
  <si>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</si>
  <si>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</si>
  <si>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</si>
  <si>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</si>
  <si>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</si>
  <si>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</si>
  <si>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</si>
  <si>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</si>
  <si>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</si>
  <si>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</si>
  <si>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</si>
  <si>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</si>
  <si>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</si>
  <si>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</si>
  <si>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</si>
  <si>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</si>
  <si>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</si>
  <si>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</si>
  <si>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</si>
  <si>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</si>
  <si>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</si>
  <si>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</si>
  <si>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</si>
  <si>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</si>
  <si>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</si>
  <si>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</si>
  <si>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</si>
  <si>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</si>
  <si>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</si>
  <si>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</si>
  <si>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</si>
  <si>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</si>
  <si>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</si>
  <si>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</si>
  <si>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</si>
  <si>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</si>
  <si>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</si>
  <si>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</si>
  <si>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</si>
  <si>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</si>
  <si>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</si>
  <si>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</si>
  <si>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</si>
  <si>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</si>
  <si>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</si>
  <si>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</si>
  <si>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</si>
  <si>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</si>
  <si>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</si>
  <si>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</si>
  <si>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</si>
  <si>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</si>
  <si>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</si>
  <si>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</si>
  <si>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</si>
  <si>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</si>
  <si>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</si>
  <si>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</si>
  <si>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</si>
  <si>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</si>
  <si>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</si>
  <si>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</si>
  <si>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</si>
  <si>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</si>
  <si>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</si>
  <si>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</si>
  <si>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</si>
  <si>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</si>
  <si>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</si>
  <si>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</si>
  <si>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</si>
  <si>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</si>
  <si>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</si>
  <si>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</si>
  <si>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</si>
  <si>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</si>
  <si>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</si>
  <si>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</si>
  <si>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</si>
  <si>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</si>
  <si>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</si>
  <si>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</si>
  <si>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</si>
  <si>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</si>
  <si>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</si>
  <si>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</si>
  <si>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</si>
  <si>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</si>
  <si>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</si>
  <si>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</si>
  <si>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</si>
  <si>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</si>
  <si>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</si>
  <si>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</si>
  <si>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</si>
  <si>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</si>
  <si>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</si>
  <si>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</si>
  <si>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</si>
  <si>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</si>
  <si>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</si>
  <si>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</si>
  <si>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</si>
  <si>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</si>
  <si>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</si>
  <si>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</si>
  <si>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</si>
  <si>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</si>
  <si>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</si>
  <si>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</si>
  <si>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</si>
  <si>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</si>
  <si>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</si>
  <si>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</si>
  <si>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</si>
  <si>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</si>
  <si>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</si>
  <si>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</si>
  <si>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</si>
  <si>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</si>
  <si>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</si>
  <si>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</si>
  <si>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</si>
  <si>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</si>
  <si>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</si>
  <si>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</si>
  <si>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</si>
  <si>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</si>
  <si>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</si>
  <si>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</si>
  <si>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</si>
  <si>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</si>
  <si>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</si>
  <si>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</si>
  <si>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</si>
  <si>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</si>
  <si>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</si>
  <si>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</si>
  <si>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</si>
  <si>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</si>
  <si>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</si>
  <si>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</si>
  <si>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</si>
  <si>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</si>
  <si>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</si>
  <si>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</si>
  <si>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</si>
  <si>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</si>
  <si>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</si>
  <si>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</si>
  <si>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</si>
  <si>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</si>
  <si>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</si>
  <si>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</si>
  <si>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</si>
  <si>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</si>
  <si>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</si>
  <si>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</si>
  <si>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</si>
  <si>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</si>
  <si>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</si>
  <si>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</si>
  <si>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</si>
  <si>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</si>
  <si>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</si>
  <si>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</si>
  <si>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</si>
  <si>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</si>
  <si>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</si>
  <si>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</si>
  <si>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</si>
  <si>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</si>
  <si>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</si>
  <si>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</si>
  <si>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</si>
  <si>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</si>
  <si>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</si>
  <si>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</si>
  <si>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</si>
  <si>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</si>
  <si>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</si>
  <si>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</si>
  <si>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</si>
  <si>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</si>
  <si>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</si>
  <si>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</si>
  <si>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</si>
  <si>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</si>
  <si>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</si>
  <si>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</si>
  <si>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</si>
  <si>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</si>
  <si>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</si>
  <si>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</si>
  <si>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</si>
  <si>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</si>
  <si>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</si>
  <si>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</si>
  <si>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</si>
  <si>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</si>
  <si>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</si>
  <si>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</si>
  <si>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</si>
  <si>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</si>
  <si>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</si>
  <si>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</si>
  <si>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</si>
  <si>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</si>
  <si>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</si>
  <si>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</si>
  <si>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</si>
  <si>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</si>
  <si>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</si>
  <si>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</si>
  <si>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</si>
  <si>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</si>
  <si>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</si>
  <si>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</si>
  <si>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</si>
  <si>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</si>
  <si>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</si>
  <si>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</si>
  <si>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</si>
  <si>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</si>
  <si>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</si>
  <si>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</si>
  <si>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</si>
  <si>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</si>
  <si>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</si>
  <si>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</si>
  <si>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</si>
  <si>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</si>
  <si>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</si>
  <si>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</si>
  <si>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</si>
  <si>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</si>
  <si>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</si>
  <si>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</si>
  <si>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</si>
  <si>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</si>
  <si>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</si>
  <si>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</si>
  <si>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</si>
  <si>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</si>
  <si>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</si>
  <si>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</si>
  <si>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</si>
  <si>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</si>
  <si>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</si>
  <si>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</si>
  <si>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</si>
  <si>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</si>
  <si>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</si>
  <si>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</si>
  <si>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</si>
  <si>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</si>
  <si>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</si>
  <si>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</si>
  <si>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</si>
  <si>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</si>
  <si>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นายพงศธร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</si>
  <si>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</si>
  <si>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</si>
  <si>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</si>
  <si>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</si>
  <si>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</si>
  <si>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</si>
  <si>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</si>
  <si>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</si>
  <si>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</si>
  <si>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</si>
  <si>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</si>
  <si>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</si>
  <si>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</si>
  <si>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</si>
  <si>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</si>
  <si>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</si>
  <si>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</si>
  <si>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</si>
  <si>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</si>
  <si>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</si>
  <si>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</si>
  <si>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</si>
  <si>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</si>
  <si>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</si>
  <si>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</si>
  <si>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</si>
  <si>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</si>
  <si>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</si>
  <si>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</si>
  <si>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</si>
  <si>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</si>
  <si>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</si>
  <si>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</si>
  <si>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</si>
  <si>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</si>
  <si>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</si>
  <si>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</si>
  <si>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</si>
  <si>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</si>
  <si>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</si>
  <si>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</si>
  <si>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</si>
  <si>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</si>
  <si>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</si>
  <si>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</si>
  <si>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</si>
  <si>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</si>
  <si>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</si>
  <si>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</si>
  <si>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</si>
  <si>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</si>
  <si>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</si>
  <si>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</si>
  <si>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</si>
  <si>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</si>
  <si>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</si>
  <si>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</si>
  <si>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</si>
  <si>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</si>
  <si>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</si>
  <si>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</si>
  <si>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</si>
  <si>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</si>
  <si>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</si>
  <si>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</si>
  <si>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</si>
  <si>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</si>
  <si>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</si>
  <si>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</si>
  <si>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</si>
  <si>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</si>
  <si>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</si>
  <si>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</si>
  <si>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</si>
  <si>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</si>
  <si>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</si>
  <si>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</si>
  <si>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</si>
  <si>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</si>
  <si>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</si>
  <si>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</si>
  <si>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</si>
  <si>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</si>
  <si>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</si>
  <si>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</si>
  <si>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</si>
  <si>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</si>
  <si>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</si>
  <si>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</si>
  <si>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</si>
  <si>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ลงชื่อ………....ผู้ประเมิน</t>
  </si>
  <si>
    <t>(………………..…)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</si>
  <si>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</si>
  <si>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</si>
  <si>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</si>
  <si>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</si>
  <si>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</si>
  <si>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</si>
  <si>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ชั้นมัธยมศึกษาปีที่ 6/7</t>
  </si>
  <si>
    <t>ชั้นมัธยมศึกษาปีที่ 6/8</t>
  </si>
  <si>
    <t>ชั้นมัธยมศึกษาปีที่ 6/9</t>
  </si>
  <si>
    <t>ชั้นมัธยมศึกษาปีที่ 6/10</t>
  </si>
  <si>
    <t>ชั้นมัธยมศึกษาปีที่ 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</si>
</sst>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9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16" fillId="3" borderId="16" xfId="0" applyFont="1" applyFill="1" applyBorder="1" applyAlignment="1">
      <alignment vertical="center"/>
    </xf>
    <xf numFmtId="0" fontId="16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  <xf numFmtId="0" fontId="17" fillId="3" borderId="20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187" fontId="11" fillId="0" borderId="8" xfId="0" applyNumberFormat="1" applyFont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0" xfId="0" applyFont="1" applyAlignment="1">
      <alignment horizont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20" zoomScaleNormal="120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686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117.75" customHeight="1" x14ac:dyDescent="0.2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s="1" customFormat="1" ht="18.75" x14ac:dyDescent="0.3">
      <c r="A8" s="15">
        <v>1</v>
      </c>
      <c r="B8" s="20" t="s">
        <v>27</v>
      </c>
      <c r="C8" s="21" t="s">
        <v>28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15">
        <v>2</v>
      </c>
      <c r="B9" s="22" t="s">
        <v>29</v>
      </c>
      <c r="C9" s="23" t="s">
        <v>30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s="1" customFormat="1" ht="18.75" x14ac:dyDescent="0.3">
      <c r="A10" s="15">
        <v>3</v>
      </c>
      <c r="B10" s="22" t="s">
        <v>31</v>
      </c>
      <c r="C10" s="23" t="s">
        <v>32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15">
        <v>4</v>
      </c>
      <c r="B11" s="22" t="s">
        <v>33</v>
      </c>
      <c r="C11" s="23" t="s">
        <v>34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15">
        <v>5</v>
      </c>
      <c r="B12" s="24" t="s">
        <v>35</v>
      </c>
      <c r="C12" s="25" t="s">
        <v>36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15">
        <v>6</v>
      </c>
      <c r="B13" s="20" t="s">
        <v>37</v>
      </c>
      <c r="C13" s="21" t="s">
        <v>38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15">
        <v>7</v>
      </c>
      <c r="B14" s="20" t="s">
        <v>39</v>
      </c>
      <c r="C14" s="21" t="s">
        <v>40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15">
        <v>8</v>
      </c>
      <c r="B15" s="20" t="s">
        <v>41</v>
      </c>
      <c r="C15" s="21" t="s">
        <v>42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15">
        <v>9</v>
      </c>
      <c r="B16" s="22" t="s">
        <v>43</v>
      </c>
      <c r="C16" s="23" t="s">
        <v>44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5">
        <v>10</v>
      </c>
      <c r="B17" s="20" t="s">
        <v>45</v>
      </c>
      <c r="C17" s="21" t="s">
        <v>46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5">
        <v>11</v>
      </c>
      <c r="B18" s="24" t="s">
        <v>47</v>
      </c>
      <c r="C18" s="25" t="s">
        <v>48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5">
        <v>12</v>
      </c>
      <c r="B19" s="20" t="s">
        <v>49</v>
      </c>
      <c r="C19" s="21" t="s">
        <v>50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5">
        <v>13</v>
      </c>
      <c r="B20" s="20" t="s">
        <v>51</v>
      </c>
      <c r="C20" s="21" t="s">
        <v>52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5">
        <v>14</v>
      </c>
      <c r="B21" s="24" t="s">
        <v>53</v>
      </c>
      <c r="C21" s="25" t="s">
        <v>54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5">
        <v>15</v>
      </c>
      <c r="B22" s="20" t="s">
        <v>55</v>
      </c>
      <c r="C22" s="21" t="s">
        <v>56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5">
        <v>16</v>
      </c>
      <c r="B23" s="20" t="s">
        <v>57</v>
      </c>
      <c r="C23" s="21" t="s">
        <v>58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5">
        <v>17</v>
      </c>
      <c r="B24" s="24" t="s">
        <v>59</v>
      </c>
      <c r="C24" s="25" t="s">
        <v>60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5">
        <v>18</v>
      </c>
      <c r="B25" s="22" t="s">
        <v>61</v>
      </c>
      <c r="C25" s="23" t="s">
        <v>62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5">
        <v>19</v>
      </c>
      <c r="B26" s="22" t="s">
        <v>63</v>
      </c>
      <c r="C26" s="23" t="s">
        <v>64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5">
        <v>20</v>
      </c>
      <c r="B27" s="22" t="s">
        <v>65</v>
      </c>
      <c r="C27" s="23" t="s">
        <v>66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5">
        <v>21</v>
      </c>
      <c r="B28" s="22" t="s">
        <v>67</v>
      </c>
      <c r="C28" s="23" t="s">
        <v>68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5">
        <v>22</v>
      </c>
      <c r="B29" s="20" t="s">
        <v>69</v>
      </c>
      <c r="C29" s="21" t="s">
        <v>70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5">
        <v>23</v>
      </c>
      <c r="B30" s="24" t="s">
        <v>71</v>
      </c>
      <c r="C30" s="25" t="s">
        <v>72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5">
        <v>24</v>
      </c>
      <c r="B31" s="22" t="s">
        <v>73</v>
      </c>
      <c r="C31" s="23" t="s">
        <v>74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5">
        <v>25</v>
      </c>
      <c r="B32" s="20" t="s">
        <v>75</v>
      </c>
      <c r="C32" s="21" t="s">
        <v>76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5">
        <v>26</v>
      </c>
      <c r="B33" s="20" t="s">
        <v>77</v>
      </c>
      <c r="C33" s="21" t="s">
        <v>78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5">
        <v>27</v>
      </c>
      <c r="B34" s="20" t="s">
        <v>79</v>
      </c>
      <c r="C34" s="21" t="s">
        <v>80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5">
        <v>28</v>
      </c>
      <c r="B35" s="20" t="s">
        <v>81</v>
      </c>
      <c r="C35" s="21" t="s">
        <v>82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5">
        <v>29</v>
      </c>
      <c r="B36" s="20" t="s">
        <v>83</v>
      </c>
      <c r="C36" s="21" t="s">
        <v>84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5">
        <v>30</v>
      </c>
      <c r="B37" s="20" t="s">
        <v>85</v>
      </c>
      <c r="C37" s="21" t="s">
        <v>86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5">
        <v>31</v>
      </c>
      <c r="B38" s="20" t="s">
        <v>87</v>
      </c>
      <c r="C38" s="21" t="s">
        <v>88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5">
        <v>32</v>
      </c>
      <c r="B39" s="22" t="s">
        <v>89</v>
      </c>
      <c r="C39" s="26" t="s">
        <v>90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5">
        <v>33</v>
      </c>
      <c r="B40" s="22" t="s">
        <v>91</v>
      </c>
      <c r="C40" s="26" t="s">
        <v>92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5">
        <v>34</v>
      </c>
      <c r="B41" s="22" t="s">
        <v>93</v>
      </c>
      <c r="C41" s="23" t="s">
        <v>94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5">
        <v>35</v>
      </c>
      <c r="B42" s="22" t="s">
        <v>95</v>
      </c>
      <c r="C42" s="26" t="s">
        <v>96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5">
        <v>36</v>
      </c>
      <c r="B43" s="22" t="s">
        <v>97</v>
      </c>
      <c r="C43" s="23" t="s">
        <v>98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5">
        <v>37</v>
      </c>
      <c r="B44" s="22" t="s">
        <v>99</v>
      </c>
      <c r="C44" s="23" t="s">
        <v>100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5"/>
      <c r="B45" s="66"/>
      <c r="C45" s="66"/>
      <c r="D45" s="66"/>
      <c r="E45" s="66"/>
      <c r="F45" s="66"/>
      <c r="G45" s="62" t="s">
        <v>8</v>
      </c>
      <c r="H45" s="63"/>
      <c r="I45" s="4">
        <f>COUNTIF(I8:I44,"ผ่าน")</f>
        <v>0</v>
      </c>
    </row>
    <row r="46" spans="1:9" ht="18.75" x14ac:dyDescent="0.2">
      <c r="A46" s="67"/>
      <c r="B46" s="68"/>
      <c r="C46" s="68"/>
      <c r="D46" s="68"/>
      <c r="E46" s="68"/>
      <c r="F46" s="68"/>
      <c r="G46" s="62" t="s">
        <v>12</v>
      </c>
      <c r="H46" s="63"/>
      <c r="I46" s="4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684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685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25</v>
      </c>
      <c r="F50" s="10"/>
      <c r="G50" s="2"/>
      <c r="H50" s="2"/>
      <c r="I50" s="14"/>
    </row>
    <row r="51" spans="1:9" ht="18.75" x14ac:dyDescent="0.3">
      <c r="A51" s="88" t="s">
        <v>14</v>
      </c>
      <c r="B51" s="88"/>
      <c r="C51" s="88" t="s">
        <v>15</v>
      </c>
      <c r="D51" s="88"/>
      <c r="E51" s="64" t="s">
        <v>16</v>
      </c>
      <c r="F51" s="64"/>
      <c r="G51" s="64" t="s">
        <v>17</v>
      </c>
      <c r="H51" s="64"/>
      <c r="I51" s="14"/>
    </row>
    <row r="52" spans="1:9" ht="18.75" x14ac:dyDescent="0.3">
      <c r="A52" s="88"/>
      <c r="B52" s="88"/>
      <c r="C52" s="89" t="s">
        <v>18</v>
      </c>
      <c r="D52" s="89"/>
      <c r="E52" s="90" t="s">
        <v>19</v>
      </c>
      <c r="F52" s="90"/>
      <c r="G52" s="90">
        <f>COUNTIF(H8:H44,"/")</f>
        <v>0</v>
      </c>
      <c r="H52" s="90"/>
      <c r="I52" s="14"/>
    </row>
    <row r="53" spans="1:9" ht="18.75" x14ac:dyDescent="0.3">
      <c r="A53" s="88"/>
      <c r="B53" s="88"/>
      <c r="C53" s="89" t="s">
        <v>20</v>
      </c>
      <c r="D53" s="89"/>
      <c r="E53" s="90" t="s">
        <v>21</v>
      </c>
      <c r="F53" s="90"/>
      <c r="G53" s="90">
        <f>COUNTIF(G8:G44,"/")</f>
        <v>0</v>
      </c>
      <c r="H53" s="90"/>
      <c r="I53" s="14"/>
    </row>
    <row r="54" spans="1:9" ht="18.75" x14ac:dyDescent="0.3">
      <c r="A54" s="88"/>
      <c r="B54" s="88"/>
      <c r="C54" s="89" t="s">
        <v>22</v>
      </c>
      <c r="D54" s="89"/>
      <c r="E54" s="90" t="s">
        <v>8</v>
      </c>
      <c r="F54" s="90"/>
      <c r="G54" s="90">
        <f>COUNTIF(F8:F44,"/")</f>
        <v>0</v>
      </c>
      <c r="H54" s="90"/>
      <c r="I54" s="14"/>
    </row>
    <row r="55" spans="1:9" ht="18.75" x14ac:dyDescent="0.3">
      <c r="A55" s="88"/>
      <c r="B55" s="88"/>
      <c r="C55" s="89" t="s">
        <v>23</v>
      </c>
      <c r="D55" s="89"/>
      <c r="E55" s="90" t="s">
        <v>12</v>
      </c>
      <c r="F55" s="90"/>
      <c r="G55" s="90">
        <f>COUNTIF(E8:E44,"/")</f>
        <v>37</v>
      </c>
      <c r="H55" s="90"/>
      <c r="I55" s="14"/>
    </row>
  </sheetData>
  <mergeCells count="30"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  <mergeCell ref="A1:J1"/>
    <mergeCell ref="G46:H46"/>
    <mergeCell ref="E51:F51"/>
    <mergeCell ref="A45:F4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695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4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9" t="s">
        <v>517</v>
      </c>
      <c r="C8" s="40" t="s">
        <v>612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35" t="s">
        <v>613</v>
      </c>
      <c r="C9" s="36" t="s">
        <v>614</v>
      </c>
      <c r="D9" s="17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10" ht="19.5" thickBot="1" x14ac:dyDescent="0.35">
      <c r="A10" s="18">
        <v>3</v>
      </c>
      <c r="B10" s="35" t="s">
        <v>615</v>
      </c>
      <c r="C10" s="36" t="s">
        <v>616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49" t="s">
        <v>617</v>
      </c>
      <c r="C11" s="43" t="s">
        <v>618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35" t="s">
        <v>619</v>
      </c>
      <c r="C12" s="36" t="s">
        <v>620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49" t="s">
        <v>621</v>
      </c>
      <c r="C13" s="43" t="s">
        <v>622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35" t="s">
        <v>246</v>
      </c>
      <c r="C14" s="36" t="s">
        <v>623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49" t="s">
        <v>624</v>
      </c>
      <c r="C15" s="43" t="s">
        <v>625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49" t="s">
        <v>626</v>
      </c>
      <c r="C16" s="43" t="s">
        <v>627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44" t="s">
        <v>628</v>
      </c>
      <c r="C17" s="45" t="s">
        <v>629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49" t="s">
        <v>630</v>
      </c>
      <c r="C18" s="43" t="s">
        <v>631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53" t="s">
        <v>632</v>
      </c>
      <c r="C19" s="54" t="s">
        <v>633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49" t="s">
        <v>634</v>
      </c>
      <c r="C20" s="43" t="s">
        <v>635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49" t="s">
        <v>636</v>
      </c>
      <c r="C21" s="43" t="s">
        <v>637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49" t="s">
        <v>638</v>
      </c>
      <c r="C22" s="43" t="s">
        <v>639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49" t="s">
        <v>640</v>
      </c>
      <c r="C23" s="43" t="s">
        <v>641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49" t="s">
        <v>642</v>
      </c>
      <c r="C24" s="43" t="s">
        <v>643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5" t="s">
        <v>644</v>
      </c>
      <c r="C25" s="36" t="s">
        <v>645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3" t="s">
        <v>646</v>
      </c>
      <c r="C26" s="34" t="s">
        <v>647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49" t="s">
        <v>648</v>
      </c>
      <c r="C27" s="43" t="s">
        <v>649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65"/>
      <c r="B28" s="66"/>
      <c r="C28" s="66"/>
      <c r="D28" s="66"/>
      <c r="E28" s="66"/>
      <c r="F28" s="66"/>
      <c r="G28" s="62" t="s">
        <v>8</v>
      </c>
      <c r="H28" s="63"/>
      <c r="I28" s="19">
        <f>COUNTIF(I8:I27,"ผ่าน")</f>
        <v>0</v>
      </c>
    </row>
    <row r="29" spans="1:9" ht="18.75" x14ac:dyDescent="0.2">
      <c r="A29" s="67"/>
      <c r="B29" s="68"/>
      <c r="C29" s="68"/>
      <c r="D29" s="68"/>
      <c r="E29" s="68"/>
      <c r="F29" s="68"/>
      <c r="G29" s="62" t="s">
        <v>12</v>
      </c>
      <c r="H29" s="63"/>
      <c r="I29" s="19">
        <f>COUNTIF(I8:I27,"ไม่ผ่าน")</f>
        <v>20</v>
      </c>
    </row>
    <row r="30" spans="1:9" ht="18.75" x14ac:dyDescent="0.3">
      <c r="A30" s="6" t="s">
        <v>13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684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685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25</v>
      </c>
      <c r="F33" s="10"/>
      <c r="G33" s="2"/>
      <c r="H33" s="2"/>
      <c r="I33" s="14"/>
    </row>
    <row r="34" spans="1:9" ht="18.75" x14ac:dyDescent="0.3">
      <c r="A34" s="88" t="s">
        <v>14</v>
      </c>
      <c r="B34" s="88"/>
      <c r="C34" s="88" t="s">
        <v>15</v>
      </c>
      <c r="D34" s="88"/>
      <c r="E34" s="64" t="s">
        <v>16</v>
      </c>
      <c r="F34" s="64"/>
      <c r="G34" s="64" t="s">
        <v>17</v>
      </c>
      <c r="H34" s="64"/>
      <c r="I34" s="14"/>
    </row>
    <row r="35" spans="1:9" ht="18.75" x14ac:dyDescent="0.3">
      <c r="A35" s="88"/>
      <c r="B35" s="88"/>
      <c r="C35" s="89" t="s">
        <v>18</v>
      </c>
      <c r="D35" s="89"/>
      <c r="E35" s="90" t="s">
        <v>19</v>
      </c>
      <c r="F35" s="90"/>
      <c r="G35" s="90">
        <f>COUNTIF(H8:H27,"/")</f>
        <v>0</v>
      </c>
      <c r="H35" s="90"/>
      <c r="I35" s="14"/>
    </row>
    <row r="36" spans="1:9" ht="18.75" x14ac:dyDescent="0.3">
      <c r="A36" s="88"/>
      <c r="B36" s="88"/>
      <c r="C36" s="89" t="s">
        <v>20</v>
      </c>
      <c r="D36" s="89"/>
      <c r="E36" s="90" t="s">
        <v>21</v>
      </c>
      <c r="F36" s="90"/>
      <c r="G36" s="90">
        <f>COUNTIF(G8:G27,"/")</f>
        <v>0</v>
      </c>
      <c r="H36" s="90"/>
      <c r="I36" s="14"/>
    </row>
    <row r="37" spans="1:9" ht="18.75" x14ac:dyDescent="0.3">
      <c r="A37" s="88"/>
      <c r="B37" s="88"/>
      <c r="C37" s="89" t="s">
        <v>22</v>
      </c>
      <c r="D37" s="89"/>
      <c r="E37" s="90" t="s">
        <v>8</v>
      </c>
      <c r="F37" s="90"/>
      <c r="G37" s="90">
        <f>COUNTIF(F8:F27,"/")</f>
        <v>0</v>
      </c>
      <c r="H37" s="90"/>
      <c r="I37" s="14"/>
    </row>
    <row r="38" spans="1:9" ht="18.75" x14ac:dyDescent="0.3">
      <c r="A38" s="88"/>
      <c r="B38" s="88"/>
      <c r="C38" s="89" t="s">
        <v>23</v>
      </c>
      <c r="D38" s="89"/>
      <c r="E38" s="90" t="s">
        <v>12</v>
      </c>
      <c r="F38" s="90"/>
      <c r="G38" s="90">
        <f>COUNTIF(E8:E27,"/")</f>
        <v>20</v>
      </c>
      <c r="H38" s="90"/>
      <c r="I38" s="14"/>
    </row>
  </sheetData>
  <mergeCells count="30">
    <mergeCell ref="C37:D37"/>
    <mergeCell ref="E37:F37"/>
    <mergeCell ref="G37:H37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90" zoomScaleNormal="90"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696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1.75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9" t="s">
        <v>650</v>
      </c>
      <c r="C8" s="40" t="s">
        <v>651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35" t="s">
        <v>593</v>
      </c>
      <c r="C9" s="36" t="s">
        <v>66</v>
      </c>
      <c r="D9" s="17"/>
      <c r="E9" s="16" t="str">
        <f t="shared" ref="E9:E26" si="0">IF(D9&lt;=14,"/",IF(D9&lt;=20,"",IF(D9&lt;=25,"",IF(D9&lt;=30,""))))</f>
        <v>/</v>
      </c>
      <c r="F9" s="16" t="str">
        <f t="shared" ref="F9:F26" si="1">IF(D9&lt;=14,"",IF(D9&lt;=20,"/",IF(D9&lt;=25,"",IF(D9&lt;=30,""))))</f>
        <v/>
      </c>
      <c r="G9" s="16" t="str">
        <f t="shared" ref="G9:G26" si="2">IF(D9&lt;=14,"",IF(D9&lt;=20,"",IF(D9&lt;=25,"/",IF(D9&lt;=30,""))))</f>
        <v/>
      </c>
      <c r="H9" s="16" t="str">
        <f t="shared" ref="H9:H26" si="3">IF(D9&lt;=14,"",IF(D9&lt;=20,"",IF(D9&lt;=25,"",IF(D9&lt;=30,"/"))))</f>
        <v/>
      </c>
      <c r="I9" s="16" t="str">
        <f t="shared" ref="I9:I26" si="4">IF(D9&gt;14,"ผ่าน","ไม่ผ่าน")</f>
        <v>ไม่ผ่าน</v>
      </c>
    </row>
    <row r="10" spans="1:10" ht="19.5" thickBot="1" x14ac:dyDescent="0.35">
      <c r="A10" s="18">
        <v>3</v>
      </c>
      <c r="B10" s="35" t="s">
        <v>652</v>
      </c>
      <c r="C10" s="36" t="s">
        <v>653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35" t="s">
        <v>654</v>
      </c>
      <c r="C11" s="36" t="s">
        <v>655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33" t="s">
        <v>656</v>
      </c>
      <c r="C12" s="34" t="s">
        <v>657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35" t="s">
        <v>658</v>
      </c>
      <c r="C13" s="36" t="s">
        <v>659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35" t="s">
        <v>660</v>
      </c>
      <c r="C14" s="36" t="s">
        <v>661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33" t="s">
        <v>662</v>
      </c>
      <c r="C15" s="34" t="s">
        <v>663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33" t="s">
        <v>664</v>
      </c>
      <c r="C16" s="34" t="s">
        <v>665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3" t="s">
        <v>666</v>
      </c>
      <c r="C17" s="34" t="s">
        <v>667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3" t="s">
        <v>668</v>
      </c>
      <c r="C18" s="34" t="s">
        <v>669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3" t="s">
        <v>670</v>
      </c>
      <c r="C19" s="34" t="s">
        <v>198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3" t="s">
        <v>671</v>
      </c>
      <c r="C20" s="34" t="s">
        <v>672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3" t="s">
        <v>673</v>
      </c>
      <c r="C21" s="34" t="s">
        <v>674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3" t="s">
        <v>646</v>
      </c>
      <c r="C22" s="34" t="s">
        <v>675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3" t="s">
        <v>676</v>
      </c>
      <c r="C23" s="34" t="s">
        <v>677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3" t="s">
        <v>678</v>
      </c>
      <c r="C24" s="34" t="s">
        <v>679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3" t="s">
        <v>680</v>
      </c>
      <c r="C25" s="34" t="s">
        <v>681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3" t="s">
        <v>682</v>
      </c>
      <c r="C26" s="34" t="s">
        <v>683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2">
      <c r="A27" s="65"/>
      <c r="B27" s="66"/>
      <c r="C27" s="66"/>
      <c r="D27" s="66"/>
      <c r="E27" s="66"/>
      <c r="F27" s="66"/>
      <c r="G27" s="62" t="s">
        <v>8</v>
      </c>
      <c r="H27" s="63"/>
      <c r="I27" s="19">
        <f>COUNTIF(I8:I26,"ผ่าน")</f>
        <v>0</v>
      </c>
    </row>
    <row r="28" spans="1:9" ht="18.75" x14ac:dyDescent="0.2">
      <c r="A28" s="67"/>
      <c r="B28" s="68"/>
      <c r="C28" s="68"/>
      <c r="D28" s="68"/>
      <c r="E28" s="68"/>
      <c r="F28" s="68"/>
      <c r="G28" s="62" t="s">
        <v>12</v>
      </c>
      <c r="H28" s="63"/>
      <c r="I28" s="19">
        <f>COUNTIF(I8:I26,"ไม่ผ่าน")</f>
        <v>19</v>
      </c>
    </row>
    <row r="29" spans="1:9" ht="18.75" x14ac:dyDescent="0.3">
      <c r="A29" s="6" t="s">
        <v>13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684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685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25</v>
      </c>
      <c r="F32" s="10"/>
      <c r="G32" s="2"/>
      <c r="H32" s="2"/>
      <c r="I32" s="14"/>
    </row>
    <row r="33" spans="1:9" ht="18.75" x14ac:dyDescent="0.3">
      <c r="A33" s="88" t="s">
        <v>14</v>
      </c>
      <c r="B33" s="88"/>
      <c r="C33" s="88" t="s">
        <v>15</v>
      </c>
      <c r="D33" s="88"/>
      <c r="E33" s="64" t="s">
        <v>16</v>
      </c>
      <c r="F33" s="64"/>
      <c r="G33" s="64" t="s">
        <v>17</v>
      </c>
      <c r="H33" s="64"/>
      <c r="I33" s="14"/>
    </row>
    <row r="34" spans="1:9" ht="18.75" x14ac:dyDescent="0.3">
      <c r="A34" s="88"/>
      <c r="B34" s="88"/>
      <c r="C34" s="89" t="s">
        <v>18</v>
      </c>
      <c r="D34" s="89"/>
      <c r="E34" s="90" t="s">
        <v>19</v>
      </c>
      <c r="F34" s="90"/>
      <c r="G34" s="90">
        <f>COUNTIF(H8:H26,"/")</f>
        <v>0</v>
      </c>
      <c r="H34" s="90"/>
      <c r="I34" s="14"/>
    </row>
    <row r="35" spans="1:9" ht="18.75" x14ac:dyDescent="0.3">
      <c r="A35" s="88"/>
      <c r="B35" s="88"/>
      <c r="C35" s="89" t="s">
        <v>20</v>
      </c>
      <c r="D35" s="89"/>
      <c r="E35" s="90" t="s">
        <v>21</v>
      </c>
      <c r="F35" s="90"/>
      <c r="G35" s="90">
        <f>COUNTIF(G8:G26,"/")</f>
        <v>0</v>
      </c>
      <c r="H35" s="90"/>
      <c r="I35" s="14"/>
    </row>
    <row r="36" spans="1:9" ht="18.75" x14ac:dyDescent="0.3">
      <c r="A36" s="88"/>
      <c r="B36" s="88"/>
      <c r="C36" s="89" t="s">
        <v>22</v>
      </c>
      <c r="D36" s="89"/>
      <c r="E36" s="90" t="s">
        <v>8</v>
      </c>
      <c r="F36" s="90"/>
      <c r="G36" s="90">
        <f>COUNTIF(F8:F26,"/")</f>
        <v>0</v>
      </c>
      <c r="H36" s="90"/>
      <c r="I36" s="14"/>
    </row>
    <row r="37" spans="1:9" ht="18.75" x14ac:dyDescent="0.3">
      <c r="A37" s="88"/>
      <c r="B37" s="88"/>
      <c r="C37" s="89" t="s">
        <v>23</v>
      </c>
      <c r="D37" s="89"/>
      <c r="E37" s="90" t="s">
        <v>12</v>
      </c>
      <c r="F37" s="90"/>
      <c r="G37" s="90">
        <f>COUNTIF(E8:E26,"/")</f>
        <v>19</v>
      </c>
      <c r="H37" s="90"/>
      <c r="I37" s="14"/>
    </row>
  </sheetData>
  <mergeCells count="30">
    <mergeCell ref="C36:D36"/>
    <mergeCell ref="E36:F36"/>
    <mergeCell ref="G36:H36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37:D37"/>
    <mergeCell ref="E37:F37"/>
    <mergeCell ref="G37:H37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687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7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27" t="s">
        <v>101</v>
      </c>
      <c r="C8" s="28" t="s">
        <v>102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9" t="s">
        <v>103</v>
      </c>
      <c r="C9" s="30" t="s">
        <v>104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9.5" thickBot="1" x14ac:dyDescent="0.35">
      <c r="A10" s="18">
        <v>3</v>
      </c>
      <c r="B10" s="31" t="s">
        <v>105</v>
      </c>
      <c r="C10" s="32" t="s">
        <v>106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33" t="s">
        <v>107</v>
      </c>
      <c r="C11" s="34" t="s">
        <v>108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35" t="s">
        <v>109</v>
      </c>
      <c r="C12" s="36" t="s">
        <v>110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33" t="s">
        <v>111</v>
      </c>
      <c r="C13" s="34" t="s">
        <v>112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35" t="s">
        <v>113</v>
      </c>
      <c r="C14" s="36" t="s">
        <v>114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33" t="s">
        <v>115</v>
      </c>
      <c r="C15" s="34" t="s">
        <v>116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35" t="s">
        <v>117</v>
      </c>
      <c r="C16" s="36" t="s">
        <v>118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3" t="s">
        <v>119</v>
      </c>
      <c r="C17" s="34" t="s">
        <v>120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3" t="s">
        <v>121</v>
      </c>
      <c r="C18" s="34" t="s">
        <v>50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3" t="s">
        <v>122</v>
      </c>
      <c r="C19" s="34" t="s">
        <v>123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3" t="s">
        <v>99</v>
      </c>
      <c r="C20" s="34" t="s">
        <v>124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3" t="s">
        <v>125</v>
      </c>
      <c r="C21" s="34" t="s">
        <v>126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5" t="s">
        <v>127</v>
      </c>
      <c r="C22" s="36" t="s">
        <v>128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5" t="s">
        <v>129</v>
      </c>
      <c r="C23" s="36" t="s">
        <v>130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5" t="s">
        <v>49</v>
      </c>
      <c r="C24" s="36" t="s">
        <v>131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5" t="s">
        <v>132</v>
      </c>
      <c r="C25" s="36" t="s">
        <v>133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3" t="s">
        <v>134</v>
      </c>
      <c r="C26" s="34" t="s">
        <v>135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5" t="s">
        <v>136</v>
      </c>
      <c r="C27" s="36" t="s">
        <v>137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3" t="s">
        <v>138</v>
      </c>
      <c r="C28" s="34" t="s">
        <v>139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5" t="s">
        <v>140</v>
      </c>
      <c r="C29" s="36" t="s">
        <v>141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5" t="s">
        <v>85</v>
      </c>
      <c r="C30" s="36" t="s">
        <v>142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5" t="s">
        <v>65</v>
      </c>
      <c r="C31" s="36" t="s">
        <v>143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3" t="s">
        <v>77</v>
      </c>
      <c r="C32" s="34" t="s">
        <v>144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5" t="s">
        <v>145</v>
      </c>
      <c r="C33" s="36" t="s">
        <v>146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5" t="s">
        <v>147</v>
      </c>
      <c r="C34" s="36" t="s">
        <v>148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5" t="s">
        <v>149</v>
      </c>
      <c r="C35" s="36" t="s">
        <v>150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5" t="s">
        <v>151</v>
      </c>
      <c r="C36" s="36" t="s">
        <v>152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5" t="s">
        <v>153</v>
      </c>
      <c r="C37" s="36" t="s">
        <v>154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33" t="s">
        <v>155</v>
      </c>
      <c r="C38" s="34" t="s">
        <v>156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35" t="s">
        <v>157</v>
      </c>
      <c r="C39" s="36" t="s">
        <v>158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35" t="s">
        <v>159</v>
      </c>
      <c r="C40" s="36" t="s">
        <v>160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35" t="s">
        <v>161</v>
      </c>
      <c r="C41" s="36" t="s">
        <v>162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35" t="s">
        <v>163</v>
      </c>
      <c r="C42" s="36" t="s">
        <v>164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35" t="s">
        <v>165</v>
      </c>
      <c r="C43" s="36" t="s">
        <v>166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35" t="s">
        <v>167</v>
      </c>
      <c r="C44" s="36" t="s">
        <v>168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5"/>
      <c r="B45" s="66"/>
      <c r="C45" s="66"/>
      <c r="D45" s="66"/>
      <c r="E45" s="66"/>
      <c r="F45" s="66"/>
      <c r="G45" s="62" t="s">
        <v>8</v>
      </c>
      <c r="H45" s="63"/>
      <c r="I45" s="19">
        <f>COUNTIF(I8:I44,"ผ่าน")</f>
        <v>0</v>
      </c>
    </row>
    <row r="46" spans="1:9" ht="18.75" x14ac:dyDescent="0.2">
      <c r="A46" s="67"/>
      <c r="B46" s="68"/>
      <c r="C46" s="68"/>
      <c r="D46" s="68"/>
      <c r="E46" s="68"/>
      <c r="F46" s="68"/>
      <c r="G46" s="62" t="s">
        <v>12</v>
      </c>
      <c r="H46" s="63"/>
      <c r="I46" s="19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684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685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25</v>
      </c>
      <c r="F50" s="10"/>
      <c r="G50" s="2"/>
      <c r="H50" s="2"/>
      <c r="I50" s="14"/>
    </row>
    <row r="51" spans="1:9" ht="18.75" x14ac:dyDescent="0.3">
      <c r="A51" s="88" t="s">
        <v>14</v>
      </c>
      <c r="B51" s="88"/>
      <c r="C51" s="88" t="s">
        <v>15</v>
      </c>
      <c r="D51" s="88"/>
      <c r="E51" s="64" t="s">
        <v>16</v>
      </c>
      <c r="F51" s="64"/>
      <c r="G51" s="64" t="s">
        <v>17</v>
      </c>
      <c r="H51" s="64"/>
      <c r="I51" s="14"/>
    </row>
    <row r="52" spans="1:9" ht="18.75" x14ac:dyDescent="0.3">
      <c r="A52" s="88"/>
      <c r="B52" s="88"/>
      <c r="C52" s="89" t="s">
        <v>18</v>
      </c>
      <c r="D52" s="89"/>
      <c r="E52" s="90" t="s">
        <v>19</v>
      </c>
      <c r="F52" s="90"/>
      <c r="G52" s="90">
        <f>COUNTIF(H8:H44,"/")</f>
        <v>0</v>
      </c>
      <c r="H52" s="90"/>
      <c r="I52" s="14"/>
    </row>
    <row r="53" spans="1:9" ht="18.75" x14ac:dyDescent="0.3">
      <c r="A53" s="88"/>
      <c r="B53" s="88"/>
      <c r="C53" s="89" t="s">
        <v>20</v>
      </c>
      <c r="D53" s="89"/>
      <c r="E53" s="90" t="s">
        <v>21</v>
      </c>
      <c r="F53" s="90"/>
      <c r="G53" s="90">
        <f>COUNTIF(G8:G44,"/")</f>
        <v>0</v>
      </c>
      <c r="H53" s="90"/>
      <c r="I53" s="14"/>
    </row>
    <row r="54" spans="1:9" ht="18.75" x14ac:dyDescent="0.3">
      <c r="A54" s="88"/>
      <c r="B54" s="88"/>
      <c r="C54" s="89" t="s">
        <v>22</v>
      </c>
      <c r="D54" s="89"/>
      <c r="E54" s="90" t="s">
        <v>8</v>
      </c>
      <c r="F54" s="90"/>
      <c r="G54" s="90">
        <f>COUNTIF(F8:F44,"/")</f>
        <v>0</v>
      </c>
      <c r="H54" s="90"/>
      <c r="I54" s="14"/>
    </row>
    <row r="55" spans="1:9" ht="18.75" x14ac:dyDescent="0.3">
      <c r="A55" s="88"/>
      <c r="B55" s="88"/>
      <c r="C55" s="89" t="s">
        <v>23</v>
      </c>
      <c r="D55" s="89"/>
      <c r="E55" s="90" t="s">
        <v>12</v>
      </c>
      <c r="F55" s="90"/>
      <c r="G55" s="90">
        <f>COUNTIF(E8:E44,"/")</f>
        <v>37</v>
      </c>
      <c r="H55" s="90"/>
      <c r="I55" s="14"/>
    </row>
  </sheetData>
  <mergeCells count="30"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  <mergeCell ref="C53:D53"/>
    <mergeCell ref="E53:F53"/>
    <mergeCell ref="G53:H53"/>
    <mergeCell ref="C54:D54"/>
    <mergeCell ref="E54:F54"/>
    <mergeCell ref="G54:H54"/>
    <mergeCell ref="A1:J1"/>
    <mergeCell ref="F6:H6"/>
    <mergeCell ref="A45:F46"/>
    <mergeCell ref="G45:H45"/>
    <mergeCell ref="G46:H4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688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6.25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7" t="s">
        <v>169</v>
      </c>
      <c r="C8" s="38" t="s">
        <v>170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9" t="s">
        <v>171</v>
      </c>
      <c r="C9" s="30" t="s">
        <v>172</v>
      </c>
      <c r="D9" s="17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10" ht="19.5" thickBot="1" x14ac:dyDescent="0.35">
      <c r="A10" s="18">
        <v>3</v>
      </c>
      <c r="B10" s="29" t="s">
        <v>173</v>
      </c>
      <c r="C10" s="30" t="s">
        <v>174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9" t="s">
        <v>175</v>
      </c>
      <c r="C11" s="30" t="s">
        <v>176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9" t="s">
        <v>177</v>
      </c>
      <c r="C12" s="30" t="s">
        <v>178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9" t="s">
        <v>179</v>
      </c>
      <c r="C13" s="30" t="s">
        <v>180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9" t="s">
        <v>181</v>
      </c>
      <c r="C14" s="30" t="s">
        <v>182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9" t="s">
        <v>183</v>
      </c>
      <c r="C15" s="30" t="s">
        <v>184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9" t="s">
        <v>185</v>
      </c>
      <c r="C16" s="30" t="s">
        <v>186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9" t="s">
        <v>187</v>
      </c>
      <c r="C17" s="30" t="s">
        <v>188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9" t="s">
        <v>189</v>
      </c>
      <c r="C18" s="30" t="s">
        <v>190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9" t="s">
        <v>191</v>
      </c>
      <c r="C19" s="30" t="s">
        <v>192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9" t="s">
        <v>193</v>
      </c>
      <c r="C20" s="30" t="s">
        <v>194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9" t="s">
        <v>195</v>
      </c>
      <c r="C21" s="30" t="s">
        <v>196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9" t="s">
        <v>197</v>
      </c>
      <c r="C22" s="30" t="s">
        <v>198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9" t="s">
        <v>199</v>
      </c>
      <c r="C23" s="30" t="s">
        <v>200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9" t="s">
        <v>201</v>
      </c>
      <c r="C24" s="30" t="s">
        <v>202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9" t="s">
        <v>203</v>
      </c>
      <c r="C25" s="30" t="s">
        <v>204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9" t="s">
        <v>205</v>
      </c>
      <c r="C26" s="30" t="s">
        <v>206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9" t="s">
        <v>207</v>
      </c>
      <c r="C27" s="30" t="s">
        <v>208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9" t="s">
        <v>209</v>
      </c>
      <c r="C28" s="30" t="s">
        <v>210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9" t="s">
        <v>49</v>
      </c>
      <c r="C29" s="30" t="s">
        <v>211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9" t="s">
        <v>212</v>
      </c>
      <c r="C30" s="30" t="s">
        <v>213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9" t="s">
        <v>214</v>
      </c>
      <c r="C31" s="30" t="s">
        <v>215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9" t="s">
        <v>216</v>
      </c>
      <c r="C32" s="30" t="s">
        <v>217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9" t="s">
        <v>218</v>
      </c>
      <c r="C33" s="30" t="s">
        <v>219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9" t="s">
        <v>220</v>
      </c>
      <c r="C34" s="30" t="s">
        <v>221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9" t="s">
        <v>222</v>
      </c>
      <c r="C35" s="30" t="s">
        <v>223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9" t="s">
        <v>224</v>
      </c>
      <c r="C36" s="30" t="s">
        <v>225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9" t="s">
        <v>226</v>
      </c>
      <c r="C37" s="30" t="s">
        <v>227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9" t="s">
        <v>228</v>
      </c>
      <c r="C38" s="30" t="s">
        <v>229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9" t="s">
        <v>230</v>
      </c>
      <c r="C39" s="30" t="s">
        <v>231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9" t="s">
        <v>232</v>
      </c>
      <c r="C40" s="30" t="s">
        <v>233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9" t="s">
        <v>234</v>
      </c>
      <c r="C41" s="30" t="s">
        <v>235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9" t="s">
        <v>236</v>
      </c>
      <c r="C42" s="30" t="s">
        <v>237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65"/>
      <c r="B43" s="66"/>
      <c r="C43" s="66"/>
      <c r="D43" s="66"/>
      <c r="E43" s="66"/>
      <c r="F43" s="66"/>
      <c r="G43" s="62" t="s">
        <v>8</v>
      </c>
      <c r="H43" s="63"/>
      <c r="I43" s="19">
        <f>COUNTIF(I8:I42,"ผ่าน")</f>
        <v>0</v>
      </c>
    </row>
    <row r="44" spans="1:9" ht="18.75" x14ac:dyDescent="0.2">
      <c r="A44" s="67"/>
      <c r="B44" s="68"/>
      <c r="C44" s="68"/>
      <c r="D44" s="68"/>
      <c r="E44" s="68"/>
      <c r="F44" s="68"/>
      <c r="G44" s="62" t="s">
        <v>12</v>
      </c>
      <c r="H44" s="63"/>
      <c r="I44" s="19">
        <f>COUNTIF(I8:I42,"ไม่ผ่าน")</f>
        <v>35</v>
      </c>
    </row>
    <row r="45" spans="1:9" ht="18.75" x14ac:dyDescent="0.3">
      <c r="A45" s="6" t="s">
        <v>13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684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685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25</v>
      </c>
      <c r="F48" s="10"/>
      <c r="G48" s="2"/>
      <c r="H48" s="2"/>
      <c r="I48" s="14"/>
    </row>
    <row r="49" spans="1:9" ht="18.75" x14ac:dyDescent="0.3">
      <c r="A49" s="88" t="s">
        <v>14</v>
      </c>
      <c r="B49" s="88"/>
      <c r="C49" s="88" t="s">
        <v>15</v>
      </c>
      <c r="D49" s="88"/>
      <c r="E49" s="64" t="s">
        <v>16</v>
      </c>
      <c r="F49" s="64"/>
      <c r="G49" s="64" t="s">
        <v>17</v>
      </c>
      <c r="H49" s="64"/>
      <c r="I49" s="14"/>
    </row>
    <row r="50" spans="1:9" ht="18.75" x14ac:dyDescent="0.3">
      <c r="A50" s="88"/>
      <c r="B50" s="88"/>
      <c r="C50" s="89" t="s">
        <v>18</v>
      </c>
      <c r="D50" s="89"/>
      <c r="E50" s="90" t="s">
        <v>19</v>
      </c>
      <c r="F50" s="90"/>
      <c r="G50" s="90">
        <f>COUNTIF(H8:H42,"/")</f>
        <v>0</v>
      </c>
      <c r="H50" s="90"/>
      <c r="I50" s="14"/>
    </row>
    <row r="51" spans="1:9" ht="18.75" x14ac:dyDescent="0.3">
      <c r="A51" s="88"/>
      <c r="B51" s="88"/>
      <c r="C51" s="89" t="s">
        <v>20</v>
      </c>
      <c r="D51" s="89"/>
      <c r="E51" s="90" t="s">
        <v>21</v>
      </c>
      <c r="F51" s="90"/>
      <c r="G51" s="90">
        <f>COUNTIF(G8:G42,"/")</f>
        <v>0</v>
      </c>
      <c r="H51" s="90"/>
      <c r="I51" s="14"/>
    </row>
    <row r="52" spans="1:9" ht="18.75" x14ac:dyDescent="0.3">
      <c r="A52" s="88"/>
      <c r="B52" s="88"/>
      <c r="C52" s="89" t="s">
        <v>22</v>
      </c>
      <c r="D52" s="89"/>
      <c r="E52" s="90" t="s">
        <v>8</v>
      </c>
      <c r="F52" s="90"/>
      <c r="G52" s="90">
        <f>COUNTIF(F8:F42,"/")</f>
        <v>0</v>
      </c>
      <c r="H52" s="90"/>
      <c r="I52" s="14"/>
    </row>
    <row r="53" spans="1:9" ht="18.75" x14ac:dyDescent="0.3">
      <c r="A53" s="88"/>
      <c r="B53" s="88"/>
      <c r="C53" s="89" t="s">
        <v>23</v>
      </c>
      <c r="D53" s="89"/>
      <c r="E53" s="90" t="s">
        <v>12</v>
      </c>
      <c r="F53" s="90"/>
      <c r="G53" s="90">
        <f>COUNTIF(E8:E42,"/")</f>
        <v>35</v>
      </c>
      <c r="H53" s="90"/>
      <c r="I53" s="14"/>
    </row>
  </sheetData>
  <mergeCells count="30">
    <mergeCell ref="A49:B53"/>
    <mergeCell ref="C49:D49"/>
    <mergeCell ref="E49:F49"/>
    <mergeCell ref="G49:H49"/>
    <mergeCell ref="C50:D50"/>
    <mergeCell ref="E50:F50"/>
    <mergeCell ref="C53:D53"/>
    <mergeCell ref="E53:F53"/>
    <mergeCell ref="G53:H53"/>
    <mergeCell ref="G50:H50"/>
    <mergeCell ref="C51:D51"/>
    <mergeCell ref="E51:F51"/>
    <mergeCell ref="G51:H51"/>
    <mergeCell ref="C52:D52"/>
    <mergeCell ref="E52:F52"/>
    <mergeCell ref="G52:H52"/>
    <mergeCell ref="A1:J1"/>
    <mergeCell ref="F6:H6"/>
    <mergeCell ref="A43:F44"/>
    <mergeCell ref="G43:H43"/>
    <mergeCell ref="G44:H44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689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2.5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7" t="s">
        <v>238</v>
      </c>
      <c r="C8" s="38" t="s">
        <v>239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9" t="s">
        <v>240</v>
      </c>
      <c r="C9" s="30" t="s">
        <v>241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9.5" thickBot="1" x14ac:dyDescent="0.35">
      <c r="A10" s="18">
        <v>3</v>
      </c>
      <c r="B10" s="29" t="s">
        <v>242</v>
      </c>
      <c r="C10" s="30" t="s">
        <v>243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9" t="s">
        <v>244</v>
      </c>
      <c r="C11" s="30" t="s">
        <v>245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9" t="s">
        <v>246</v>
      </c>
      <c r="C12" s="30" t="s">
        <v>247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9" t="s">
        <v>248</v>
      </c>
      <c r="C13" s="30" t="s">
        <v>249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9" t="s">
        <v>250</v>
      </c>
      <c r="C14" s="30" t="s">
        <v>251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9" t="s">
        <v>252</v>
      </c>
      <c r="C15" s="30" t="s">
        <v>253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9" t="s">
        <v>254</v>
      </c>
      <c r="C16" s="30" t="s">
        <v>255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9" t="s">
        <v>256</v>
      </c>
      <c r="C17" s="30" t="s">
        <v>257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9" t="s">
        <v>258</v>
      </c>
      <c r="C18" s="30" t="s">
        <v>259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9" t="s">
        <v>260</v>
      </c>
      <c r="C19" s="30" t="s">
        <v>261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9" t="s">
        <v>262</v>
      </c>
      <c r="C20" s="30" t="s">
        <v>263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9" t="s">
        <v>264</v>
      </c>
      <c r="C21" s="30" t="s">
        <v>265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9" t="s">
        <v>266</v>
      </c>
      <c r="C22" s="30" t="s">
        <v>267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9" t="s">
        <v>268</v>
      </c>
      <c r="C23" s="30" t="s">
        <v>269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9" t="s">
        <v>270</v>
      </c>
      <c r="C24" s="30" t="s">
        <v>271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9" t="s">
        <v>272</v>
      </c>
      <c r="C25" s="30" t="s">
        <v>273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9" t="s">
        <v>274</v>
      </c>
      <c r="C26" s="30" t="s">
        <v>275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9" t="s">
        <v>276</v>
      </c>
      <c r="C27" s="30" t="s">
        <v>277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9" t="s">
        <v>278</v>
      </c>
      <c r="C28" s="30" t="s">
        <v>279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5" t="s">
        <v>280</v>
      </c>
      <c r="C29" s="30" t="s">
        <v>281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9" t="s">
        <v>282</v>
      </c>
      <c r="C30" s="30" t="s">
        <v>283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9" t="s">
        <v>284</v>
      </c>
      <c r="C31" s="30" t="s">
        <v>285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9" t="s">
        <v>286</v>
      </c>
      <c r="C32" s="30" t="s">
        <v>287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9" t="s">
        <v>288</v>
      </c>
      <c r="C33" s="30" t="s">
        <v>289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9" t="s">
        <v>290</v>
      </c>
      <c r="C34" s="30" t="s">
        <v>291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9" t="s">
        <v>292</v>
      </c>
      <c r="C35" s="30" t="s">
        <v>293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9" t="s">
        <v>294</v>
      </c>
      <c r="C36" s="30" t="s">
        <v>295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9" t="s">
        <v>296</v>
      </c>
      <c r="C37" s="30" t="s">
        <v>297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9" t="s">
        <v>298</v>
      </c>
      <c r="C38" s="30" t="s">
        <v>299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9" t="s">
        <v>300</v>
      </c>
      <c r="C39" s="30" t="s">
        <v>231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9" t="s">
        <v>301</v>
      </c>
      <c r="C40" s="30" t="s">
        <v>302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9" t="s">
        <v>303</v>
      </c>
      <c r="C41" s="30" t="s">
        <v>304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9" t="s">
        <v>305</v>
      </c>
      <c r="C42" s="30" t="s">
        <v>306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9" t="s">
        <v>307</v>
      </c>
      <c r="C43" s="30" t="s">
        <v>308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9" t="s">
        <v>309</v>
      </c>
      <c r="C44" s="30" t="s">
        <v>310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5"/>
      <c r="B45" s="66"/>
      <c r="C45" s="66"/>
      <c r="D45" s="66"/>
      <c r="E45" s="66"/>
      <c r="F45" s="66"/>
      <c r="G45" s="62" t="s">
        <v>8</v>
      </c>
      <c r="H45" s="63"/>
      <c r="I45" s="19">
        <f>COUNTIF(I8:I44,"ผ่าน")</f>
        <v>0</v>
      </c>
    </row>
    <row r="46" spans="1:9" ht="18.75" x14ac:dyDescent="0.2">
      <c r="A46" s="67"/>
      <c r="B46" s="68"/>
      <c r="C46" s="68"/>
      <c r="D46" s="68"/>
      <c r="E46" s="68"/>
      <c r="F46" s="68"/>
      <c r="G46" s="62" t="s">
        <v>12</v>
      </c>
      <c r="H46" s="63"/>
      <c r="I46" s="19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684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685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25</v>
      </c>
      <c r="F50" s="10"/>
      <c r="G50" s="2"/>
      <c r="H50" s="2"/>
      <c r="I50" s="14"/>
    </row>
    <row r="51" spans="1:9" ht="18.75" x14ac:dyDescent="0.3">
      <c r="A51" s="88" t="s">
        <v>14</v>
      </c>
      <c r="B51" s="88"/>
      <c r="C51" s="88" t="s">
        <v>15</v>
      </c>
      <c r="D51" s="88"/>
      <c r="E51" s="64" t="s">
        <v>16</v>
      </c>
      <c r="F51" s="64"/>
      <c r="G51" s="64" t="s">
        <v>17</v>
      </c>
      <c r="H51" s="64"/>
      <c r="I51" s="14"/>
    </row>
    <row r="52" spans="1:9" ht="18.75" x14ac:dyDescent="0.3">
      <c r="A52" s="88"/>
      <c r="B52" s="88"/>
      <c r="C52" s="89" t="s">
        <v>18</v>
      </c>
      <c r="D52" s="89"/>
      <c r="E52" s="90" t="s">
        <v>19</v>
      </c>
      <c r="F52" s="90"/>
      <c r="G52" s="90">
        <f>COUNTIF(H8:H44,"/")</f>
        <v>0</v>
      </c>
      <c r="H52" s="90"/>
      <c r="I52" s="14"/>
    </row>
    <row r="53" spans="1:9" ht="18.75" x14ac:dyDescent="0.3">
      <c r="A53" s="88"/>
      <c r="B53" s="88"/>
      <c r="C53" s="89" t="s">
        <v>20</v>
      </c>
      <c r="D53" s="89"/>
      <c r="E53" s="90" t="s">
        <v>21</v>
      </c>
      <c r="F53" s="90"/>
      <c r="G53" s="90">
        <f>COUNTIF(G8:G44,"/")</f>
        <v>0</v>
      </c>
      <c r="H53" s="90"/>
      <c r="I53" s="14"/>
    </row>
    <row r="54" spans="1:9" ht="18.75" x14ac:dyDescent="0.3">
      <c r="A54" s="88"/>
      <c r="B54" s="88"/>
      <c r="C54" s="89" t="s">
        <v>22</v>
      </c>
      <c r="D54" s="89"/>
      <c r="E54" s="90" t="s">
        <v>8</v>
      </c>
      <c r="F54" s="90"/>
      <c r="G54" s="90">
        <f>COUNTIF(F8:F44,"/")</f>
        <v>0</v>
      </c>
      <c r="H54" s="90"/>
      <c r="I54" s="14"/>
    </row>
    <row r="55" spans="1:9" ht="18.75" x14ac:dyDescent="0.3">
      <c r="A55" s="88"/>
      <c r="B55" s="88"/>
      <c r="C55" s="89" t="s">
        <v>23</v>
      </c>
      <c r="D55" s="89"/>
      <c r="E55" s="90" t="s">
        <v>12</v>
      </c>
      <c r="F55" s="90"/>
      <c r="G55" s="90">
        <f>COUNTIF(E8:E44,"/")</f>
        <v>37</v>
      </c>
      <c r="H55" s="90"/>
      <c r="I55" s="14"/>
    </row>
  </sheetData>
  <mergeCells count="30"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  <mergeCell ref="C53:D53"/>
    <mergeCell ref="E53:F53"/>
    <mergeCell ref="G53:H53"/>
    <mergeCell ref="C54:D54"/>
    <mergeCell ref="E54:F54"/>
    <mergeCell ref="G54:H54"/>
    <mergeCell ref="A1:J1"/>
    <mergeCell ref="F6:H6"/>
    <mergeCell ref="A45:F46"/>
    <mergeCell ref="G45:H45"/>
    <mergeCell ref="G46:H4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690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4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9" t="s">
        <v>311</v>
      </c>
      <c r="C8" s="40" t="s">
        <v>312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35" t="s">
        <v>313</v>
      </c>
      <c r="C9" s="36" t="s">
        <v>314</v>
      </c>
      <c r="D9" s="17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10" ht="19.5" thickBot="1" x14ac:dyDescent="0.35">
      <c r="A10" s="18">
        <v>3</v>
      </c>
      <c r="B10" s="35" t="s">
        <v>315</v>
      </c>
      <c r="C10" s="36" t="s">
        <v>316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35" t="s">
        <v>317</v>
      </c>
      <c r="C11" s="36" t="s">
        <v>318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35" t="s">
        <v>319</v>
      </c>
      <c r="C12" s="36" t="s">
        <v>320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35" t="s">
        <v>321</v>
      </c>
      <c r="C13" s="36" t="s">
        <v>322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35" t="s">
        <v>323</v>
      </c>
      <c r="C14" s="36" t="s">
        <v>324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35" t="s">
        <v>325</v>
      </c>
      <c r="C15" s="36" t="s">
        <v>326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35" t="s">
        <v>327</v>
      </c>
      <c r="C16" s="36" t="s">
        <v>328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5" t="s">
        <v>329</v>
      </c>
      <c r="C17" s="36" t="s">
        <v>330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5" t="s">
        <v>331</v>
      </c>
      <c r="C18" s="36" t="s">
        <v>332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5" t="s">
        <v>333</v>
      </c>
      <c r="C19" s="36" t="s">
        <v>334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5" t="s">
        <v>335</v>
      </c>
      <c r="C20" s="36" t="s">
        <v>336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5" t="s">
        <v>337</v>
      </c>
      <c r="C21" s="36" t="s">
        <v>190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5" t="s">
        <v>338</v>
      </c>
      <c r="C22" s="36" t="s">
        <v>339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5" t="s">
        <v>340</v>
      </c>
      <c r="C23" s="36" t="s">
        <v>341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5" t="s">
        <v>342</v>
      </c>
      <c r="C24" s="36" t="s">
        <v>343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5" t="s">
        <v>97</v>
      </c>
      <c r="C25" s="36" t="s">
        <v>344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5" t="s">
        <v>159</v>
      </c>
      <c r="C26" s="36" t="s">
        <v>345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5" t="s">
        <v>346</v>
      </c>
      <c r="C27" s="36" t="s">
        <v>347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5" t="s">
        <v>348</v>
      </c>
      <c r="C28" s="36" t="s">
        <v>349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5" t="s">
        <v>350</v>
      </c>
      <c r="C29" s="36" t="s">
        <v>351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5" t="s">
        <v>352</v>
      </c>
      <c r="C30" s="36" t="s">
        <v>353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5" t="s">
        <v>354</v>
      </c>
      <c r="C31" s="36" t="s">
        <v>355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5" t="s">
        <v>274</v>
      </c>
      <c r="C32" s="36" t="s">
        <v>356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5" t="s">
        <v>357</v>
      </c>
      <c r="C33" s="36" t="s">
        <v>358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5" t="s">
        <v>359</v>
      </c>
      <c r="C34" s="36" t="s">
        <v>360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5" t="s">
        <v>361</v>
      </c>
      <c r="C35" s="36" t="s">
        <v>362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5" t="s">
        <v>363</v>
      </c>
      <c r="C36" s="36" t="s">
        <v>364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5" t="s">
        <v>365</v>
      </c>
      <c r="C37" s="36" t="s">
        <v>366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35" t="s">
        <v>367</v>
      </c>
      <c r="C38" s="36" t="s">
        <v>368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35" t="s">
        <v>369</v>
      </c>
      <c r="C39" s="36" t="s">
        <v>370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35" t="s">
        <v>99</v>
      </c>
      <c r="C40" s="36" t="s">
        <v>371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35" t="s">
        <v>372</v>
      </c>
      <c r="C41" s="36" t="s">
        <v>373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65"/>
      <c r="B42" s="66"/>
      <c r="C42" s="66"/>
      <c r="D42" s="66"/>
      <c r="E42" s="66"/>
      <c r="F42" s="66"/>
      <c r="G42" s="62" t="s">
        <v>8</v>
      </c>
      <c r="H42" s="63"/>
      <c r="I42" s="19">
        <f>COUNTIF(I8:I41,"ผ่าน")</f>
        <v>0</v>
      </c>
    </row>
    <row r="43" spans="1:9" ht="18.75" x14ac:dyDescent="0.2">
      <c r="A43" s="67"/>
      <c r="B43" s="68"/>
      <c r="C43" s="68"/>
      <c r="D43" s="68"/>
      <c r="E43" s="68"/>
      <c r="F43" s="68"/>
      <c r="G43" s="62" t="s">
        <v>12</v>
      </c>
      <c r="H43" s="63"/>
      <c r="I43" s="19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684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685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25</v>
      </c>
      <c r="F47" s="10"/>
      <c r="G47" s="2"/>
      <c r="H47" s="2"/>
      <c r="I47" s="14"/>
    </row>
    <row r="48" spans="1:9" ht="18.75" x14ac:dyDescent="0.3">
      <c r="A48" s="88" t="s">
        <v>14</v>
      </c>
      <c r="B48" s="88"/>
      <c r="C48" s="88" t="s">
        <v>15</v>
      </c>
      <c r="D48" s="88"/>
      <c r="E48" s="64" t="s">
        <v>16</v>
      </c>
      <c r="F48" s="64"/>
      <c r="G48" s="64" t="s">
        <v>17</v>
      </c>
      <c r="H48" s="64"/>
      <c r="I48" s="14"/>
    </row>
    <row r="49" spans="1:9" ht="18.75" x14ac:dyDescent="0.3">
      <c r="A49" s="88"/>
      <c r="B49" s="88"/>
      <c r="C49" s="89" t="s">
        <v>18</v>
      </c>
      <c r="D49" s="89"/>
      <c r="E49" s="90" t="s">
        <v>19</v>
      </c>
      <c r="F49" s="90"/>
      <c r="G49" s="90">
        <f>COUNTIF(H8:H41,"/")</f>
        <v>0</v>
      </c>
      <c r="H49" s="90"/>
      <c r="I49" s="14"/>
    </row>
    <row r="50" spans="1:9" ht="18.75" x14ac:dyDescent="0.3">
      <c r="A50" s="88"/>
      <c r="B50" s="88"/>
      <c r="C50" s="89" t="s">
        <v>20</v>
      </c>
      <c r="D50" s="89"/>
      <c r="E50" s="90" t="s">
        <v>21</v>
      </c>
      <c r="F50" s="90"/>
      <c r="G50" s="90">
        <f>COUNTIF(G8:G41,"/")</f>
        <v>0</v>
      </c>
      <c r="H50" s="90"/>
      <c r="I50" s="14"/>
    </row>
    <row r="51" spans="1:9" ht="18.75" x14ac:dyDescent="0.3">
      <c r="A51" s="88"/>
      <c r="B51" s="88"/>
      <c r="C51" s="89" t="s">
        <v>22</v>
      </c>
      <c r="D51" s="89"/>
      <c r="E51" s="90" t="s">
        <v>8</v>
      </c>
      <c r="F51" s="90"/>
      <c r="G51" s="90">
        <f>COUNTIF(F8:F41,"/")</f>
        <v>0</v>
      </c>
      <c r="H51" s="90"/>
      <c r="I51" s="14"/>
    </row>
    <row r="52" spans="1:9" ht="18.75" x14ac:dyDescent="0.3">
      <c r="A52" s="88"/>
      <c r="B52" s="88"/>
      <c r="C52" s="89" t="s">
        <v>23</v>
      </c>
      <c r="D52" s="89"/>
      <c r="E52" s="90" t="s">
        <v>12</v>
      </c>
      <c r="F52" s="90"/>
      <c r="G52" s="90">
        <f>COUNTIF(E8:E41,"/")</f>
        <v>34</v>
      </c>
      <c r="H52" s="90"/>
      <c r="I52" s="14"/>
    </row>
  </sheetData>
  <mergeCells count="30">
    <mergeCell ref="C51:D51"/>
    <mergeCell ref="E51:F51"/>
    <mergeCell ref="G51:H51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52:D52"/>
    <mergeCell ref="E52:F52"/>
    <mergeCell ref="G52:H52"/>
    <mergeCell ref="A42:F43"/>
    <mergeCell ref="G42:H42"/>
    <mergeCell ref="G43:H43"/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691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80.25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9" t="s">
        <v>374</v>
      </c>
      <c r="C8" s="40" t="s">
        <v>375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41" t="s">
        <v>376</v>
      </c>
      <c r="C9" s="34" t="s">
        <v>377</v>
      </c>
      <c r="D9" s="17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10" ht="19.5" thickBot="1" x14ac:dyDescent="0.35">
      <c r="A10" s="18">
        <v>3</v>
      </c>
      <c r="B10" s="33" t="s">
        <v>378</v>
      </c>
      <c r="C10" s="34" t="s">
        <v>379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33" t="s">
        <v>380</v>
      </c>
      <c r="C11" s="34" t="s">
        <v>381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42" t="s">
        <v>359</v>
      </c>
      <c r="C12" s="43" t="s">
        <v>382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44" t="s">
        <v>383</v>
      </c>
      <c r="C13" s="45" t="s">
        <v>269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41" t="s">
        <v>384</v>
      </c>
      <c r="C14" s="34" t="s">
        <v>385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46" t="s">
        <v>386</v>
      </c>
      <c r="C15" s="45" t="s">
        <v>387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41" t="s">
        <v>388</v>
      </c>
      <c r="C16" s="34" t="s">
        <v>389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41" t="s">
        <v>390</v>
      </c>
      <c r="C17" s="34" t="s">
        <v>391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41" t="s">
        <v>392</v>
      </c>
      <c r="C18" s="34" t="s">
        <v>393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41" t="s">
        <v>394</v>
      </c>
      <c r="C19" s="34" t="s">
        <v>395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41" t="s">
        <v>396</v>
      </c>
      <c r="C20" s="34" t="s">
        <v>397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44" t="s">
        <v>384</v>
      </c>
      <c r="C21" s="45" t="s">
        <v>398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41" t="s">
        <v>134</v>
      </c>
      <c r="C22" s="34" t="s">
        <v>399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41" t="s">
        <v>400</v>
      </c>
      <c r="C23" s="34" t="s">
        <v>401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41" t="s">
        <v>214</v>
      </c>
      <c r="C24" s="34" t="s">
        <v>402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3" t="s">
        <v>403</v>
      </c>
      <c r="C25" s="34" t="s">
        <v>404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3" t="s">
        <v>405</v>
      </c>
      <c r="C26" s="34" t="s">
        <v>406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3" t="s">
        <v>407</v>
      </c>
      <c r="C27" s="34" t="s">
        <v>408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3" t="s">
        <v>409</v>
      </c>
      <c r="C28" s="34" t="s">
        <v>410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3" t="s">
        <v>411</v>
      </c>
      <c r="C29" s="34" t="s">
        <v>412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3" t="s">
        <v>359</v>
      </c>
      <c r="C30" s="34" t="s">
        <v>413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3" t="s">
        <v>414</v>
      </c>
      <c r="C31" s="34" t="s">
        <v>415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3" t="s">
        <v>416</v>
      </c>
      <c r="C32" s="34" t="s">
        <v>417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3" t="s">
        <v>418</v>
      </c>
      <c r="C33" s="34" t="s">
        <v>419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3" t="s">
        <v>420</v>
      </c>
      <c r="C34" s="34" t="s">
        <v>421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3" t="s">
        <v>422</v>
      </c>
      <c r="C35" s="34" t="s">
        <v>423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3" t="s">
        <v>424</v>
      </c>
      <c r="C36" s="34" t="s">
        <v>425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3" t="s">
        <v>426</v>
      </c>
      <c r="C37" s="34" t="s">
        <v>427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33" t="s">
        <v>428</v>
      </c>
      <c r="C38" s="34" t="s">
        <v>429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33" t="s">
        <v>430</v>
      </c>
      <c r="C39" s="34" t="s">
        <v>431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33" t="s">
        <v>432</v>
      </c>
      <c r="C40" s="34" t="s">
        <v>433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33" t="s">
        <v>434</v>
      </c>
      <c r="C41" s="34" t="s">
        <v>435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65"/>
      <c r="B42" s="66"/>
      <c r="C42" s="66"/>
      <c r="D42" s="66"/>
      <c r="E42" s="66"/>
      <c r="F42" s="66"/>
      <c r="G42" s="62" t="s">
        <v>8</v>
      </c>
      <c r="H42" s="63"/>
      <c r="I42" s="19">
        <f>COUNTIF(I8:I41,"ผ่าน")</f>
        <v>0</v>
      </c>
    </row>
    <row r="43" spans="1:9" ht="18.75" x14ac:dyDescent="0.2">
      <c r="A43" s="67"/>
      <c r="B43" s="68"/>
      <c r="C43" s="68"/>
      <c r="D43" s="68"/>
      <c r="E43" s="68"/>
      <c r="F43" s="68"/>
      <c r="G43" s="62" t="s">
        <v>12</v>
      </c>
      <c r="H43" s="63"/>
      <c r="I43" s="19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684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685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25</v>
      </c>
      <c r="F47" s="10"/>
      <c r="G47" s="2"/>
      <c r="H47" s="2"/>
      <c r="I47" s="14"/>
    </row>
    <row r="48" spans="1:9" ht="18.75" x14ac:dyDescent="0.3">
      <c r="A48" s="88" t="s">
        <v>14</v>
      </c>
      <c r="B48" s="88"/>
      <c r="C48" s="88" t="s">
        <v>15</v>
      </c>
      <c r="D48" s="88"/>
      <c r="E48" s="64" t="s">
        <v>16</v>
      </c>
      <c r="F48" s="64"/>
      <c r="G48" s="64" t="s">
        <v>17</v>
      </c>
      <c r="H48" s="64"/>
      <c r="I48" s="14"/>
    </row>
    <row r="49" spans="1:9" ht="18.75" x14ac:dyDescent="0.3">
      <c r="A49" s="88"/>
      <c r="B49" s="88"/>
      <c r="C49" s="89" t="s">
        <v>18</v>
      </c>
      <c r="D49" s="89"/>
      <c r="E49" s="90" t="s">
        <v>19</v>
      </c>
      <c r="F49" s="90"/>
      <c r="G49" s="90">
        <f>COUNTIF(H8:H41,"/")</f>
        <v>0</v>
      </c>
      <c r="H49" s="90"/>
      <c r="I49" s="14"/>
    </row>
    <row r="50" spans="1:9" ht="18.75" x14ac:dyDescent="0.3">
      <c r="A50" s="88"/>
      <c r="B50" s="88"/>
      <c r="C50" s="89" t="s">
        <v>20</v>
      </c>
      <c r="D50" s="89"/>
      <c r="E50" s="90" t="s">
        <v>21</v>
      </c>
      <c r="F50" s="90"/>
      <c r="G50" s="90">
        <f>COUNTIF(G8:G41,"/")</f>
        <v>0</v>
      </c>
      <c r="H50" s="90"/>
      <c r="I50" s="14"/>
    </row>
    <row r="51" spans="1:9" ht="18.75" x14ac:dyDescent="0.3">
      <c r="A51" s="88"/>
      <c r="B51" s="88"/>
      <c r="C51" s="89" t="s">
        <v>22</v>
      </c>
      <c r="D51" s="89"/>
      <c r="E51" s="90" t="s">
        <v>8</v>
      </c>
      <c r="F51" s="90"/>
      <c r="G51" s="90">
        <f>COUNTIF(F8:F41,"/")</f>
        <v>0</v>
      </c>
      <c r="H51" s="90"/>
      <c r="I51" s="14"/>
    </row>
    <row r="52" spans="1:9" ht="18.75" x14ac:dyDescent="0.3">
      <c r="A52" s="88"/>
      <c r="B52" s="88"/>
      <c r="C52" s="89" t="s">
        <v>23</v>
      </c>
      <c r="D52" s="89"/>
      <c r="E52" s="90" t="s">
        <v>12</v>
      </c>
      <c r="F52" s="90"/>
      <c r="G52" s="90">
        <f>COUNTIF(E8:E41,"/")</f>
        <v>34</v>
      </c>
      <c r="H52" s="90"/>
      <c r="I52" s="14"/>
    </row>
  </sheetData>
  <mergeCells count="30">
    <mergeCell ref="A48:B52"/>
    <mergeCell ref="C52:D52"/>
    <mergeCell ref="C48:D48"/>
    <mergeCell ref="E48:F48"/>
    <mergeCell ref="C51:D51"/>
    <mergeCell ref="E51:F51"/>
    <mergeCell ref="E52:F52"/>
    <mergeCell ref="G48:H48"/>
    <mergeCell ref="C49:D49"/>
    <mergeCell ref="E49:F49"/>
    <mergeCell ref="G49:H49"/>
    <mergeCell ref="C50:D50"/>
    <mergeCell ref="E50:F50"/>
    <mergeCell ref="G50:H50"/>
    <mergeCell ref="G52:H52"/>
    <mergeCell ref="A1:J1"/>
    <mergeCell ref="F6:H6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2:F43"/>
    <mergeCell ref="G43:H43"/>
    <mergeCell ref="G51:H5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692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66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47" t="s">
        <v>436</v>
      </c>
      <c r="C8" s="48" t="s">
        <v>437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49" t="s">
        <v>438</v>
      </c>
      <c r="C9" s="43" t="s">
        <v>439</v>
      </c>
      <c r="D9" s="17"/>
      <c r="E9" s="16" t="str">
        <f t="shared" ref="E9:E45" si="0">IF(D9&lt;=14,"/",IF(D9&lt;=20,"",IF(D9&lt;=25,"",IF(D9&lt;=30,""))))</f>
        <v>/</v>
      </c>
      <c r="F9" s="16" t="str">
        <f t="shared" ref="F9:F45" si="1">IF(D9&lt;=14,"",IF(D9&lt;=20,"/",IF(D9&lt;=25,"",IF(D9&lt;=30,""))))</f>
        <v/>
      </c>
      <c r="G9" s="16" t="str">
        <f t="shared" ref="G9:G45" si="2">IF(D9&lt;=14,"",IF(D9&lt;=20,"",IF(D9&lt;=25,"/",IF(D9&lt;=30,""))))</f>
        <v/>
      </c>
      <c r="H9" s="16" t="str">
        <f t="shared" ref="H9:H45" si="3">IF(D9&lt;=14,"",IF(D9&lt;=20,"",IF(D9&lt;=25,"",IF(D9&lt;=30,"/"))))</f>
        <v/>
      </c>
      <c r="I9" s="16" t="str">
        <f t="shared" ref="I9:I45" si="4">IF(D9&gt;14,"ผ่าน","ไม่ผ่าน")</f>
        <v>ไม่ผ่าน</v>
      </c>
    </row>
    <row r="10" spans="1:10" ht="19.5" thickBot="1" x14ac:dyDescent="0.35">
      <c r="A10" s="18">
        <v>3</v>
      </c>
      <c r="B10" s="49" t="s">
        <v>440</v>
      </c>
      <c r="C10" s="43" t="s">
        <v>441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49" t="s">
        <v>442</v>
      </c>
      <c r="C11" s="43" t="s">
        <v>443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49" t="s">
        <v>444</v>
      </c>
      <c r="C12" s="43" t="s">
        <v>445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49" t="s">
        <v>446</v>
      </c>
      <c r="C13" s="43" t="s">
        <v>447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49" t="s">
        <v>199</v>
      </c>
      <c r="C14" s="43" t="s">
        <v>448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49" t="s">
        <v>449</v>
      </c>
      <c r="C15" s="43" t="s">
        <v>450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49" t="s">
        <v>451</v>
      </c>
      <c r="C16" s="43" t="s">
        <v>452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49" t="s">
        <v>301</v>
      </c>
      <c r="C17" s="43" t="s">
        <v>453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49" t="s">
        <v>454</v>
      </c>
      <c r="C18" s="43" t="s">
        <v>455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49" t="s">
        <v>456</v>
      </c>
      <c r="C19" s="43" t="s">
        <v>457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49" t="s">
        <v>458</v>
      </c>
      <c r="C20" s="43" t="s">
        <v>459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49" t="s">
        <v>460</v>
      </c>
      <c r="C21" s="43" t="s">
        <v>461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49" t="s">
        <v>359</v>
      </c>
      <c r="C22" s="43" t="s">
        <v>462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49" t="s">
        <v>463</v>
      </c>
      <c r="C23" s="43" t="s">
        <v>464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49" t="s">
        <v>465</v>
      </c>
      <c r="C24" s="43" t="s">
        <v>466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49" t="s">
        <v>467</v>
      </c>
      <c r="C25" s="43" t="s">
        <v>468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49" t="s">
        <v>469</v>
      </c>
      <c r="C26" s="43" t="s">
        <v>470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49" t="s">
        <v>471</v>
      </c>
      <c r="C27" s="43" t="s">
        <v>472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49" t="s">
        <v>460</v>
      </c>
      <c r="C28" s="43" t="s">
        <v>473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49" t="s">
        <v>474</v>
      </c>
      <c r="C29" s="43" t="s">
        <v>475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49" t="s">
        <v>476</v>
      </c>
      <c r="C30" s="43" t="s">
        <v>477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49" t="s">
        <v>478</v>
      </c>
      <c r="C31" s="43" t="s">
        <v>479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49" t="s">
        <v>480</v>
      </c>
      <c r="C32" s="43" t="s">
        <v>481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49" t="s">
        <v>482</v>
      </c>
      <c r="C33" s="43" t="s">
        <v>483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49" t="s">
        <v>484</v>
      </c>
      <c r="C34" s="43" t="s">
        <v>485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49" t="s">
        <v>486</v>
      </c>
      <c r="C35" s="43" t="s">
        <v>487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49" t="s">
        <v>488</v>
      </c>
      <c r="C36" s="43" t="s">
        <v>489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49" t="s">
        <v>490</v>
      </c>
      <c r="C37" s="43" t="s">
        <v>491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49" t="s">
        <v>492</v>
      </c>
      <c r="C38" s="43" t="s">
        <v>493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49" t="s">
        <v>494</v>
      </c>
      <c r="C39" s="43" t="s">
        <v>495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49" t="s">
        <v>496</v>
      </c>
      <c r="C40" s="43" t="s">
        <v>497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49" t="s">
        <v>498</v>
      </c>
      <c r="C41" s="43" t="s">
        <v>499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49" t="s">
        <v>500</v>
      </c>
      <c r="C42" s="43" t="s">
        <v>501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49" t="s">
        <v>502</v>
      </c>
      <c r="C43" s="43" t="s">
        <v>503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49" t="s">
        <v>504</v>
      </c>
      <c r="C44" s="43" t="s">
        <v>505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49" t="s">
        <v>506</v>
      </c>
      <c r="C45" s="43" t="s">
        <v>507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2">
      <c r="A46" s="65"/>
      <c r="B46" s="66"/>
      <c r="C46" s="66"/>
      <c r="D46" s="66"/>
      <c r="E46" s="66"/>
      <c r="F46" s="66"/>
      <c r="G46" s="62" t="s">
        <v>8</v>
      </c>
      <c r="H46" s="63"/>
      <c r="I46" s="19">
        <f>COUNTIF(I8:I45,"ผ่าน")</f>
        <v>0</v>
      </c>
    </row>
    <row r="47" spans="1:9" ht="18.75" x14ac:dyDescent="0.2">
      <c r="A47" s="67"/>
      <c r="B47" s="68"/>
      <c r="C47" s="68"/>
      <c r="D47" s="68"/>
      <c r="E47" s="68"/>
      <c r="F47" s="68"/>
      <c r="G47" s="62" t="s">
        <v>12</v>
      </c>
      <c r="H47" s="63"/>
      <c r="I47" s="19">
        <f>COUNTIF(I8:I45,"ไม่ผ่าน")</f>
        <v>38</v>
      </c>
    </row>
    <row r="48" spans="1:9" ht="18.75" x14ac:dyDescent="0.3">
      <c r="A48" s="6" t="s">
        <v>13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684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685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25</v>
      </c>
      <c r="F51" s="10"/>
      <c r="G51" s="2"/>
      <c r="H51" s="2"/>
      <c r="I51" s="14"/>
    </row>
    <row r="52" spans="1:9" ht="18.75" x14ac:dyDescent="0.3">
      <c r="A52" s="88" t="s">
        <v>14</v>
      </c>
      <c r="B52" s="88"/>
      <c r="C52" s="88" t="s">
        <v>15</v>
      </c>
      <c r="D52" s="88"/>
      <c r="E52" s="64" t="s">
        <v>16</v>
      </c>
      <c r="F52" s="64"/>
      <c r="G52" s="64" t="s">
        <v>17</v>
      </c>
      <c r="H52" s="64"/>
      <c r="I52" s="14"/>
    </row>
    <row r="53" spans="1:9" ht="18.75" x14ac:dyDescent="0.3">
      <c r="A53" s="88"/>
      <c r="B53" s="88"/>
      <c r="C53" s="89" t="s">
        <v>18</v>
      </c>
      <c r="D53" s="89"/>
      <c r="E53" s="90" t="s">
        <v>19</v>
      </c>
      <c r="F53" s="90"/>
      <c r="G53" s="90">
        <f>COUNTIF(H8:H45,"/")</f>
        <v>0</v>
      </c>
      <c r="H53" s="90"/>
      <c r="I53" s="14"/>
    </row>
    <row r="54" spans="1:9" ht="18.75" x14ac:dyDescent="0.3">
      <c r="A54" s="88"/>
      <c r="B54" s="88"/>
      <c r="C54" s="89" t="s">
        <v>20</v>
      </c>
      <c r="D54" s="89"/>
      <c r="E54" s="90" t="s">
        <v>21</v>
      </c>
      <c r="F54" s="90"/>
      <c r="G54" s="90">
        <f>COUNTIF(G8:G45,"/")</f>
        <v>0</v>
      </c>
      <c r="H54" s="90"/>
      <c r="I54" s="14"/>
    </row>
    <row r="55" spans="1:9" ht="18.75" x14ac:dyDescent="0.3">
      <c r="A55" s="88"/>
      <c r="B55" s="88"/>
      <c r="C55" s="89" t="s">
        <v>22</v>
      </c>
      <c r="D55" s="89"/>
      <c r="E55" s="90" t="s">
        <v>8</v>
      </c>
      <c r="F55" s="90"/>
      <c r="G55" s="90">
        <f>COUNTIF(F8:F45,"/")</f>
        <v>0</v>
      </c>
      <c r="H55" s="90"/>
      <c r="I55" s="14"/>
    </row>
    <row r="56" spans="1:9" ht="18.75" x14ac:dyDescent="0.3">
      <c r="A56" s="88"/>
      <c r="B56" s="88"/>
      <c r="C56" s="89" t="s">
        <v>23</v>
      </c>
      <c r="D56" s="89"/>
      <c r="E56" s="90" t="s">
        <v>12</v>
      </c>
      <c r="F56" s="90"/>
      <c r="G56" s="90">
        <f>COUNTIF(E8:E45,"/")</f>
        <v>38</v>
      </c>
      <c r="H56" s="90"/>
      <c r="I56" s="14"/>
    </row>
  </sheetData>
  <mergeCells count="30">
    <mergeCell ref="A46:F47"/>
    <mergeCell ref="G46:H46"/>
    <mergeCell ref="G47:H47"/>
    <mergeCell ref="A52:B56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55:D55"/>
    <mergeCell ref="E55:F55"/>
    <mergeCell ref="G55:H55"/>
    <mergeCell ref="C56:D56"/>
    <mergeCell ref="E56:F56"/>
    <mergeCell ref="G56:H56"/>
    <mergeCell ref="C54:D54"/>
    <mergeCell ref="E54:F54"/>
    <mergeCell ref="G54:H54"/>
    <mergeCell ref="C52:D52"/>
    <mergeCell ref="E52:F52"/>
    <mergeCell ref="G52:H52"/>
    <mergeCell ref="C53:D53"/>
    <mergeCell ref="E53:F53"/>
    <mergeCell ref="G53:H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693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101.25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37" t="s">
        <v>508</v>
      </c>
      <c r="C8" s="38" t="s">
        <v>509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49" t="s">
        <v>510</v>
      </c>
      <c r="C9" s="43" t="s">
        <v>511</v>
      </c>
      <c r="D9" s="17"/>
      <c r="E9" s="16" t="str">
        <f t="shared" ref="E9:E31" si="0">IF(D9&lt;=14,"/",IF(D9&lt;=20,"",IF(D9&lt;=25,"",IF(D9&lt;=30,""))))</f>
        <v>/</v>
      </c>
      <c r="F9" s="16" t="str">
        <f t="shared" ref="F9:F31" si="1">IF(D9&lt;=14,"",IF(D9&lt;=20,"/",IF(D9&lt;=25,"",IF(D9&lt;=30,""))))</f>
        <v/>
      </c>
      <c r="G9" s="16" t="str">
        <f t="shared" ref="G9:G31" si="2">IF(D9&lt;=14,"",IF(D9&lt;=20,"",IF(D9&lt;=25,"/",IF(D9&lt;=30,""))))</f>
        <v/>
      </c>
      <c r="H9" s="16" t="str">
        <f t="shared" ref="H9:H31" si="3">IF(D9&lt;=14,"",IF(D9&lt;=20,"",IF(D9&lt;=25,"",IF(D9&lt;=30,"/"))))</f>
        <v/>
      </c>
      <c r="I9" s="16" t="str">
        <f t="shared" ref="I9:I31" si="4">IF(D9&gt;14,"ผ่าน","ไม่ผ่าน")</f>
        <v>ไม่ผ่าน</v>
      </c>
    </row>
    <row r="10" spans="1:10" ht="19.5" thickBot="1" x14ac:dyDescent="0.35">
      <c r="A10" s="18">
        <v>3</v>
      </c>
      <c r="B10" s="49" t="s">
        <v>512</v>
      </c>
      <c r="C10" s="43" t="s">
        <v>513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50" t="s">
        <v>514</v>
      </c>
      <c r="C11" s="51" t="s">
        <v>515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50" t="s">
        <v>514</v>
      </c>
      <c r="C12" s="51" t="s">
        <v>516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52" t="s">
        <v>517</v>
      </c>
      <c r="C13" s="51" t="s">
        <v>518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56" t="s">
        <v>519</v>
      </c>
      <c r="C14" s="57" t="s">
        <v>520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55">
        <v>8</v>
      </c>
      <c r="B15" s="58" t="s">
        <v>521</v>
      </c>
      <c r="C15" s="58" t="s">
        <v>522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55">
        <v>9</v>
      </c>
      <c r="B16" s="58" t="s">
        <v>523</v>
      </c>
      <c r="C16" s="58" t="s">
        <v>524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55">
        <v>10</v>
      </c>
      <c r="B17" s="58" t="s">
        <v>525</v>
      </c>
      <c r="C17" s="58" t="s">
        <v>526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55">
        <v>11</v>
      </c>
      <c r="B18" s="58" t="s">
        <v>527</v>
      </c>
      <c r="C18" s="58" t="s">
        <v>528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55">
        <v>12</v>
      </c>
      <c r="B19" s="58" t="s">
        <v>529</v>
      </c>
      <c r="C19" s="58" t="s">
        <v>530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55">
        <v>13</v>
      </c>
      <c r="B20" s="58" t="s">
        <v>531</v>
      </c>
      <c r="C20" s="58" t="s">
        <v>532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55">
        <v>14</v>
      </c>
      <c r="B21" s="58" t="s">
        <v>533</v>
      </c>
      <c r="C21" s="58" t="s">
        <v>534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55">
        <v>15</v>
      </c>
      <c r="B22" s="59" t="s">
        <v>535</v>
      </c>
      <c r="C22" s="59" t="s">
        <v>536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55">
        <v>16</v>
      </c>
      <c r="B23" s="58" t="s">
        <v>537</v>
      </c>
      <c r="C23" s="58" t="s">
        <v>538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55">
        <v>17</v>
      </c>
      <c r="B24" s="58" t="s">
        <v>539</v>
      </c>
      <c r="C24" s="58" t="s">
        <v>540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55">
        <v>18</v>
      </c>
      <c r="B25" s="58" t="s">
        <v>541</v>
      </c>
      <c r="C25" s="58" t="s">
        <v>542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55">
        <v>19</v>
      </c>
      <c r="B26" s="58" t="s">
        <v>543</v>
      </c>
      <c r="C26" s="58" t="s">
        <v>194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55">
        <v>20</v>
      </c>
      <c r="B27" s="58" t="s">
        <v>414</v>
      </c>
      <c r="C27" s="58" t="s">
        <v>544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55">
        <v>21</v>
      </c>
      <c r="B28" s="60" t="s">
        <v>55</v>
      </c>
      <c r="C28" s="60" t="s">
        <v>545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55">
        <v>22</v>
      </c>
      <c r="B29" s="60" t="s">
        <v>546</v>
      </c>
      <c r="C29" s="60" t="s">
        <v>547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55">
        <v>23</v>
      </c>
      <c r="B30" s="60" t="s">
        <v>548</v>
      </c>
      <c r="C30" s="60" t="s">
        <v>549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55">
        <v>24</v>
      </c>
      <c r="B31" s="60" t="s">
        <v>550</v>
      </c>
      <c r="C31" s="60" t="s">
        <v>551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2">
      <c r="A32" s="65"/>
      <c r="B32" s="68"/>
      <c r="C32" s="68"/>
      <c r="D32" s="66"/>
      <c r="E32" s="66"/>
      <c r="F32" s="66"/>
      <c r="G32" s="62" t="s">
        <v>8</v>
      </c>
      <c r="H32" s="63"/>
      <c r="I32" s="19">
        <f>COUNTIF(I8:I31,"ผ่าน")</f>
        <v>0</v>
      </c>
    </row>
    <row r="33" spans="1:9" ht="18.75" x14ac:dyDescent="0.2">
      <c r="A33" s="67"/>
      <c r="B33" s="68"/>
      <c r="C33" s="68"/>
      <c r="D33" s="68"/>
      <c r="E33" s="68"/>
      <c r="F33" s="68"/>
      <c r="G33" s="62" t="s">
        <v>12</v>
      </c>
      <c r="H33" s="63"/>
      <c r="I33" s="19">
        <f>COUNTIF(I8:I31,"ไม่ผ่าน")</f>
        <v>24</v>
      </c>
    </row>
    <row r="34" spans="1:9" ht="18.75" x14ac:dyDescent="0.3">
      <c r="A34" s="6" t="s">
        <v>13</v>
      </c>
      <c r="B34" s="5"/>
      <c r="C34" s="5"/>
      <c r="D34" s="7"/>
      <c r="E34" s="5"/>
      <c r="F34" s="5"/>
      <c r="G34" s="14"/>
      <c r="H34" s="14"/>
      <c r="I34" s="14"/>
    </row>
    <row r="35" spans="1:9" ht="18.75" x14ac:dyDescent="0.3">
      <c r="A35" s="5"/>
      <c r="B35" s="5"/>
      <c r="C35" s="2"/>
      <c r="D35" s="10"/>
      <c r="E35" s="11" t="s">
        <v>684</v>
      </c>
      <c r="F35" s="10"/>
      <c r="G35" s="2"/>
      <c r="H35" s="2"/>
      <c r="I35" s="14"/>
    </row>
    <row r="36" spans="1:9" ht="18.75" x14ac:dyDescent="0.3">
      <c r="A36" s="5"/>
      <c r="B36" s="5"/>
      <c r="C36" s="2"/>
      <c r="D36" s="10"/>
      <c r="E36" s="11" t="s">
        <v>685</v>
      </c>
      <c r="F36" s="10"/>
      <c r="G36" s="2"/>
      <c r="H36" s="2"/>
      <c r="I36" s="14"/>
    </row>
    <row r="37" spans="1:9" ht="18.75" x14ac:dyDescent="0.3">
      <c r="A37" s="5"/>
      <c r="B37" s="5"/>
      <c r="C37" s="2"/>
      <c r="D37" s="10"/>
      <c r="E37" s="11" t="s">
        <v>25</v>
      </c>
      <c r="F37" s="10"/>
      <c r="G37" s="2"/>
      <c r="H37" s="2"/>
      <c r="I37" s="14"/>
    </row>
    <row r="38" spans="1:9" ht="18.75" x14ac:dyDescent="0.3">
      <c r="A38" s="88" t="s">
        <v>14</v>
      </c>
      <c r="B38" s="88"/>
      <c r="C38" s="88" t="s">
        <v>15</v>
      </c>
      <c r="D38" s="88"/>
      <c r="E38" s="64" t="s">
        <v>16</v>
      </c>
      <c r="F38" s="64"/>
      <c r="G38" s="64" t="s">
        <v>17</v>
      </c>
      <c r="H38" s="64"/>
      <c r="I38" s="14"/>
    </row>
    <row r="39" spans="1:9" ht="18.75" x14ac:dyDescent="0.3">
      <c r="A39" s="88"/>
      <c r="B39" s="88"/>
      <c r="C39" s="89" t="s">
        <v>18</v>
      </c>
      <c r="D39" s="89"/>
      <c r="E39" s="90" t="s">
        <v>19</v>
      </c>
      <c r="F39" s="90"/>
      <c r="G39" s="90">
        <f>COUNTIF(H8:H31,"/")</f>
        <v>0</v>
      </c>
      <c r="H39" s="90"/>
      <c r="I39" s="14"/>
    </row>
    <row r="40" spans="1:9" ht="18.75" x14ac:dyDescent="0.3">
      <c r="A40" s="88"/>
      <c r="B40" s="88"/>
      <c r="C40" s="89" t="s">
        <v>20</v>
      </c>
      <c r="D40" s="89"/>
      <c r="E40" s="90" t="s">
        <v>21</v>
      </c>
      <c r="F40" s="90"/>
      <c r="G40" s="90">
        <f>COUNTIF(G8:G31,"/")</f>
        <v>0</v>
      </c>
      <c r="H40" s="90"/>
      <c r="I40" s="14"/>
    </row>
    <row r="41" spans="1:9" ht="18.75" x14ac:dyDescent="0.3">
      <c r="A41" s="88"/>
      <c r="B41" s="88"/>
      <c r="C41" s="89" t="s">
        <v>22</v>
      </c>
      <c r="D41" s="89"/>
      <c r="E41" s="90" t="s">
        <v>8</v>
      </c>
      <c r="F41" s="90"/>
      <c r="G41" s="90">
        <f>COUNTIF(F8:F31,"/")</f>
        <v>0</v>
      </c>
      <c r="H41" s="90"/>
      <c r="I41" s="14"/>
    </row>
    <row r="42" spans="1:9" ht="18.75" x14ac:dyDescent="0.3">
      <c r="A42" s="88"/>
      <c r="B42" s="88"/>
      <c r="C42" s="89" t="s">
        <v>23</v>
      </c>
      <c r="D42" s="89"/>
      <c r="E42" s="90" t="s">
        <v>12</v>
      </c>
      <c r="F42" s="90"/>
      <c r="G42" s="90">
        <f>COUNTIF(E8:E31,"/")</f>
        <v>24</v>
      </c>
      <c r="H42" s="90"/>
      <c r="I42" s="14"/>
    </row>
  </sheetData>
  <mergeCells count="30">
    <mergeCell ref="C41:D41"/>
    <mergeCell ref="E41:F41"/>
    <mergeCell ref="G41:H41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42:D42"/>
    <mergeCell ref="E42:F42"/>
    <mergeCell ref="G42:H42"/>
    <mergeCell ref="A32:F33"/>
    <mergeCell ref="G32:H32"/>
    <mergeCell ref="G33:H33"/>
    <mergeCell ref="A38:B42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69" t="s">
        <v>694</v>
      </c>
      <c r="B2" s="69"/>
      <c r="C2" s="69"/>
      <c r="D2" s="69"/>
      <c r="E2" s="69"/>
      <c r="F2" s="69"/>
      <c r="G2" s="69"/>
      <c r="H2" s="69"/>
      <c r="I2" s="69"/>
    </row>
    <row r="3" spans="1:10" ht="18.75" x14ac:dyDescent="0.3">
      <c r="A3" s="69" t="s">
        <v>26</v>
      </c>
      <c r="B3" s="69"/>
      <c r="C3" s="69"/>
      <c r="D3" s="69"/>
      <c r="E3" s="69"/>
      <c r="F3" s="69"/>
      <c r="G3" s="69"/>
      <c r="H3" s="69"/>
      <c r="I3" s="6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70" t="s">
        <v>1</v>
      </c>
      <c r="B5" s="73" t="s">
        <v>2</v>
      </c>
      <c r="C5" s="76" t="s">
        <v>3</v>
      </c>
      <c r="D5" s="79" t="s">
        <v>4</v>
      </c>
      <c r="E5" s="82" t="s">
        <v>5</v>
      </c>
      <c r="F5" s="83"/>
      <c r="G5" s="83"/>
      <c r="H5" s="84"/>
      <c r="I5" s="85" t="s">
        <v>6</v>
      </c>
    </row>
    <row r="6" spans="1:10" ht="18.75" customHeight="1" x14ac:dyDescent="0.3">
      <c r="A6" s="71"/>
      <c r="B6" s="74"/>
      <c r="C6" s="77"/>
      <c r="D6" s="80"/>
      <c r="E6" s="85" t="s">
        <v>7</v>
      </c>
      <c r="F6" s="82" t="s">
        <v>8</v>
      </c>
      <c r="G6" s="83"/>
      <c r="H6" s="84"/>
      <c r="I6" s="86"/>
    </row>
    <row r="7" spans="1:10" ht="90.75" customHeight="1" thickBot="1" x14ac:dyDescent="0.25">
      <c r="A7" s="72"/>
      <c r="B7" s="75"/>
      <c r="C7" s="78"/>
      <c r="D7" s="81"/>
      <c r="E7" s="87"/>
      <c r="F7" s="13" t="s">
        <v>9</v>
      </c>
      <c r="G7" s="13" t="s">
        <v>10</v>
      </c>
      <c r="H7" s="13" t="s">
        <v>11</v>
      </c>
      <c r="I7" s="87"/>
    </row>
    <row r="8" spans="1:10" ht="19.5" thickBot="1" x14ac:dyDescent="0.35">
      <c r="A8" s="18">
        <v>1</v>
      </c>
      <c r="B8" s="47" t="s">
        <v>517</v>
      </c>
      <c r="C8" s="48" t="s">
        <v>552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44" t="s">
        <v>553</v>
      </c>
      <c r="C9" s="45" t="s">
        <v>554</v>
      </c>
      <c r="D9" s="17"/>
      <c r="E9" s="16" t="str">
        <f t="shared" ref="E9:E40" si="0">IF(D9&lt;=14,"/",IF(D9&lt;=20,"",IF(D9&lt;=25,"",IF(D9&lt;=30,""))))</f>
        <v>/</v>
      </c>
      <c r="F9" s="16" t="str">
        <f t="shared" ref="F9:F40" si="1">IF(D9&lt;=14,"",IF(D9&lt;=20,"/",IF(D9&lt;=25,"",IF(D9&lt;=30,""))))</f>
        <v/>
      </c>
      <c r="G9" s="16" t="str">
        <f t="shared" ref="G9:G40" si="2">IF(D9&lt;=14,"",IF(D9&lt;=20,"",IF(D9&lt;=25,"/",IF(D9&lt;=30,""))))</f>
        <v/>
      </c>
      <c r="H9" s="16" t="str">
        <f t="shared" ref="H9:H40" si="3">IF(D9&lt;=14,"",IF(D9&lt;=20,"",IF(D9&lt;=25,"",IF(D9&lt;=30,"/"))))</f>
        <v/>
      </c>
      <c r="I9" s="16" t="str">
        <f t="shared" ref="I9:I40" si="4">IF(D9&gt;14,"ผ่าน","ไม่ผ่าน")</f>
        <v>ไม่ผ่าน</v>
      </c>
    </row>
    <row r="10" spans="1:10" ht="19.5" thickBot="1" x14ac:dyDescent="0.35">
      <c r="A10" s="18">
        <v>3</v>
      </c>
      <c r="B10" s="49" t="s">
        <v>555</v>
      </c>
      <c r="C10" s="43" t="s">
        <v>556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49" t="s">
        <v>557</v>
      </c>
      <c r="C11" s="43" t="s">
        <v>558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49" t="s">
        <v>559</v>
      </c>
      <c r="C12" s="43" t="s">
        <v>560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49" t="s">
        <v>561</v>
      </c>
      <c r="C13" s="43" t="s">
        <v>562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44" t="s">
        <v>563</v>
      </c>
      <c r="C14" s="45" t="s">
        <v>564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53" t="s">
        <v>565</v>
      </c>
      <c r="C15" s="54" t="s">
        <v>566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53" t="s">
        <v>567</v>
      </c>
      <c r="C16" s="54" t="s">
        <v>568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50" t="s">
        <v>569</v>
      </c>
      <c r="C17" s="51" t="s">
        <v>570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53" t="s">
        <v>571</v>
      </c>
      <c r="C18" s="54" t="s">
        <v>572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53" t="s">
        <v>573</v>
      </c>
      <c r="C19" s="54" t="s">
        <v>574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53" t="s">
        <v>575</v>
      </c>
      <c r="C20" s="54" t="s">
        <v>576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50" t="s">
        <v>577</v>
      </c>
      <c r="C21" s="51" t="s">
        <v>578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53" t="s">
        <v>579</v>
      </c>
      <c r="C22" s="54" t="s">
        <v>580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50" t="s">
        <v>581</v>
      </c>
      <c r="C23" s="51" t="s">
        <v>582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53" t="s">
        <v>583</v>
      </c>
      <c r="C24" s="54" t="s">
        <v>584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50" t="s">
        <v>585</v>
      </c>
      <c r="C25" s="51" t="s">
        <v>586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50" t="s">
        <v>587</v>
      </c>
      <c r="C26" s="51" t="s">
        <v>588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50" t="s">
        <v>589</v>
      </c>
      <c r="C27" s="51" t="s">
        <v>590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53" t="s">
        <v>591</v>
      </c>
      <c r="C28" s="54" t="s">
        <v>592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50" t="s">
        <v>593</v>
      </c>
      <c r="C29" s="51" t="s">
        <v>404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50" t="s">
        <v>594</v>
      </c>
      <c r="C30" s="51" t="s">
        <v>595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50" t="s">
        <v>596</v>
      </c>
      <c r="C31" s="51" t="s">
        <v>597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50" t="s">
        <v>529</v>
      </c>
      <c r="C32" s="51" t="s">
        <v>598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50" t="s">
        <v>599</v>
      </c>
      <c r="C33" s="51" t="s">
        <v>600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50" t="s">
        <v>601</v>
      </c>
      <c r="C34" s="51" t="s">
        <v>602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53" t="s">
        <v>260</v>
      </c>
      <c r="C35" s="54" t="s">
        <v>603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50" t="s">
        <v>604</v>
      </c>
      <c r="C36" s="51" t="s">
        <v>605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53" t="s">
        <v>606</v>
      </c>
      <c r="C37" s="54" t="s">
        <v>538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53" t="s">
        <v>280</v>
      </c>
      <c r="C38" s="54" t="s">
        <v>607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53" t="s">
        <v>608</v>
      </c>
      <c r="C39" s="54" t="s">
        <v>609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50" t="s">
        <v>610</v>
      </c>
      <c r="C40" s="51" t="s">
        <v>611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2">
      <c r="A41" s="65"/>
      <c r="B41" s="66"/>
      <c r="C41" s="66"/>
      <c r="D41" s="66"/>
      <c r="E41" s="66"/>
      <c r="F41" s="66"/>
      <c r="G41" s="62" t="s">
        <v>8</v>
      </c>
      <c r="H41" s="63"/>
      <c r="I41" s="19">
        <f>COUNTIF(I8:I40,"ผ่าน")</f>
        <v>0</v>
      </c>
    </row>
    <row r="42" spans="1:9" ht="18.75" x14ac:dyDescent="0.2">
      <c r="A42" s="67"/>
      <c r="B42" s="68"/>
      <c r="C42" s="68"/>
      <c r="D42" s="68"/>
      <c r="E42" s="68"/>
      <c r="F42" s="68"/>
      <c r="G42" s="62" t="s">
        <v>12</v>
      </c>
      <c r="H42" s="63"/>
      <c r="I42" s="19">
        <f>COUNTIF(I8:I40,"ไม่ผ่าน")</f>
        <v>33</v>
      </c>
    </row>
    <row r="43" spans="1:9" ht="18.75" x14ac:dyDescent="0.3">
      <c r="A43" s="6" t="s">
        <v>13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684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685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25</v>
      </c>
      <c r="F46" s="10"/>
      <c r="G46" s="2"/>
      <c r="H46" s="2"/>
      <c r="I46" s="14"/>
    </row>
    <row r="47" spans="1:9" ht="18.75" x14ac:dyDescent="0.3">
      <c r="A47" s="88" t="s">
        <v>14</v>
      </c>
      <c r="B47" s="88"/>
      <c r="C47" s="88" t="s">
        <v>15</v>
      </c>
      <c r="D47" s="88"/>
      <c r="E47" s="64" t="s">
        <v>16</v>
      </c>
      <c r="F47" s="64"/>
      <c r="G47" s="64" t="s">
        <v>17</v>
      </c>
      <c r="H47" s="64"/>
      <c r="I47" s="14"/>
    </row>
    <row r="48" spans="1:9" ht="18.75" x14ac:dyDescent="0.3">
      <c r="A48" s="88"/>
      <c r="B48" s="88"/>
      <c r="C48" s="89" t="s">
        <v>18</v>
      </c>
      <c r="D48" s="89"/>
      <c r="E48" s="90" t="s">
        <v>19</v>
      </c>
      <c r="F48" s="90"/>
      <c r="G48" s="90">
        <f>COUNTIF(H8:H40,"/")</f>
        <v>0</v>
      </c>
      <c r="H48" s="90"/>
      <c r="I48" s="14"/>
    </row>
    <row r="49" spans="1:9" ht="18.75" x14ac:dyDescent="0.3">
      <c r="A49" s="88"/>
      <c r="B49" s="88"/>
      <c r="C49" s="89" t="s">
        <v>20</v>
      </c>
      <c r="D49" s="89"/>
      <c r="E49" s="90" t="s">
        <v>21</v>
      </c>
      <c r="F49" s="90"/>
      <c r="G49" s="90">
        <f>COUNTIF(G8:G40,"/")</f>
        <v>0</v>
      </c>
      <c r="H49" s="90"/>
      <c r="I49" s="14"/>
    </row>
    <row r="50" spans="1:9" ht="18.75" x14ac:dyDescent="0.3">
      <c r="A50" s="88"/>
      <c r="B50" s="88"/>
      <c r="C50" s="89" t="s">
        <v>22</v>
      </c>
      <c r="D50" s="89"/>
      <c r="E50" s="90" t="s">
        <v>8</v>
      </c>
      <c r="F50" s="90"/>
      <c r="G50" s="90">
        <f>COUNTIF(F8:F40,"/")</f>
        <v>0</v>
      </c>
      <c r="H50" s="90"/>
      <c r="I50" s="14"/>
    </row>
    <row r="51" spans="1:9" ht="18.75" x14ac:dyDescent="0.3">
      <c r="A51" s="88"/>
      <c r="B51" s="88"/>
      <c r="C51" s="89" t="s">
        <v>23</v>
      </c>
      <c r="D51" s="89"/>
      <c r="E51" s="90" t="s">
        <v>12</v>
      </c>
      <c r="F51" s="90"/>
      <c r="G51" s="90">
        <f>COUNTIF(E8:E40,"/")</f>
        <v>33</v>
      </c>
      <c r="H51" s="90"/>
      <c r="I51" s="14"/>
    </row>
  </sheetData>
  <mergeCells count="30">
    <mergeCell ref="G42:H42"/>
    <mergeCell ref="E51:F51"/>
    <mergeCell ref="G51:H51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1:F42"/>
    <mergeCell ref="G41:H41"/>
    <mergeCell ref="A47:B51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2020-12-15T12:52:06Z</dcterms:modified>
</cp:coreProperties>
</file>