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0730" windowHeight="11760" tabRatio="619" activeTab="10"/>
  </bookViews>
  <sheets>
    <sheet name="ห้อง1" sheetId="22" r:id="rId1"/>
    <sheet name="ห้อง2" sheetId="34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33" r:id="rId11"/>
  </sheets>
  <calcPr calcId="145621"/>
</workbook>
</file>

<file path=xl/calcChain.xml><?xml version="1.0" encoding="utf-8"?>
<calcChain xmlns="http://schemas.openxmlformats.org/spreadsheetml/2006/main">
  <c r="F25" i="28" l="1"/>
  <c r="G25" i="28" s="1"/>
  <c r="F26" i="28"/>
  <c r="G26" i="28"/>
  <c r="F27" i="28"/>
  <c r="G27" i="28"/>
  <c r="F28" i="28"/>
  <c r="G28" i="28"/>
  <c r="F29" i="33" l="1"/>
  <c r="G29" i="33" s="1"/>
  <c r="F28" i="33"/>
  <c r="G28" i="33" s="1"/>
  <c r="F27" i="33"/>
  <c r="G27" i="33" s="1"/>
  <c r="F26" i="33"/>
  <c r="G26" i="33" s="1"/>
  <c r="F25" i="33"/>
  <c r="G25" i="33" s="1"/>
  <c r="F24" i="33"/>
  <c r="G24" i="33" s="1"/>
  <c r="F23" i="33"/>
  <c r="G23" i="33" s="1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F11" i="33"/>
  <c r="G11" i="33" s="1"/>
  <c r="F10" i="33"/>
  <c r="G10" i="33" s="1"/>
  <c r="F9" i="33"/>
  <c r="E41" i="33" s="1"/>
  <c r="F8" i="33"/>
  <c r="E40" i="33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E38" i="28" s="1"/>
  <c r="F44" i="27"/>
  <c r="G44" i="27" s="1"/>
  <c r="G43" i="27"/>
  <c r="F43" i="27"/>
  <c r="F42" i="27"/>
  <c r="G42" i="27" s="1"/>
  <c r="G41" i="27"/>
  <c r="F41" i="27"/>
  <c r="F40" i="27"/>
  <c r="G40" i="27" s="1"/>
  <c r="G39" i="27"/>
  <c r="F39" i="27"/>
  <c r="F38" i="27"/>
  <c r="G38" i="27" s="1"/>
  <c r="G37" i="27"/>
  <c r="F37" i="27"/>
  <c r="F36" i="27"/>
  <c r="G36" i="27" s="1"/>
  <c r="G35" i="27"/>
  <c r="F35" i="27"/>
  <c r="F34" i="27"/>
  <c r="G34" i="27" s="1"/>
  <c r="G33" i="27"/>
  <c r="F33" i="27"/>
  <c r="F32" i="27"/>
  <c r="G32" i="27" s="1"/>
  <c r="G31" i="27"/>
  <c r="F31" i="27"/>
  <c r="F30" i="27"/>
  <c r="G30" i="27" s="1"/>
  <c r="G29" i="27"/>
  <c r="F29" i="27"/>
  <c r="F28" i="27"/>
  <c r="G28" i="27" s="1"/>
  <c r="G27" i="27"/>
  <c r="F27" i="27"/>
  <c r="F26" i="27"/>
  <c r="G26" i="27" s="1"/>
  <c r="G25" i="27"/>
  <c r="F25" i="27"/>
  <c r="F24" i="27"/>
  <c r="G24" i="27" s="1"/>
  <c r="G23" i="27"/>
  <c r="F23" i="27"/>
  <c r="F22" i="27"/>
  <c r="G22" i="27" s="1"/>
  <c r="G21" i="27"/>
  <c r="F21" i="27"/>
  <c r="F20" i="27"/>
  <c r="G20" i="27" s="1"/>
  <c r="G19" i="27"/>
  <c r="F19" i="27"/>
  <c r="F18" i="27"/>
  <c r="G18" i="27" s="1"/>
  <c r="G17" i="27"/>
  <c r="F17" i="27"/>
  <c r="F16" i="27"/>
  <c r="G16" i="27" s="1"/>
  <c r="G15" i="27"/>
  <c r="F15" i="27"/>
  <c r="F14" i="27"/>
  <c r="G14" i="27" s="1"/>
  <c r="G13" i="27"/>
  <c r="F13" i="27"/>
  <c r="F12" i="27"/>
  <c r="G12" i="27" s="1"/>
  <c r="G11" i="27"/>
  <c r="F11" i="27"/>
  <c r="F10" i="27"/>
  <c r="G10" i="27" s="1"/>
  <c r="G9" i="27"/>
  <c r="F9" i="27"/>
  <c r="F8" i="27"/>
  <c r="E55" i="27" s="1"/>
  <c r="F33" i="26"/>
  <c r="G33" i="26" s="1"/>
  <c r="F32" i="26"/>
  <c r="G32" i="26" s="1"/>
  <c r="F31" i="26"/>
  <c r="G31" i="26" s="1"/>
  <c r="F30" i="26"/>
  <c r="G30" i="26" s="1"/>
  <c r="F29" i="26"/>
  <c r="G29" i="26" s="1"/>
  <c r="F28" i="26"/>
  <c r="G28" i="26" s="1"/>
  <c r="F27" i="26"/>
  <c r="G27" i="26" s="1"/>
  <c r="F26" i="26"/>
  <c r="G26" i="26" s="1"/>
  <c r="F25" i="26"/>
  <c r="G25" i="26" s="1"/>
  <c r="F24" i="26"/>
  <c r="G24" i="26" s="1"/>
  <c r="F23" i="26"/>
  <c r="G23" i="26" s="1"/>
  <c r="F22" i="26"/>
  <c r="G22" i="26" s="1"/>
  <c r="F21" i="26"/>
  <c r="G21" i="26" s="1"/>
  <c r="F20" i="26"/>
  <c r="G20" i="26" s="1"/>
  <c r="F19" i="26"/>
  <c r="G19" i="26" s="1"/>
  <c r="F18" i="26"/>
  <c r="G18" i="26" s="1"/>
  <c r="F17" i="26"/>
  <c r="G17" i="26" s="1"/>
  <c r="F16" i="26"/>
  <c r="G16" i="26" s="1"/>
  <c r="F15" i="26"/>
  <c r="G15" i="26" s="1"/>
  <c r="F14" i="26"/>
  <c r="G14" i="26" s="1"/>
  <c r="F13" i="26"/>
  <c r="G13" i="26" s="1"/>
  <c r="F12" i="26"/>
  <c r="G12" i="26" s="1"/>
  <c r="F11" i="26"/>
  <c r="G11" i="26" s="1"/>
  <c r="F10" i="26"/>
  <c r="G10" i="26" s="1"/>
  <c r="F9" i="26"/>
  <c r="E45" i="26" s="1"/>
  <c r="F8" i="26"/>
  <c r="E44" i="26" s="1"/>
  <c r="F50" i="23"/>
  <c r="G50" i="23" s="1"/>
  <c r="F49" i="23"/>
  <c r="G49" i="23" s="1"/>
  <c r="F48" i="23"/>
  <c r="G48" i="23" s="1"/>
  <c r="F47" i="23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E61" i="23" s="1"/>
  <c r="F8" i="23"/>
  <c r="E60" i="23" s="1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F39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G28" i="25"/>
  <c r="F28" i="25"/>
  <c r="G27" i="25"/>
  <c r="F27" i="25"/>
  <c r="G26" i="25"/>
  <c r="F26" i="25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15" i="25"/>
  <c r="F15" i="25"/>
  <c r="G14" i="25"/>
  <c r="F14" i="25"/>
  <c r="G13" i="25"/>
  <c r="F13" i="25"/>
  <c r="G12" i="25"/>
  <c r="F12" i="25"/>
  <c r="G11" i="25"/>
  <c r="F11" i="25"/>
  <c r="G10" i="25"/>
  <c r="F10" i="25"/>
  <c r="G9" i="25"/>
  <c r="F9" i="25"/>
  <c r="E60" i="25" s="1"/>
  <c r="G8" i="25"/>
  <c r="G50" i="25" s="1"/>
  <c r="F8" i="25"/>
  <c r="E59" i="25" s="1"/>
  <c r="G20" i="24"/>
  <c r="F20" i="24"/>
  <c r="G19" i="24"/>
  <c r="F19" i="24"/>
  <c r="G18" i="24"/>
  <c r="F18" i="24"/>
  <c r="G17" i="24"/>
  <c r="F17" i="24"/>
  <c r="G16" i="24"/>
  <c r="F16" i="24"/>
  <c r="G15" i="24"/>
  <c r="F15" i="24"/>
  <c r="G14" i="24"/>
  <c r="F14" i="24"/>
  <c r="G13" i="24"/>
  <c r="F13" i="24"/>
  <c r="G12" i="24"/>
  <c r="F12" i="24"/>
  <c r="G11" i="24"/>
  <c r="F11" i="24"/>
  <c r="G10" i="24"/>
  <c r="F10" i="24"/>
  <c r="G9" i="24"/>
  <c r="F9" i="24"/>
  <c r="E32" i="24" s="1"/>
  <c r="G8" i="24"/>
  <c r="G21" i="24" s="1"/>
  <c r="F8" i="24"/>
  <c r="E31" i="24" s="1"/>
  <c r="F50" i="32"/>
  <c r="G50" i="32" s="1"/>
  <c r="F49" i="32"/>
  <c r="G49" i="32" s="1"/>
  <c r="F48" i="32"/>
  <c r="G48" i="32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F8" i="32"/>
  <c r="E60" i="32" s="1"/>
  <c r="F51" i="31"/>
  <c r="G51" i="31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E63" i="31" s="1"/>
  <c r="F51" i="34"/>
  <c r="G51" i="34" s="1"/>
  <c r="F50" i="34"/>
  <c r="G50" i="34" s="1"/>
  <c r="F49" i="34"/>
  <c r="G49" i="34" s="1"/>
  <c r="F48" i="34"/>
  <c r="G48" i="34" s="1"/>
  <c r="F47" i="34"/>
  <c r="G47" i="34" s="1"/>
  <c r="F46" i="34"/>
  <c r="G46" i="34" s="1"/>
  <c r="F45" i="34"/>
  <c r="G45" i="34" s="1"/>
  <c r="F44" i="34"/>
  <c r="G44" i="34" s="1"/>
  <c r="F43" i="34"/>
  <c r="G43" i="34" s="1"/>
  <c r="F42" i="34"/>
  <c r="G42" i="34" s="1"/>
  <c r="F41" i="34"/>
  <c r="G41" i="34" s="1"/>
  <c r="F40" i="34"/>
  <c r="G40" i="34" s="1"/>
  <c r="F39" i="34"/>
  <c r="G39" i="34" s="1"/>
  <c r="F38" i="34"/>
  <c r="G38" i="34" s="1"/>
  <c r="F37" i="34"/>
  <c r="G37" i="34" s="1"/>
  <c r="F36" i="34"/>
  <c r="G36" i="34" s="1"/>
  <c r="F35" i="34"/>
  <c r="G35" i="34" s="1"/>
  <c r="F34" i="34"/>
  <c r="G34" i="34" s="1"/>
  <c r="F33" i="34"/>
  <c r="G33" i="34" s="1"/>
  <c r="F32" i="34"/>
  <c r="G32" i="34" s="1"/>
  <c r="F31" i="34"/>
  <c r="G31" i="34" s="1"/>
  <c r="F30" i="34"/>
  <c r="G30" i="34" s="1"/>
  <c r="F29" i="34"/>
  <c r="G29" i="34" s="1"/>
  <c r="F28" i="34"/>
  <c r="G28" i="34" s="1"/>
  <c r="F27" i="34"/>
  <c r="G27" i="34" s="1"/>
  <c r="F26" i="34"/>
  <c r="G26" i="34" s="1"/>
  <c r="F25" i="34"/>
  <c r="G25" i="34" s="1"/>
  <c r="F24" i="34"/>
  <c r="G24" i="34" s="1"/>
  <c r="F23" i="34"/>
  <c r="G23" i="34" s="1"/>
  <c r="F22" i="34"/>
  <c r="G22" i="34" s="1"/>
  <c r="F21" i="34"/>
  <c r="G21" i="34" s="1"/>
  <c r="F20" i="34"/>
  <c r="G20" i="34" s="1"/>
  <c r="F19" i="34"/>
  <c r="G19" i="34" s="1"/>
  <c r="F18" i="34"/>
  <c r="G18" i="34" s="1"/>
  <c r="F17" i="34"/>
  <c r="G17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F10" i="34"/>
  <c r="G10" i="34" s="1"/>
  <c r="F9" i="34"/>
  <c r="G9" i="34" s="1"/>
  <c r="F8" i="34"/>
  <c r="E63" i="34" s="1"/>
  <c r="F48" i="22"/>
  <c r="G48" i="22" s="1"/>
  <c r="F49" i="22"/>
  <c r="G49" i="22" s="1"/>
  <c r="F50" i="22"/>
  <c r="G50" i="22" s="1"/>
  <c r="E61" i="32" l="1"/>
  <c r="G8" i="26"/>
  <c r="G34" i="26" s="1"/>
  <c r="G9" i="26"/>
  <c r="G8" i="27"/>
  <c r="G45" i="27" s="1"/>
  <c r="E54" i="27"/>
  <c r="E56" i="27"/>
  <c r="G8" i="33"/>
  <c r="G31" i="33" s="1"/>
  <c r="G9" i="33"/>
  <c r="E38" i="33"/>
  <c r="E39" i="33"/>
  <c r="G30" i="33"/>
  <c r="E37" i="28"/>
  <c r="E40" i="28"/>
  <c r="G8" i="28"/>
  <c r="E39" i="28"/>
  <c r="G46" i="27"/>
  <c r="E53" i="27"/>
  <c r="G35" i="26"/>
  <c r="E42" i="26"/>
  <c r="E43" i="26"/>
  <c r="G9" i="23"/>
  <c r="E62" i="23"/>
  <c r="E59" i="23"/>
  <c r="G8" i="23"/>
  <c r="E57" i="25"/>
  <c r="E58" i="25"/>
  <c r="G49" i="25"/>
  <c r="G22" i="24"/>
  <c r="E29" i="24"/>
  <c r="E30" i="24"/>
  <c r="G9" i="32"/>
  <c r="E62" i="32"/>
  <c r="E59" i="32"/>
  <c r="G8" i="32"/>
  <c r="E60" i="31"/>
  <c r="G8" i="31"/>
  <c r="E61" i="31"/>
  <c r="E62" i="31"/>
  <c r="E60" i="34"/>
  <c r="G8" i="34"/>
  <c r="E61" i="34"/>
  <c r="E62" i="34"/>
  <c r="G29" i="28" l="1"/>
  <c r="G30" i="28"/>
  <c r="G52" i="23"/>
  <c r="G51" i="23"/>
  <c r="G52" i="32"/>
  <c r="G51" i="32"/>
  <c r="G53" i="31"/>
  <c r="G52" i="31"/>
  <c r="G52" i="34"/>
  <c r="G53" i="34"/>
  <c r="F9" i="22" l="1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47" i="22"/>
  <c r="G47" i="22" s="1"/>
  <c r="F8" i="22" l="1"/>
  <c r="G8" i="22" s="1"/>
  <c r="E60" i="22" l="1"/>
  <c r="E62" i="22"/>
  <c r="G52" i="22"/>
  <c r="E61" i="22"/>
  <c r="E59" i="22"/>
  <c r="G51" i="22" l="1"/>
</calcChain>
</file>

<file path=xl/sharedStrings.xml><?xml version="1.0" encoding="utf-8"?>
<sst xmlns="http://schemas.openxmlformats.org/spreadsheetml/2006/main" count="1494" uniqueCount="800">
  <si>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</si>
  <si>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</si>
  <si>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</si>
  <si>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</si>
  <si>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</si>
  <si>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</si>
  <si>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</si>
  <si>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</si>
  <si>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</si>
  <si>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</si>
  <si>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</si>
  <si>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</si>
  <si>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</si>
  <si>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</si>
  <si>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</si>
  <si>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</si>
  <si>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</si>
  <si>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</si>
  <si>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</si>
  <si>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</si>
  <si>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</si>
  <si>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</si>
  <si>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</si>
  <si>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</si>
  <si>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</si>
  <si>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</si>
  <si>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</si>
  <si>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</si>
  <si>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</si>
  <si>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</si>
  <si>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</si>
  <si>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</si>
  <si>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</si>
  <si>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</si>
  <si>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</si>
  <si>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</si>
  <si>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</si>
  <si>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</si>
  <si>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</si>
  <si>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</si>
  <si>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</si>
  <si>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</si>
  <si>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</si>
  <si>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</si>
  <si>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</si>
  <si>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</si>
  <si>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</si>
  <si>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</si>
  <si>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</si>
  <si>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</si>
  <si>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</si>
  <si>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</si>
  <si>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</si>
  <si>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</si>
  <si>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</si>
  <si>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</si>
  <si>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</si>
  <si>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</si>
  <si>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</si>
  <si>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</si>
  <si>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</si>
  <si>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</si>
  <si>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</si>
  <si>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</si>
  <si>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</si>
  <si>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</si>
  <si>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</si>
  <si>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</si>
  <si>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</si>
  <si>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</si>
  <si>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</si>
  <si>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</si>
  <si>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 xml:space="preserve"> </t>
  </si>
  <si>
    <t xml:space="preserve">ตำแหน่ง </t>
  </si>
  <si>
    <t xml:space="preserve">  ประเมิน วันที่    เดือน   พ.ศ.</t>
  </si>
  <si>
    <t>(                             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</si>
  <si>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</si>
  <si>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</si>
  <si>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</si>
  <si>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</si>
  <si>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</si>
  <si>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</si>
  <si>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</si>
  <si>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</si>
  <si>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</si>
  <si>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</si>
  <si>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</si>
  <si>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</si>
  <si>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</si>
  <si>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</si>
  <si>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</si>
  <si>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</si>
  <si>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</si>
  <si>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</si>
  <si>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</si>
  <si>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</si>
  <si>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</si>
  <si>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</si>
  <si>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</si>
  <si>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</si>
  <si>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</si>
  <si>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</si>
  <si>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</si>
  <si>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</si>
  <si>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</si>
  <si>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</si>
  <si>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</si>
  <si>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</si>
  <si>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</si>
  <si>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</si>
  <si>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</si>
  <si>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</si>
  <si>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</si>
  <si>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</si>
  <si>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</si>
  <si>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</si>
  <si>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</si>
  <si>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</si>
  <si>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</si>
  <si>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</si>
  <si>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</si>
  <si>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</si>
  <si>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</si>
  <si>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</si>
  <si>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</si>
  <si>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</si>
  <si>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</si>
  <si>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</si>
  <si>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</si>
  <si>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</si>
  <si>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</si>
  <si>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</si>
  <si>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</si>
  <si>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</si>
  <si>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</si>
  <si>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</si>
  <si>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</si>
  <si>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</si>
  <si>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</si>
  <si>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</si>
  <si>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</si>
  <si>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</si>
  <si>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</si>
  <si>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</si>
  <si>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</si>
  <si>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</si>
  <si>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</si>
  <si>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</si>
  <si>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</si>
  <si>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</si>
  <si>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</si>
  <si>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</si>
  <si>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</si>
  <si>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</si>
  <si>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</si>
  <si>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</si>
  <si>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</si>
  <si>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</si>
  <si>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</si>
  <si>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</si>
  <si>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</si>
  <si>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</si>
  <si>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</si>
  <si>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</si>
  <si>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</si>
  <si>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</si>
  <si>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</si>
  <si>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</si>
  <si>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</si>
  <si>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</si>
  <si>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</si>
  <si>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</si>
  <si>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</si>
  <si>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</si>
  <si>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</si>
  <si>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</si>
  <si>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</si>
  <si>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</si>
  <si>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</si>
  <si>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</si>
  <si>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</si>
  <si>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</si>
  <si>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</si>
  <si>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</si>
  <si>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</si>
  <si>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</si>
  <si>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</si>
  <si>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</si>
  <si>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</si>
  <si>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</si>
  <si>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</si>
  <si>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</si>
  <si>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</si>
  <si>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</si>
  <si>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</si>
  <si>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</si>
  <si>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</si>
  <si>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</si>
  <si>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</si>
  <si>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</si>
  <si>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</si>
  <si>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</si>
  <si>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</si>
  <si>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</si>
  <si>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</si>
  <si>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</si>
  <si>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</si>
  <si>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</si>
  <si>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</si>
  <si>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</si>
  <si>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</si>
  <si>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</si>
  <si>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</si>
  <si>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</si>
  <si>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</si>
  <si>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</si>
  <si>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</si>
  <si>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</si>
  <si>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</si>
  <si>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</si>
  <si>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</si>
  <si>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</si>
  <si>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</si>
  <si>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</si>
  <si>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</si>
  <si>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</si>
  <si>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</si>
  <si>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</si>
  <si>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</si>
  <si>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</si>
  <si>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</si>
  <si>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</si>
  <si>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</si>
  <si>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</si>
  <si>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</si>
  <si>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</si>
  <si>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</si>
  <si>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</si>
  <si>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</si>
  <si>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</si>
  <si>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</si>
  <si>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</si>
  <si>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</si>
  <si>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</si>
  <si>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</si>
  <si>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</si>
  <si>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</si>
  <si>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</si>
  <si>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</si>
  <si>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</si>
  <si>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</si>
  <si>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</si>
  <si>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</si>
  <si>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</si>
  <si>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</si>
  <si>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</si>
  <si>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</si>
  <si>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</si>
  <si>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</si>
  <si>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</si>
  <si>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</si>
  <si>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</si>
  <si>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</si>
  <si>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</si>
  <si>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</si>
  <si>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</si>
  <si>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</si>
  <si>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</si>
  <si>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</si>
  <si>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</si>
  <si>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</si>
  <si>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</si>
  <si>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</si>
  <si>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</si>
  <si>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</si>
  <si>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</si>
  <si>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</si>
  <si>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</si>
  <si>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</si>
  <si>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</si>
  <si>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</si>
  <si>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</si>
  <si>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</si>
  <si>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</si>
  <si>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</si>
  <si>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</si>
  <si>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</si>
  <si>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</si>
  <si>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</si>
  <si>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</si>
  <si>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</si>
  <si>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</si>
  <si>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</si>
  <si>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</si>
  <si>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</si>
  <si>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</si>
  <si>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</si>
  <si>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</si>
  <si>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</si>
  <si>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</si>
  <si>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</si>
  <si>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</si>
  <si>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</si>
  <si>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</si>
  <si>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</si>
  <si>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</si>
  <si>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</si>
  <si>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</si>
  <si>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</si>
  <si>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</si>
  <si>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</si>
  <si>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</si>
  <si>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</si>
  <si>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</si>
  <si>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</si>
  <si>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</si>
  <si>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</si>
  <si>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</si>
  <si>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</si>
  <si>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</si>
  <si>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</si>
  <si>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</si>
  <si>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</si>
  <si>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</si>
  <si>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</si>
  <si>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</si>
  <si>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</si>
  <si>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</si>
  <si>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</si>
  <si>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</si>
  <si>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</si>
  <si>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</si>
  <si>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</si>
  <si>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</si>
  <si>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</si>
  <si>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</si>
  <si>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</si>
  <si>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</si>
  <si>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</si>
  <si>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</si>
  <si>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</si>
  <si>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</si>
  <si>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</si>
  <si>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</si>
  <si>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</si>
  <si>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</si>
  <si>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</si>
  <si>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</si>
  <si>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</si>
  <si>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</si>
  <si>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</si>
  <si>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</si>
  <si>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</si>
  <si>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</si>
  <si>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</si>
  <si>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</si>
  <si>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</si>
  <si>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</si>
  <si>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</si>
  <si>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</si>
  <si>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</si>
  <si>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</si>
  <si>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</si>
  <si>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</si>
  <si>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</si>
  <si>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</si>
  <si>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</si>
  <si>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</si>
  <si>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</si>
  <si>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</si>
  <si>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</si>
  <si>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</si>
  <si>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</si>
  <si>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</si>
  <si>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</si>
  <si>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</si>
  <si>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</si>
  <si>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</si>
  <si>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</si>
  <si>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</si>
  <si>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</si>
  <si>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</si>
  <si>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</si>
  <si>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</si>
  <si>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</si>
  <si>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</si>
  <si>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</si>
  <si>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</si>
  <si>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</si>
  <si>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</si>
  <si>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</si>
  <si>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</si>
  <si>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</si>
  <si>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</si>
  <si>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</si>
  <si>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</si>
  <si>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</si>
  <si>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</si>
  <si>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</si>
  <si>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</si>
  <si>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</si>
  <si>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</si>
  <si>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</si>
  <si>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</si>
  <si>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</si>
  <si>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</si>
  <si>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</si>
  <si>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</si>
  <si>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</si>
  <si>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</si>
  <si>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</si>
  <si>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</si>
  <si>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</si>
  <si>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</si>
  <si>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</si>
  <si>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</si>
  <si>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</si>
  <si>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</si>
  <si>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</si>
  <si>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</si>
  <si>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</si>
  <si>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</si>
  <si>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</si>
  <si>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</si>
  <si>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</si>
  <si>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</si>
  <si>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</si>
  <si>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</si>
  <si>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</si>
  <si>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</si>
  <si>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</si>
  <si>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</si>
  <si>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</si>
  <si>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</si>
  <si>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</si>
  <si>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</si>
  <si>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</si>
  <si>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</si>
  <si>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</si>
  <si>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</si>
  <si>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</si>
  <si>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</si>
  <si>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</si>
  <si>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</si>
  <si>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</si>
  <si>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</si>
  <si>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</si>
  <si>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</si>
  <si>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</si>
  <si>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</si>
  <si>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</si>
  <si>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</si>
  <si>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</si>
  <si>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</si>
  <si>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</si>
  <si>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</si>
  <si>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</si>
  <si>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</si>
  <si>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</si>
  <si>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</si>
  <si>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</si>
  <si>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</si>
  <si>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</si>
  <si>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</si>
  <si>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</si>
  <si>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</si>
  <si>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</si>
  <si>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</si>
  <si>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</si>
  <si>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</si>
  <si>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</si>
  <si>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</si>
  <si>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</si>
  <si>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</si>
  <si>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</si>
  <si>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</si>
  <si>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</si>
  <si>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</si>
  <si>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</si>
  <si>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</si>
  <si>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</si>
  <si>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</si>
  <si>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</si>
  <si>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</si>
  <si>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</si>
  <si>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</si>
  <si>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</si>
  <si>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</si>
  <si>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</si>
  <si>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</si>
  <si>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</si>
  <si>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</si>
  <si>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</si>
  <si>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</si>
  <si>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</si>
  <si>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</si>
  <si>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</si>
  <si>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</si>
  <si>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</si>
  <si>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</si>
  <si>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</si>
  <si>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</si>
  <si>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</si>
  <si>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</si>
  <si>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</si>
  <si>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</si>
  <si>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</si>
  <si>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</si>
  <si>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</si>
  <si>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</si>
  <si>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</si>
  <si>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</si>
  <si>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</si>
  <si>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</si>
  <si>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</si>
  <si>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</si>
  <si>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</si>
  <si>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</si>
  <si>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</si>
  <si>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</si>
  <si>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</si>
  <si>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</si>
  <si>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</si>
  <si>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</si>
  <si>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</si>
  <si>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</si>
  <si>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</si>
  <si>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</si>
  <si>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</si>
  <si>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</si>
  <si>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</si>
  <si>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</si>
  <si>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</si>
  <si>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</si>
  <si>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</si>
  <si>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</si>
  <si>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</si>
  <si>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</si>
  <si>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</si>
  <si>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</si>
  <si>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</si>
  <si>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</si>
  <si>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</si>
  <si>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</si>
  <si>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</si>
  <si>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</si>
  <si>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</si>
  <si>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</si>
  <si>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</si>
  <si>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</si>
  <si>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</si>
  <si>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</si>
  <si>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</si>
  <si>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</si>
  <si>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</si>
  <si>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</si>
  <si>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</si>
  <si>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</si>
  <si>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</si>
  <si>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</si>
  <si>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</si>
  <si>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</si>
  <si>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</si>
  <si>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</si>
  <si>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</si>
  <si>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</si>
  <si>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</si>
  <si>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</si>
  <si>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</si>
  <si>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</si>
  <si>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</si>
  <si>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</si>
  <si>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</si>
  <si>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</si>
  <si>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</si>
  <si>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</si>
  <si>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</si>
  <si>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</si>
  <si>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</si>
  <si>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</si>
  <si>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</si>
  <si>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</si>
  <si>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</si>
  <si>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</si>
  <si>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</si>
  <si>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</si>
  <si>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</si>
  <si>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</si>
  <si>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นางสาวสุพรรษา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</si>
  <si>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</si>
  <si>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</si>
  <si>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</si>
  <si>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</si>
  <si>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</si>
  <si>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</si>
  <si>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</si>
  <si>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</si>
  <si>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</si>
  <si>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</si>
  <si>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</si>
  <si>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</si>
  <si>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</si>
  <si>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</si>
  <si>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</si>
  <si>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</si>
  <si>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</si>
  <si>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</si>
  <si>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</si>
  <si>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</si>
  <si>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</si>
  <si>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</si>
  <si>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</si>
  <si>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</si>
  <si>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</si>
  <si>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</si>
  <si>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</si>
  <si>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</si>
  <si>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</si>
  <si>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</si>
  <si>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</si>
  <si>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</si>
  <si>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</si>
  <si>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</si>
  <si>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</si>
  <si>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</si>
  <si>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</si>
  <si>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</si>
  <si>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</si>
  <si>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</si>
  <si>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</si>
  <si>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</si>
  <si>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</si>
  <si>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</si>
  <si>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</si>
  <si>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</si>
  <si>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</si>
  <si>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</si>
  <si>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</si>
  <si>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</si>
  <si>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</si>
  <si>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</si>
  <si>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</si>
  <si>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</si>
  <si>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</si>
  <si>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</si>
  <si>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</si>
  <si>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</si>
  <si>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</si>
  <si>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</si>
  <si>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</si>
  <si>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</si>
  <si>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</si>
  <si>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</si>
  <si>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</si>
  <si>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</si>
  <si>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</si>
  <si>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</si>
  <si>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</si>
  <si>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</si>
  <si>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</si>
  <si>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</si>
  <si>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</si>
  <si>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</si>
  <si>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</si>
  <si>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</si>
  <si>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</si>
  <si>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</si>
  <si>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</si>
  <si>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</si>
  <si>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</si>
  <si>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</si>
  <si>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</si>
  <si>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</si>
  <si>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</si>
  <si>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</si>
  <si>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</si>
  <si>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</si>
  <si>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</si>
  <si>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</si>
  <si>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</si>
  <si>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</si>
  <si>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</si>
  <si>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</si>
  <si>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</si>
  <si>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</si>
  <si>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</si>
  <si>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</si>
  <si>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</si>
  <si>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</si>
  <si>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</si>
  <si>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</si>
  <si>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</si>
  <si>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</si>
  <si>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</si>
  <si>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</si>
  <si>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</si>
  <si>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</si>
  <si>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</si>
  <si>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</si>
  <si>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</si>
  <si>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</si>
  <si>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</si>
  <si>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</si>
  <si>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</si>
  <si>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</si>
  <si>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</si>
  <si>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</si>
  <si>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</si>
  <si>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</si>
  <si>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</si>
  <si>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</si>
  <si>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</si>
  <si>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</si>
  <si>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</si>
  <si>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</si>
  <si>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</si>
  <si>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</si>
  <si>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</si>
  <si>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</si>
  <si>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</si>
  <si>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</si>
  <si>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</si>
  <si>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</si>
  <si>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</si>
  <si>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</si>
  <si>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</si>
  <si>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</si>
  <si>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</si>
  <si>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</si>
  <si>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</si>
  <si>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</si>
  <si>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</si>
  <si>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</si>
  <si>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</si>
  <si>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</si>
  <si>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</si>
  <si>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</si>
  <si>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</si>
  <si>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</si>
  <si>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</si>
  <si>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</si>
  <si>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</si>
  <si>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</si>
  <si>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</si>
  <si>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</si>
  <si>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</si>
  <si>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</si>
  <si>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</si>
  <si>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</si>
  <si>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</si>
  <si>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</si>
  <si>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</si>
  <si>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</si>
  <si>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</si>
  <si>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</si>
  <si>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</si>
  <si>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</si>
  <si>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</si>
  <si>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</si>
  <si>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</si>
  <si>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</si>
  <si>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</si>
  <si>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</si>
  <si>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</si>
  <si>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</si>
  <si>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</si>
  <si>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</si>
  <si>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</si>
  <si>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</si>
  <si>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</si>
  <si>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</si>
  <si>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</si>
  <si>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</si>
  <si>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</si>
  <si>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</si>
  <si>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</si>
  <si>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</si>
  <si>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</si>
  <si>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</si>
  <si>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</si>
  <si>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</si>
  <si>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</si>
  <si>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</si>
  <si>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</si>
  <si>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</si>
  <si>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</si>
  <si>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</si>
  <si>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 xml:space="preserve">นางสาวอรสา </t>
  </si>
  <si>
    <t>บัวเมือง</t>
  </si>
  <si>
    <t>สรุปผลการประเมินการใช้ภาษาอังกฤษ: ทักษะการอ่าน ชั้นมัธยมศึกษาปีที่ 5/1</t>
  </si>
  <si>
    <t>สรุปผลการประเมินการใช้ภาษาอังกฤษ: ทักษะการอ่าน ชั้นมัธยมศึกษาปีที่ 5/2</t>
  </si>
  <si>
    <t>สรุปผลการประเมินการใช้ภาษาอังกฤษ: ทักษะการอ่าน ชั้นมัธยมศึกษาปีที่ 5/3</t>
  </si>
  <si>
    <t>สรุปผลการประเมินการใช้ภาษาอังกฤษ: ทักษะการอ่าน ชั้นมัธยมศึกษาปีที่ 5/4</t>
  </si>
  <si>
    <t>สรุปผลการประเมินการใช้ภาษาอังกฤษ: ทักษะการอ่าน ชั้นมัธยมศึกษาปีที่ 5/5</t>
  </si>
  <si>
    <t>สรุปผลการประเมินการใช้ภาษาอังกฤษ: ทักษะการอ่าน ชั้นมัธยมศึกษาปีที่ 5/6</t>
  </si>
  <si>
    <t>สรุปผลการประเมินการใช้ภาษาอังกฤษ: ทักษะการอ่าน ชั้นมัธยมศึกษาปีที่ 5/7</t>
  </si>
  <si>
    <t>สรุปผลการประเมินการใช้ภาษาอังกฤษ: ทักษะการอ่าน ชั้นมัธยมศึกษาปีที่ 5/8</t>
  </si>
  <si>
    <t>สรุปผลการประเมินการใช้ภาษาอังกฤษ: ทักษะการอ่าน ชั้นมัธยมศึกษาปีที่ 5/9</t>
  </si>
  <si>
    <t>สรุปผลการประเมินการใช้ภาษาอังกฤษ: ทักษะการอ่าน ชั้นมัธยมศึกษาปีที่ 5/10</t>
  </si>
  <si>
    <t>สรุปผลการประเมินการใช้ภาษาอังกฤษ: ทักษะการอ่าน 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</si>
</sst>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center" vertical="top"/>
    </xf>
    <xf numFmtId="187" fontId="5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6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center" vertical="top"/>
    </xf>
    <xf numFmtId="188" fontId="5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0" fillId="4" borderId="12" xfId="0" applyFont="1" applyFill="1" applyBorder="1" applyAlignment="1">
      <alignment vertical="center"/>
    </xf>
    <xf numFmtId="0" fontId="12" fillId="4" borderId="14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1133475" cy="48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70" t="s">
        <v>789</v>
      </c>
      <c r="B1" s="70"/>
      <c r="C1" s="70"/>
      <c r="D1" s="70"/>
      <c r="E1" s="70"/>
      <c r="F1" s="70"/>
      <c r="G1" s="70"/>
      <c r="H1" s="12"/>
      <c r="I1" s="12"/>
      <c r="J1" s="7"/>
    </row>
    <row r="2" spans="1:10" s="4" customFormat="1" ht="21" x14ac:dyDescent="0.3">
      <c r="A2" s="70"/>
      <c r="B2" s="70"/>
      <c r="C2" s="70"/>
      <c r="D2" s="70"/>
      <c r="E2" s="70"/>
      <c r="F2" s="70"/>
      <c r="G2" s="70"/>
      <c r="H2" s="12"/>
      <c r="I2" s="12"/>
      <c r="J2" s="7"/>
    </row>
    <row r="3" spans="1:10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  <c r="I3" s="12"/>
      <c r="J3" s="7"/>
    </row>
    <row r="4" spans="1:10" s="4" customFormat="1" ht="21" x14ac:dyDescent="0.3">
      <c r="A4" s="25" t="s">
        <v>42</v>
      </c>
      <c r="B4" s="24"/>
      <c r="C4" s="24"/>
      <c r="D4" s="24"/>
      <c r="E4" s="24"/>
      <c r="F4" s="24"/>
      <c r="G4" s="24"/>
      <c r="H4" s="12"/>
      <c r="I4" s="12"/>
      <c r="J4" s="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2"/>
      <c r="J5" s="7"/>
    </row>
    <row r="6" spans="1:10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  <c r="I6" s="13"/>
      <c r="J6" s="8"/>
    </row>
    <row r="7" spans="1:10" s="3" customFormat="1" ht="88.5" customHeight="1" x14ac:dyDescent="0.2">
      <c r="A7" s="72"/>
      <c r="B7" s="74"/>
      <c r="C7" s="76"/>
      <c r="D7" s="30" t="s">
        <v>47</v>
      </c>
      <c r="E7" s="30" t="s">
        <v>48</v>
      </c>
      <c r="F7" s="72"/>
      <c r="G7" s="31" t="s">
        <v>46</v>
      </c>
      <c r="H7" s="14"/>
      <c r="I7" s="14"/>
      <c r="J7" s="9"/>
    </row>
    <row r="8" spans="1:10" s="3" customFormat="1" ht="19.5" customHeight="1" thickBot="1" x14ac:dyDescent="0.35">
      <c r="A8" s="32">
        <v>1</v>
      </c>
      <c r="B8" s="55" t="s">
        <v>76</v>
      </c>
      <c r="C8" s="56" t="s">
        <v>77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thickBot="1" x14ac:dyDescent="0.35">
      <c r="A9" s="35" t="s">
        <v>3</v>
      </c>
      <c r="B9" s="55" t="s">
        <v>78</v>
      </c>
      <c r="C9" s="56" t="s">
        <v>79</v>
      </c>
      <c r="D9" s="35"/>
      <c r="E9" s="36"/>
      <c r="F9" s="33">
        <f t="shared" ref="F9:F47" si="0">D9+E9</f>
        <v>0</v>
      </c>
      <c r="G9" s="34" t="str">
        <f t="shared" ref="G9:G47" si="1">IF(F9&gt;=20,"ผ่าน","ไม่ผ่าน")</f>
        <v>ไม่ผ่าน</v>
      </c>
      <c r="H9" s="14"/>
      <c r="I9" s="14"/>
      <c r="J9" s="9"/>
    </row>
    <row r="10" spans="1:10" s="3" customFormat="1" ht="15.6" customHeight="1" thickBot="1" x14ac:dyDescent="0.35">
      <c r="A10" s="35" t="s">
        <v>4</v>
      </c>
      <c r="B10" s="55" t="s">
        <v>80</v>
      </c>
      <c r="C10" s="56" t="s">
        <v>81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14"/>
      <c r="J10" s="9"/>
    </row>
    <row r="11" spans="1:10" s="3" customFormat="1" ht="15.6" customHeight="1" thickBot="1" x14ac:dyDescent="0.35">
      <c r="A11" s="35" t="s">
        <v>5</v>
      </c>
      <c r="B11" s="55" t="s">
        <v>82</v>
      </c>
      <c r="C11" s="56" t="s">
        <v>83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14"/>
      <c r="J11" s="9"/>
    </row>
    <row r="12" spans="1:10" s="3" customFormat="1" ht="15.6" customHeight="1" thickBot="1" x14ac:dyDescent="0.35">
      <c r="A12" s="35" t="s">
        <v>6</v>
      </c>
      <c r="B12" s="55" t="s">
        <v>84</v>
      </c>
      <c r="C12" s="56" t="s">
        <v>85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14"/>
      <c r="J12" s="9"/>
    </row>
    <row r="13" spans="1:10" s="3" customFormat="1" ht="15.6" customHeight="1" thickBot="1" x14ac:dyDescent="0.35">
      <c r="A13" s="35" t="s">
        <v>7</v>
      </c>
      <c r="B13" s="55" t="s">
        <v>86</v>
      </c>
      <c r="C13" s="56" t="s">
        <v>87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14"/>
      <c r="J13" s="9"/>
    </row>
    <row r="14" spans="1:10" s="3" customFormat="1" ht="15.6" customHeight="1" thickBot="1" x14ac:dyDescent="0.35">
      <c r="A14" s="35" t="s">
        <v>8</v>
      </c>
      <c r="B14" s="55" t="s">
        <v>88</v>
      </c>
      <c r="C14" s="56" t="s">
        <v>89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14"/>
      <c r="J14" s="9"/>
    </row>
    <row r="15" spans="1:10" s="3" customFormat="1" ht="15.6" customHeight="1" thickBot="1" x14ac:dyDescent="0.35">
      <c r="A15" s="35" t="s">
        <v>9</v>
      </c>
      <c r="B15" s="55" t="s">
        <v>90</v>
      </c>
      <c r="C15" s="56" t="s">
        <v>91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14"/>
      <c r="J15" s="9"/>
    </row>
    <row r="16" spans="1:10" s="3" customFormat="1" ht="15.6" customHeight="1" thickBot="1" x14ac:dyDescent="0.35">
      <c r="A16" s="35" t="s">
        <v>10</v>
      </c>
      <c r="B16" s="55" t="s">
        <v>92</v>
      </c>
      <c r="C16" s="56" t="s">
        <v>93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14"/>
      <c r="J16" s="9"/>
    </row>
    <row r="17" spans="1:10" s="3" customFormat="1" ht="15.6" customHeight="1" thickBot="1" x14ac:dyDescent="0.35">
      <c r="A17" s="35" t="s">
        <v>11</v>
      </c>
      <c r="B17" s="55" t="s">
        <v>94</v>
      </c>
      <c r="C17" s="56" t="s">
        <v>95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14"/>
      <c r="J17" s="9"/>
    </row>
    <row r="18" spans="1:10" s="3" customFormat="1" ht="15.6" customHeight="1" thickBot="1" x14ac:dyDescent="0.35">
      <c r="A18" s="35" t="s">
        <v>12</v>
      </c>
      <c r="B18" s="55" t="s">
        <v>96</v>
      </c>
      <c r="C18" s="56" t="s">
        <v>97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14"/>
      <c r="J18" s="9"/>
    </row>
    <row r="19" spans="1:10" s="3" customFormat="1" ht="15.6" customHeight="1" thickBot="1" x14ac:dyDescent="0.35">
      <c r="A19" s="35" t="s">
        <v>13</v>
      </c>
      <c r="B19" s="55" t="s">
        <v>98</v>
      </c>
      <c r="C19" s="56" t="s">
        <v>99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14"/>
      <c r="J19" s="9"/>
    </row>
    <row r="20" spans="1:10" s="3" customFormat="1" ht="15.6" customHeight="1" thickBot="1" x14ac:dyDescent="0.35">
      <c r="A20" s="35" t="s">
        <v>14</v>
      </c>
      <c r="B20" s="55" t="s">
        <v>100</v>
      </c>
      <c r="C20" s="56" t="s">
        <v>101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14"/>
      <c r="J20" s="9"/>
    </row>
    <row r="21" spans="1:10" s="3" customFormat="1" ht="15.6" customHeight="1" thickBot="1" x14ac:dyDescent="0.35">
      <c r="A21" s="35" t="s">
        <v>15</v>
      </c>
      <c r="B21" s="57" t="s">
        <v>102</v>
      </c>
      <c r="C21" s="58" t="s">
        <v>103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14"/>
      <c r="J21" s="9"/>
    </row>
    <row r="22" spans="1:10" s="3" customFormat="1" ht="15.6" customHeight="1" thickBot="1" x14ac:dyDescent="0.35">
      <c r="A22" s="35" t="s">
        <v>16</v>
      </c>
      <c r="B22" s="57" t="s">
        <v>104</v>
      </c>
      <c r="C22" s="58" t="s">
        <v>105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14"/>
      <c r="J22" s="9"/>
    </row>
    <row r="23" spans="1:10" s="3" customFormat="1" ht="15.6" customHeight="1" thickBot="1" x14ac:dyDescent="0.35">
      <c r="A23" s="35" t="s">
        <v>17</v>
      </c>
      <c r="B23" s="57" t="s">
        <v>106</v>
      </c>
      <c r="C23" s="58" t="s">
        <v>107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14"/>
      <c r="J23" s="9"/>
    </row>
    <row r="24" spans="1:10" s="3" customFormat="1" ht="15.6" customHeight="1" thickBot="1" x14ac:dyDescent="0.35">
      <c r="A24" s="35" t="s">
        <v>18</v>
      </c>
      <c r="B24" s="57" t="s">
        <v>108</v>
      </c>
      <c r="C24" s="58" t="s">
        <v>109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14"/>
      <c r="J24" s="9"/>
    </row>
    <row r="25" spans="1:10" s="2" customFormat="1" ht="15.6" customHeight="1" thickBot="1" x14ac:dyDescent="0.35">
      <c r="A25" s="35" t="s">
        <v>19</v>
      </c>
      <c r="B25" s="55" t="s">
        <v>110</v>
      </c>
      <c r="C25" s="56" t="s">
        <v>111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15"/>
      <c r="J25" s="10"/>
    </row>
    <row r="26" spans="1:10" s="3" customFormat="1" ht="15.6" customHeight="1" thickBot="1" x14ac:dyDescent="0.35">
      <c r="A26" s="35" t="s">
        <v>20</v>
      </c>
      <c r="B26" s="55" t="s">
        <v>112</v>
      </c>
      <c r="C26" s="56" t="s">
        <v>113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14"/>
      <c r="J26" s="9"/>
    </row>
    <row r="27" spans="1:10" s="3" customFormat="1" ht="15.6" customHeight="1" thickBot="1" x14ac:dyDescent="0.35">
      <c r="A27" s="35" t="s">
        <v>21</v>
      </c>
      <c r="B27" s="55" t="s">
        <v>114</v>
      </c>
      <c r="C27" s="56" t="s">
        <v>115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14"/>
      <c r="J27" s="9"/>
    </row>
    <row r="28" spans="1:10" s="3" customFormat="1" ht="15.6" customHeight="1" thickBot="1" x14ac:dyDescent="0.35">
      <c r="A28" s="35" t="s">
        <v>22</v>
      </c>
      <c r="B28" s="55" t="s">
        <v>116</v>
      </c>
      <c r="C28" s="56" t="s">
        <v>117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14"/>
      <c r="J28" s="9"/>
    </row>
    <row r="29" spans="1:10" s="3" customFormat="1" ht="15.6" customHeight="1" thickBot="1" x14ac:dyDescent="0.35">
      <c r="A29" s="35" t="s">
        <v>23</v>
      </c>
      <c r="B29" s="55" t="s">
        <v>118</v>
      </c>
      <c r="C29" s="56" t="s">
        <v>119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14"/>
      <c r="J29" s="9"/>
    </row>
    <row r="30" spans="1:10" s="3" customFormat="1" ht="15.6" customHeight="1" thickBot="1" x14ac:dyDescent="0.35">
      <c r="A30" s="35" t="s">
        <v>24</v>
      </c>
      <c r="B30" s="55" t="s">
        <v>120</v>
      </c>
      <c r="C30" s="56" t="s">
        <v>121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14"/>
      <c r="J30" s="9"/>
    </row>
    <row r="31" spans="1:10" s="3" customFormat="1" ht="15.6" customHeight="1" thickBot="1" x14ac:dyDescent="0.35">
      <c r="A31" s="35" t="s">
        <v>25</v>
      </c>
      <c r="B31" s="55" t="s">
        <v>122</v>
      </c>
      <c r="C31" s="56" t="s">
        <v>123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14"/>
      <c r="J31" s="9"/>
    </row>
    <row r="32" spans="1:10" s="3" customFormat="1" ht="15.6" customHeight="1" thickBot="1" x14ac:dyDescent="0.35">
      <c r="A32" s="35" t="s">
        <v>26</v>
      </c>
      <c r="B32" s="55" t="s">
        <v>124</v>
      </c>
      <c r="C32" s="56" t="s">
        <v>125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14"/>
      <c r="J32" s="9"/>
    </row>
    <row r="33" spans="1:10" s="3" customFormat="1" ht="15.6" customHeight="1" thickBot="1" x14ac:dyDescent="0.35">
      <c r="A33" s="35" t="s">
        <v>27</v>
      </c>
      <c r="B33" s="55" t="s">
        <v>126</v>
      </c>
      <c r="C33" s="56" t="s">
        <v>127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14"/>
      <c r="J33" s="9"/>
    </row>
    <row r="34" spans="1:10" s="3" customFormat="1" ht="15.6" customHeight="1" thickBot="1" x14ac:dyDescent="0.35">
      <c r="A34" s="35" t="s">
        <v>28</v>
      </c>
      <c r="B34" s="55" t="s">
        <v>128</v>
      </c>
      <c r="C34" s="56" t="s">
        <v>129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14"/>
      <c r="J34" s="9"/>
    </row>
    <row r="35" spans="1:10" s="3" customFormat="1" ht="15.6" customHeight="1" thickBot="1" x14ac:dyDescent="0.35">
      <c r="A35" s="35" t="s">
        <v>29</v>
      </c>
      <c r="B35" s="55" t="s">
        <v>130</v>
      </c>
      <c r="C35" s="56" t="s">
        <v>131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14"/>
      <c r="J35" s="9"/>
    </row>
    <row r="36" spans="1:10" s="3" customFormat="1" ht="15.6" customHeight="1" thickBot="1" x14ac:dyDescent="0.35">
      <c r="A36" s="35" t="s">
        <v>30</v>
      </c>
      <c r="B36" s="55" t="s">
        <v>132</v>
      </c>
      <c r="C36" s="56" t="s">
        <v>133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14"/>
      <c r="J36" s="9"/>
    </row>
    <row r="37" spans="1:10" s="3" customFormat="1" ht="15.6" customHeight="1" thickBot="1" x14ac:dyDescent="0.35">
      <c r="A37" s="35" t="s">
        <v>31</v>
      </c>
      <c r="B37" s="55" t="s">
        <v>134</v>
      </c>
      <c r="C37" s="56" t="s">
        <v>135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14"/>
      <c r="J37" s="9"/>
    </row>
    <row r="38" spans="1:10" s="3" customFormat="1" ht="15.6" customHeight="1" thickBot="1" x14ac:dyDescent="0.35">
      <c r="A38" s="35" t="s">
        <v>32</v>
      </c>
      <c r="B38" s="55" t="s">
        <v>136</v>
      </c>
      <c r="C38" s="56" t="s">
        <v>137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14"/>
      <c r="J38" s="9"/>
    </row>
    <row r="39" spans="1:10" s="3" customFormat="1" ht="15.6" customHeight="1" thickBot="1" x14ac:dyDescent="0.35">
      <c r="A39" s="35" t="s">
        <v>33</v>
      </c>
      <c r="B39" s="55" t="s">
        <v>138</v>
      </c>
      <c r="C39" s="56" t="s">
        <v>139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14"/>
      <c r="J39" s="9"/>
    </row>
    <row r="40" spans="1:10" s="3" customFormat="1" ht="15.6" customHeight="1" thickBot="1" x14ac:dyDescent="0.35">
      <c r="A40" s="35" t="s">
        <v>34</v>
      </c>
      <c r="B40" s="55" t="s">
        <v>140</v>
      </c>
      <c r="C40" s="56" t="s">
        <v>141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14"/>
      <c r="J40" s="9"/>
    </row>
    <row r="41" spans="1:10" s="3" customFormat="1" ht="15.6" customHeight="1" thickBot="1" x14ac:dyDescent="0.35">
      <c r="A41" s="35" t="s">
        <v>35</v>
      </c>
      <c r="B41" s="55" t="s">
        <v>142</v>
      </c>
      <c r="C41" s="56" t="s">
        <v>143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14"/>
      <c r="J41" s="9"/>
    </row>
    <row r="42" spans="1:10" s="3" customFormat="1" ht="15.6" customHeight="1" thickBot="1" x14ac:dyDescent="0.35">
      <c r="A42" s="35" t="s">
        <v>36</v>
      </c>
      <c r="B42" s="55" t="s">
        <v>144</v>
      </c>
      <c r="C42" s="56" t="s">
        <v>145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14"/>
      <c r="J42" s="9"/>
    </row>
    <row r="43" spans="1:10" s="3" customFormat="1" ht="15.6" customHeight="1" thickBot="1" x14ac:dyDescent="0.35">
      <c r="A43" s="35" t="s">
        <v>37</v>
      </c>
      <c r="B43" s="55" t="s">
        <v>146</v>
      </c>
      <c r="C43" s="56" t="s">
        <v>147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14"/>
      <c r="J43" s="9"/>
    </row>
    <row r="44" spans="1:10" s="3" customFormat="1" ht="15.6" customHeight="1" thickBot="1" x14ac:dyDescent="0.35">
      <c r="A44" s="35" t="s">
        <v>38</v>
      </c>
      <c r="B44" s="55" t="s">
        <v>148</v>
      </c>
      <c r="C44" s="56" t="s">
        <v>149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14"/>
      <c r="J44" s="9"/>
    </row>
    <row r="45" spans="1:10" s="3" customFormat="1" ht="15.6" customHeight="1" thickBot="1" x14ac:dyDescent="0.35">
      <c r="A45" s="35" t="s">
        <v>39</v>
      </c>
      <c r="B45" s="55" t="s">
        <v>150</v>
      </c>
      <c r="C45" s="56" t="s">
        <v>151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14"/>
      <c r="J45" s="9"/>
    </row>
    <row r="46" spans="1:10" s="3" customFormat="1" ht="15.6" customHeight="1" thickBot="1" x14ac:dyDescent="0.35">
      <c r="A46" s="35" t="s">
        <v>40</v>
      </c>
      <c r="B46" s="59" t="s">
        <v>128</v>
      </c>
      <c r="C46" s="60" t="s">
        <v>152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14"/>
      <c r="J46" s="9"/>
    </row>
    <row r="47" spans="1:10" s="3" customFormat="1" ht="15.6" customHeight="1" thickBot="1" x14ac:dyDescent="0.35">
      <c r="A47" s="35" t="s">
        <v>67</v>
      </c>
      <c r="B47" s="55" t="s">
        <v>153</v>
      </c>
      <c r="C47" s="56" t="s">
        <v>154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  <c r="I47" s="14"/>
      <c r="J47" s="9"/>
    </row>
    <row r="48" spans="1:10" s="3" customFormat="1" ht="15.6" customHeight="1" thickBot="1" x14ac:dyDescent="0.35">
      <c r="A48" s="35" t="s">
        <v>68</v>
      </c>
      <c r="B48" s="55" t="s">
        <v>155</v>
      </c>
      <c r="C48" s="56" t="s">
        <v>156</v>
      </c>
      <c r="D48" s="35"/>
      <c r="E48" s="36"/>
      <c r="F48" s="33">
        <f t="shared" ref="F48:F50" si="2">D48+E48</f>
        <v>0</v>
      </c>
      <c r="G48" s="34" t="str">
        <f t="shared" ref="G48:G50" si="3">IF(F48&gt;=20,"ผ่าน","ไม่ผ่าน")</f>
        <v>ไม่ผ่าน</v>
      </c>
      <c r="H48" s="14"/>
      <c r="I48" s="14"/>
      <c r="J48" s="9"/>
    </row>
    <row r="49" spans="1:10" s="3" customFormat="1" ht="15.6" customHeight="1" thickBot="1" x14ac:dyDescent="0.35">
      <c r="A49" s="35" t="s">
        <v>69</v>
      </c>
      <c r="B49" s="55" t="s">
        <v>157</v>
      </c>
      <c r="C49" s="56" t="s">
        <v>158</v>
      </c>
      <c r="D49" s="35"/>
      <c r="E49" s="36"/>
      <c r="F49" s="33">
        <f t="shared" si="2"/>
        <v>0</v>
      </c>
      <c r="G49" s="34" t="str">
        <f t="shared" si="3"/>
        <v>ไม่ผ่าน</v>
      </c>
      <c r="H49" s="14"/>
      <c r="I49" s="14"/>
      <c r="J49" s="9"/>
    </row>
    <row r="50" spans="1:10" s="3" customFormat="1" ht="15.6" customHeight="1" thickBot="1" x14ac:dyDescent="0.35">
      <c r="A50" s="35" t="s">
        <v>70</v>
      </c>
      <c r="B50" s="55" t="s">
        <v>159</v>
      </c>
      <c r="C50" s="56" t="s">
        <v>160</v>
      </c>
      <c r="D50" s="35"/>
      <c r="E50" s="36"/>
      <c r="F50" s="33">
        <f t="shared" si="2"/>
        <v>0</v>
      </c>
      <c r="G50" s="34" t="str">
        <f t="shared" si="3"/>
        <v>ไม่ผ่าน</v>
      </c>
      <c r="H50" s="14"/>
      <c r="I50" s="14"/>
      <c r="J50" s="9"/>
    </row>
    <row r="51" spans="1:10" s="3" customFormat="1" ht="15.6" customHeight="1" x14ac:dyDescent="0.2">
      <c r="A51" s="37"/>
      <c r="B51" s="38" t="s">
        <v>41</v>
      </c>
      <c r="C51" s="39"/>
      <c r="D51" s="40"/>
      <c r="E51" s="40"/>
      <c r="F51" s="29" t="s">
        <v>59</v>
      </c>
      <c r="G51" s="35">
        <f>COUNTIF(G8:G50,"ผ่าน")</f>
        <v>0</v>
      </c>
      <c r="H51" s="14"/>
      <c r="I51" s="14"/>
      <c r="J51" s="9"/>
    </row>
    <row r="52" spans="1:10" ht="18" customHeight="1" x14ac:dyDescent="0.2">
      <c r="A52" s="41"/>
      <c r="B52" s="42"/>
      <c r="C52" s="42"/>
      <c r="D52" s="43"/>
      <c r="E52" s="43"/>
      <c r="F52" s="29" t="s">
        <v>60</v>
      </c>
      <c r="G52" s="50">
        <f>COUNTIF(G8:G50,"ไม่ผ่าน")</f>
        <v>43</v>
      </c>
    </row>
    <row r="53" spans="1:10" ht="21" customHeight="1" x14ac:dyDescent="0.2">
      <c r="A53" s="44"/>
      <c r="B53" s="46" t="s">
        <v>52</v>
      </c>
      <c r="C53" s="20"/>
      <c r="G53" s="20"/>
    </row>
    <row r="54" spans="1:10" ht="15" customHeight="1" x14ac:dyDescent="0.2">
      <c r="A54" s="44"/>
      <c r="B54" s="20"/>
      <c r="C54" s="47" t="s">
        <v>51</v>
      </c>
      <c r="D54" s="45" t="s">
        <v>72</v>
      </c>
      <c r="E54" s="48" t="s">
        <v>50</v>
      </c>
      <c r="G54" s="20"/>
    </row>
    <row r="55" spans="1:10" ht="15" customHeight="1" x14ac:dyDescent="0.2">
      <c r="A55" s="44"/>
      <c r="B55" s="20"/>
      <c r="C55" s="79" t="s">
        <v>75</v>
      </c>
      <c r="D55" s="79"/>
      <c r="E55" s="79"/>
      <c r="G55" s="20"/>
    </row>
    <row r="56" spans="1:10" ht="15" customHeight="1" x14ac:dyDescent="0.2">
      <c r="A56" s="44"/>
      <c r="B56" s="20"/>
      <c r="C56" s="20"/>
      <c r="D56" s="21" t="s">
        <v>73</v>
      </c>
      <c r="G56" s="20"/>
    </row>
    <row r="58" spans="1:10" ht="15" customHeight="1" x14ac:dyDescent="0.2">
      <c r="B58" s="67" t="s">
        <v>61</v>
      </c>
      <c r="C58" s="49" t="s">
        <v>62</v>
      </c>
      <c r="D58" s="49" t="s">
        <v>53</v>
      </c>
      <c r="E58" s="49" t="s">
        <v>54</v>
      </c>
    </row>
    <row r="59" spans="1:10" ht="15" customHeight="1" x14ac:dyDescent="0.2">
      <c r="B59" s="68"/>
      <c r="C59" s="49" t="s">
        <v>63</v>
      </c>
      <c r="D59" s="49" t="s">
        <v>58</v>
      </c>
      <c r="E59" s="35">
        <f>COUNTIF(F8:F50,"&lt;=19")</f>
        <v>43</v>
      </c>
    </row>
    <row r="60" spans="1:10" ht="15" customHeight="1" x14ac:dyDescent="0.2">
      <c r="B60" s="68"/>
      <c r="C60" s="49" t="s">
        <v>64</v>
      </c>
      <c r="D60" s="49" t="s">
        <v>57</v>
      </c>
      <c r="E60" s="35">
        <f>SUMPRODUCT((F8:F50&gt;=20)*(F8:F50&lt;=25))</f>
        <v>0</v>
      </c>
    </row>
    <row r="61" spans="1:10" ht="15" customHeight="1" x14ac:dyDescent="0.2">
      <c r="B61" s="68"/>
      <c r="C61" s="49" t="s">
        <v>65</v>
      </c>
      <c r="D61" s="49" t="s">
        <v>56</v>
      </c>
      <c r="E61" s="35">
        <f>SUMPRODUCT((F8:F50&gt;=26)*(F8:F50&lt;=31))</f>
        <v>0</v>
      </c>
    </row>
    <row r="62" spans="1:10" ht="15" customHeight="1" x14ac:dyDescent="0.2">
      <c r="B62" s="69"/>
      <c r="C62" s="49" t="s">
        <v>66</v>
      </c>
      <c r="D62" s="49" t="s">
        <v>55</v>
      </c>
      <c r="E62" s="35">
        <f>COUNTIF(F8:F50,"&gt;=32")</f>
        <v>0</v>
      </c>
    </row>
  </sheetData>
  <mergeCells count="10">
    <mergeCell ref="B58:B62"/>
    <mergeCell ref="A1:G1"/>
    <mergeCell ref="A2:G2"/>
    <mergeCell ref="A3:G3"/>
    <mergeCell ref="A6:A7"/>
    <mergeCell ref="B6:B7"/>
    <mergeCell ref="C6:C7"/>
    <mergeCell ref="D6:E6"/>
    <mergeCell ref="F6:F7"/>
    <mergeCell ref="C55:E55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798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712</v>
      </c>
      <c r="C8" s="56" t="s">
        <v>713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714</v>
      </c>
      <c r="C9" s="56" t="s">
        <v>528</v>
      </c>
      <c r="D9" s="35"/>
      <c r="E9" s="36"/>
      <c r="F9" s="33">
        <f t="shared" ref="F9:F24" si="0">D9+E9</f>
        <v>0</v>
      </c>
      <c r="G9" s="34" t="str">
        <f t="shared" ref="G9:G24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715</v>
      </c>
      <c r="C10" s="56" t="s">
        <v>716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717</v>
      </c>
      <c r="C11" s="56" t="s">
        <v>718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64" t="s">
        <v>719</v>
      </c>
      <c r="C12" s="65" t="s">
        <v>720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721</v>
      </c>
      <c r="C13" s="56" t="s">
        <v>722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723</v>
      </c>
      <c r="C14" s="56" t="s">
        <v>724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537</v>
      </c>
      <c r="C15" s="56" t="s">
        <v>725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726</v>
      </c>
      <c r="C16" s="56" t="s">
        <v>358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727</v>
      </c>
      <c r="C17" s="56" t="s">
        <v>728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729</v>
      </c>
      <c r="C18" s="56" t="s">
        <v>730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346</v>
      </c>
      <c r="C19" s="56" t="s">
        <v>731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732</v>
      </c>
      <c r="C20" s="56" t="s">
        <v>733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734</v>
      </c>
      <c r="C21" s="56" t="s">
        <v>735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736</v>
      </c>
      <c r="C22" s="56" t="s">
        <v>737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5" t="s">
        <v>738</v>
      </c>
      <c r="C23" s="56" t="s">
        <v>739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5" t="s">
        <v>740</v>
      </c>
      <c r="C24" s="56" t="s">
        <v>741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5" t="s">
        <v>742</v>
      </c>
      <c r="C25" s="56" t="s">
        <v>743</v>
      </c>
      <c r="D25" s="35"/>
      <c r="E25" s="36"/>
      <c r="F25" s="33">
        <f t="shared" ref="F25:F28" si="2">D25+E25</f>
        <v>0</v>
      </c>
      <c r="G25" s="34" t="str">
        <f t="shared" ref="G25:G28" si="3">IF(F25&gt;=20,"ผ่าน","ไม่ผ่าน")</f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744</v>
      </c>
      <c r="C26" s="56" t="s">
        <v>745</v>
      </c>
      <c r="D26" s="35"/>
      <c r="E26" s="36"/>
      <c r="F26" s="33">
        <f t="shared" si="2"/>
        <v>0</v>
      </c>
      <c r="G26" s="34" t="str">
        <f t="shared" si="3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5" t="s">
        <v>746</v>
      </c>
      <c r="C27" s="56" t="s">
        <v>747</v>
      </c>
      <c r="D27" s="35"/>
      <c r="E27" s="36"/>
      <c r="F27" s="33">
        <f t="shared" si="2"/>
        <v>0</v>
      </c>
      <c r="G27" s="34" t="str">
        <f t="shared" si="3"/>
        <v>ไม่ผ่าน</v>
      </c>
      <c r="H27" s="14"/>
    </row>
    <row r="28" spans="1:8" s="3" customFormat="1" ht="15.6" customHeight="1" x14ac:dyDescent="0.3">
      <c r="A28" s="35" t="s">
        <v>22</v>
      </c>
      <c r="B28" s="66" t="s">
        <v>787</v>
      </c>
      <c r="C28" s="66" t="s">
        <v>788</v>
      </c>
      <c r="D28" s="35"/>
      <c r="E28" s="36"/>
      <c r="F28" s="33">
        <f t="shared" si="2"/>
        <v>0</v>
      </c>
      <c r="G28" s="34" t="str">
        <f t="shared" si="3"/>
        <v>ไม่ผ่าน</v>
      </c>
      <c r="H28" s="14"/>
    </row>
    <row r="29" spans="1:8" ht="15" customHeight="1" x14ac:dyDescent="0.2">
      <c r="A29" s="37"/>
      <c r="B29" s="38" t="s">
        <v>41</v>
      </c>
      <c r="C29" s="39"/>
      <c r="D29" s="40"/>
      <c r="E29" s="40"/>
      <c r="F29" s="29" t="s">
        <v>59</v>
      </c>
      <c r="G29" s="35">
        <f>COUNTIF(G8:G28,"ผ่าน")</f>
        <v>0</v>
      </c>
      <c r="H29" s="14"/>
    </row>
    <row r="30" spans="1:8" ht="15" customHeight="1" x14ac:dyDescent="0.2">
      <c r="A30" s="41"/>
      <c r="B30" s="42"/>
      <c r="C30" s="42"/>
      <c r="D30" s="43"/>
      <c r="E30" s="43"/>
      <c r="F30" s="29" t="s">
        <v>60</v>
      </c>
      <c r="G30" s="50">
        <f>COUNTIF(G8:G28,"ไม่ผ่าน")</f>
        <v>21</v>
      </c>
    </row>
    <row r="31" spans="1:8" ht="15" customHeight="1" x14ac:dyDescent="0.2">
      <c r="A31" s="44"/>
      <c r="B31" s="46" t="s">
        <v>52</v>
      </c>
      <c r="C31" s="20"/>
      <c r="G31" s="20"/>
    </row>
    <row r="32" spans="1:8" ht="15" customHeight="1" x14ac:dyDescent="0.2">
      <c r="A32" s="44"/>
      <c r="B32" s="20"/>
      <c r="C32" s="47" t="s">
        <v>51</v>
      </c>
      <c r="D32" s="45" t="s">
        <v>72</v>
      </c>
      <c r="E32" s="48" t="s">
        <v>50</v>
      </c>
      <c r="G32" s="20"/>
    </row>
    <row r="33" spans="1:7" ht="15" customHeight="1" x14ac:dyDescent="0.2">
      <c r="A33" s="44"/>
      <c r="B33" s="20"/>
      <c r="C33" s="79" t="s">
        <v>75</v>
      </c>
      <c r="D33" s="79"/>
      <c r="E33" s="79"/>
      <c r="G33" s="20"/>
    </row>
    <row r="34" spans="1:7" ht="15" customHeight="1" x14ac:dyDescent="0.2">
      <c r="A34" s="44"/>
      <c r="B34" s="20"/>
      <c r="C34" s="20"/>
      <c r="D34" s="54" t="s">
        <v>73</v>
      </c>
      <c r="G34" s="20"/>
    </row>
    <row r="36" spans="1:7" ht="15" customHeight="1" x14ac:dyDescent="0.2">
      <c r="B36" s="67" t="s">
        <v>61</v>
      </c>
      <c r="C36" s="49" t="s">
        <v>62</v>
      </c>
      <c r="D36" s="49" t="s">
        <v>53</v>
      </c>
      <c r="E36" s="49" t="s">
        <v>54</v>
      </c>
    </row>
    <row r="37" spans="1:7" ht="15" customHeight="1" x14ac:dyDescent="0.2">
      <c r="B37" s="68"/>
      <c r="C37" s="49" t="s">
        <v>63</v>
      </c>
      <c r="D37" s="49" t="s">
        <v>58</v>
      </c>
      <c r="E37" s="35">
        <f>COUNTIF(F8:F28,"&lt;=19")</f>
        <v>21</v>
      </c>
    </row>
    <row r="38" spans="1:7" ht="15" customHeight="1" x14ac:dyDescent="0.2">
      <c r="B38" s="68"/>
      <c r="C38" s="49" t="s">
        <v>64</v>
      </c>
      <c r="D38" s="49" t="s">
        <v>57</v>
      </c>
      <c r="E38" s="35">
        <f>SUMPRODUCT((F8:F28&gt;=20)*(F8:F28&lt;=25))</f>
        <v>0</v>
      </c>
    </row>
    <row r="39" spans="1:7" ht="15" customHeight="1" x14ac:dyDescent="0.2">
      <c r="B39" s="68"/>
      <c r="C39" s="49" t="s">
        <v>65</v>
      </c>
      <c r="D39" s="49" t="s">
        <v>56</v>
      </c>
      <c r="E39" s="35">
        <f>SUMPRODUCT((F8:F28&gt;=26)*(F8:F28&lt;=31))</f>
        <v>0</v>
      </c>
    </row>
    <row r="40" spans="1:7" ht="15" customHeight="1" x14ac:dyDescent="0.2">
      <c r="B40" s="69"/>
      <c r="C40" s="49" t="s">
        <v>66</v>
      </c>
      <c r="D40" s="49" t="s">
        <v>55</v>
      </c>
      <c r="E40" s="35">
        <f>COUNTIF(F8:F28,"&gt;=32")</f>
        <v>0</v>
      </c>
    </row>
  </sheetData>
  <mergeCells count="10">
    <mergeCell ref="C33:E33"/>
    <mergeCell ref="B36:B4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Layout" zoomScale="130" zoomScalePageLayoutView="130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70" t="s">
        <v>799</v>
      </c>
      <c r="B1" s="70"/>
      <c r="C1" s="70"/>
      <c r="D1" s="70"/>
      <c r="E1" s="70"/>
      <c r="F1" s="70"/>
      <c r="G1" s="70"/>
      <c r="H1" s="12"/>
      <c r="I1" s="17"/>
      <c r="J1" s="17"/>
    </row>
    <row r="2" spans="1:10" s="4" customFormat="1" ht="21" x14ac:dyDescent="0.3">
      <c r="A2" s="70"/>
      <c r="B2" s="70"/>
      <c r="C2" s="70"/>
      <c r="D2" s="70"/>
      <c r="E2" s="70"/>
      <c r="F2" s="70"/>
      <c r="G2" s="70"/>
      <c r="H2" s="12"/>
      <c r="I2" s="17"/>
      <c r="J2" s="17"/>
    </row>
    <row r="3" spans="1:10" s="17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10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  <c r="I6" s="19"/>
      <c r="J6" s="19"/>
    </row>
    <row r="7" spans="1:10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  <c r="I7" s="20"/>
      <c r="J7" s="20"/>
    </row>
    <row r="8" spans="1:10" s="3" customFormat="1" ht="19.5" customHeight="1" thickBot="1" x14ac:dyDescent="0.35">
      <c r="A8" s="32">
        <v>1</v>
      </c>
      <c r="B8" s="55" t="s">
        <v>748</v>
      </c>
      <c r="C8" s="56" t="s">
        <v>749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5" t="s">
        <v>3</v>
      </c>
      <c r="B9" s="55" t="s">
        <v>750</v>
      </c>
      <c r="C9" s="56" t="s">
        <v>751</v>
      </c>
      <c r="D9" s="35"/>
      <c r="E9" s="36"/>
      <c r="F9" s="33">
        <f t="shared" ref="F9:F29" si="0">D9+E9</f>
        <v>0</v>
      </c>
      <c r="G9" s="34" t="str">
        <f t="shared" ref="G9:G29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5" t="s">
        <v>4</v>
      </c>
      <c r="B10" s="55" t="s">
        <v>752</v>
      </c>
      <c r="C10" s="56" t="s">
        <v>753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5" t="s">
        <v>5</v>
      </c>
      <c r="B11" s="55" t="s">
        <v>754</v>
      </c>
      <c r="C11" s="56" t="s">
        <v>755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5" t="s">
        <v>6</v>
      </c>
      <c r="B12" s="59" t="s">
        <v>742</v>
      </c>
      <c r="C12" s="60" t="s">
        <v>756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5" t="s">
        <v>7</v>
      </c>
      <c r="B13" s="55" t="s">
        <v>757</v>
      </c>
      <c r="C13" s="56" t="s">
        <v>758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5" t="s">
        <v>8</v>
      </c>
      <c r="B14" s="55" t="s">
        <v>390</v>
      </c>
      <c r="C14" s="56" t="s">
        <v>759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5" t="s">
        <v>9</v>
      </c>
      <c r="B15" s="55" t="s">
        <v>760</v>
      </c>
      <c r="C15" s="56" t="s">
        <v>761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5" t="s">
        <v>10</v>
      </c>
      <c r="B16" s="55" t="s">
        <v>327</v>
      </c>
      <c r="C16" s="56" t="s">
        <v>762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5" t="s">
        <v>11</v>
      </c>
      <c r="B17" s="55" t="s">
        <v>763</v>
      </c>
      <c r="C17" s="56" t="s">
        <v>764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5" t="s">
        <v>12</v>
      </c>
      <c r="B18" s="55" t="s">
        <v>765</v>
      </c>
      <c r="C18" s="56" t="s">
        <v>766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5" t="s">
        <v>13</v>
      </c>
      <c r="B19" s="55" t="s">
        <v>767</v>
      </c>
      <c r="C19" s="56" t="s">
        <v>768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5" t="s">
        <v>14</v>
      </c>
      <c r="B20" s="55" t="s">
        <v>769</v>
      </c>
      <c r="C20" s="56" t="s">
        <v>770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5" t="s">
        <v>15</v>
      </c>
      <c r="B21" s="55" t="s">
        <v>494</v>
      </c>
      <c r="C21" s="56" t="s">
        <v>771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5" t="s">
        <v>16</v>
      </c>
      <c r="B22" s="55" t="s">
        <v>772</v>
      </c>
      <c r="C22" s="56" t="s">
        <v>773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5" t="s">
        <v>17</v>
      </c>
      <c r="B23" s="55" t="s">
        <v>774</v>
      </c>
      <c r="C23" s="56" t="s">
        <v>775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5" t="s">
        <v>18</v>
      </c>
      <c r="B24" s="55" t="s">
        <v>197</v>
      </c>
      <c r="C24" s="56" t="s">
        <v>776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5" t="s">
        <v>19</v>
      </c>
      <c r="B25" s="55" t="s">
        <v>777</v>
      </c>
      <c r="C25" s="56" t="s">
        <v>778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51"/>
      <c r="J25" s="51"/>
    </row>
    <row r="26" spans="1:10" s="3" customFormat="1" ht="15.6" customHeight="1" thickBot="1" x14ac:dyDescent="0.35">
      <c r="A26" s="35" t="s">
        <v>20</v>
      </c>
      <c r="B26" s="55" t="s">
        <v>779</v>
      </c>
      <c r="C26" s="56" t="s">
        <v>780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5" t="s">
        <v>21</v>
      </c>
      <c r="B27" s="55" t="s">
        <v>781</v>
      </c>
      <c r="C27" s="56" t="s">
        <v>782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5" t="s">
        <v>22</v>
      </c>
      <c r="B28" s="55" t="s">
        <v>783</v>
      </c>
      <c r="C28" s="56" t="s">
        <v>784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</row>
    <row r="29" spans="1:10" ht="18" customHeight="1" thickBot="1" x14ac:dyDescent="0.35">
      <c r="A29" s="35" t="s">
        <v>23</v>
      </c>
      <c r="B29" s="55" t="s">
        <v>785</v>
      </c>
      <c r="C29" s="56" t="s">
        <v>786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10" ht="15" customHeight="1" x14ac:dyDescent="0.2">
      <c r="A30" s="37"/>
      <c r="B30" s="38" t="s">
        <v>41</v>
      </c>
      <c r="C30" s="39"/>
      <c r="D30" s="40"/>
      <c r="E30" s="40"/>
      <c r="F30" s="29" t="s">
        <v>59</v>
      </c>
      <c r="G30" s="35">
        <f>COUNTIF(G8:G29,"ผ่าน")</f>
        <v>0</v>
      </c>
      <c r="H30" s="14"/>
    </row>
    <row r="31" spans="1:10" ht="15" customHeight="1" x14ac:dyDescent="0.2">
      <c r="A31" s="41"/>
      <c r="B31" s="42"/>
      <c r="C31" s="42"/>
      <c r="D31" s="43"/>
      <c r="E31" s="43"/>
      <c r="F31" s="29" t="s">
        <v>60</v>
      </c>
      <c r="G31" s="50">
        <f>COUNTIF(G8:G29,"ไม่ผ่าน")</f>
        <v>22</v>
      </c>
    </row>
    <row r="32" spans="1:10" ht="15" customHeight="1" x14ac:dyDescent="0.2">
      <c r="A32" s="44"/>
      <c r="B32" s="46" t="s">
        <v>52</v>
      </c>
      <c r="C32" s="20"/>
      <c r="G32" s="20"/>
    </row>
    <row r="33" spans="1:7" ht="15" customHeight="1" x14ac:dyDescent="0.2">
      <c r="A33" s="44"/>
      <c r="B33" s="20"/>
      <c r="C33" s="47" t="s">
        <v>51</v>
      </c>
      <c r="D33" s="45" t="s">
        <v>72</v>
      </c>
      <c r="E33" s="48" t="s">
        <v>50</v>
      </c>
      <c r="G33" s="20"/>
    </row>
    <row r="34" spans="1:7" ht="15" customHeight="1" x14ac:dyDescent="0.2">
      <c r="A34" s="44"/>
      <c r="B34" s="20"/>
      <c r="C34" s="79" t="s">
        <v>75</v>
      </c>
      <c r="D34" s="79"/>
      <c r="E34" s="79"/>
      <c r="G34" s="20"/>
    </row>
    <row r="35" spans="1:7" ht="15" customHeight="1" x14ac:dyDescent="0.2">
      <c r="A35" s="44"/>
      <c r="B35" s="20"/>
      <c r="C35" s="20"/>
      <c r="D35" s="54" t="s">
        <v>73</v>
      </c>
      <c r="G35" s="20"/>
    </row>
    <row r="37" spans="1:7" ht="15" customHeight="1" x14ac:dyDescent="0.2">
      <c r="B37" s="67" t="s">
        <v>61</v>
      </c>
      <c r="C37" s="49" t="s">
        <v>62</v>
      </c>
      <c r="D37" s="49" t="s">
        <v>53</v>
      </c>
      <c r="E37" s="49" t="s">
        <v>54</v>
      </c>
    </row>
    <row r="38" spans="1:7" ht="15" customHeight="1" x14ac:dyDescent="0.2">
      <c r="B38" s="68"/>
      <c r="C38" s="49" t="s">
        <v>63</v>
      </c>
      <c r="D38" s="49" t="s">
        <v>58</v>
      </c>
      <c r="E38" s="35">
        <f>COUNTIF(F8:F29,"&lt;=19")</f>
        <v>22</v>
      </c>
    </row>
    <row r="39" spans="1:7" ht="15" customHeight="1" x14ac:dyDescent="0.2">
      <c r="B39" s="68"/>
      <c r="C39" s="49" t="s">
        <v>64</v>
      </c>
      <c r="D39" s="49" t="s">
        <v>57</v>
      </c>
      <c r="E39" s="35">
        <f>SUMPRODUCT((F8:F29&gt;=20)*(F8:F29&lt;=25))</f>
        <v>0</v>
      </c>
    </row>
    <row r="40" spans="1:7" ht="15" customHeight="1" x14ac:dyDescent="0.2">
      <c r="B40" s="68"/>
      <c r="C40" s="49" t="s">
        <v>65</v>
      </c>
      <c r="D40" s="49" t="s">
        <v>56</v>
      </c>
      <c r="E40" s="35">
        <f>SUMPRODUCT((F8:F29&gt;=26)*(F8:F29&lt;=31))</f>
        <v>0</v>
      </c>
    </row>
    <row r="41" spans="1:7" ht="15" customHeight="1" x14ac:dyDescent="0.2">
      <c r="B41" s="69"/>
      <c r="C41" s="49" t="s">
        <v>66</v>
      </c>
      <c r="D41" s="49" t="s">
        <v>55</v>
      </c>
      <c r="E41" s="35">
        <f>COUNTIF(F8:F29,"&gt;=32")</f>
        <v>0</v>
      </c>
    </row>
  </sheetData>
  <mergeCells count="10">
    <mergeCell ref="C34:E34"/>
    <mergeCell ref="B37:B41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790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161</v>
      </c>
      <c r="C8" s="56" t="s">
        <v>162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163</v>
      </c>
      <c r="C9" s="56" t="s">
        <v>164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165</v>
      </c>
      <c r="C10" s="56" t="s">
        <v>166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167</v>
      </c>
      <c r="C11" s="56" t="s">
        <v>168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169</v>
      </c>
      <c r="C12" s="56" t="s">
        <v>170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171</v>
      </c>
      <c r="C13" s="56" t="s">
        <v>172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173</v>
      </c>
      <c r="C14" s="56" t="s">
        <v>174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175</v>
      </c>
      <c r="C15" s="56" t="s">
        <v>176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177</v>
      </c>
      <c r="C16" s="56" t="s">
        <v>178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179</v>
      </c>
      <c r="C17" s="56" t="s">
        <v>180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181</v>
      </c>
      <c r="C18" s="56" t="s">
        <v>182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183</v>
      </c>
      <c r="C19" s="56" t="s">
        <v>184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185</v>
      </c>
      <c r="C20" s="56" t="s">
        <v>186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187</v>
      </c>
      <c r="C21" s="56" t="s">
        <v>188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189</v>
      </c>
      <c r="C22" s="56" t="s">
        <v>190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5" t="s">
        <v>191</v>
      </c>
      <c r="C23" s="56" t="s">
        <v>192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5" t="s">
        <v>193</v>
      </c>
      <c r="C24" s="56" t="s">
        <v>194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5" t="s">
        <v>195</v>
      </c>
      <c r="C25" s="56" t="s">
        <v>196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197</v>
      </c>
      <c r="C26" s="56" t="s">
        <v>198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9" t="s">
        <v>199</v>
      </c>
      <c r="C27" s="60" t="s">
        <v>200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5" t="s">
        <v>201</v>
      </c>
      <c r="C28" s="56" t="s">
        <v>202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5" t="s">
        <v>203</v>
      </c>
      <c r="C29" s="56" t="s">
        <v>204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5" t="s">
        <v>205</v>
      </c>
      <c r="C30" s="56" t="s">
        <v>206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5" t="s">
        <v>207</v>
      </c>
      <c r="C31" s="56" t="s">
        <v>208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5" t="s">
        <v>209</v>
      </c>
      <c r="C32" s="56" t="s">
        <v>210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5" t="s">
        <v>211</v>
      </c>
      <c r="C33" s="56" t="s">
        <v>212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5" t="s">
        <v>213</v>
      </c>
      <c r="C34" s="56" t="s">
        <v>214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5" t="s">
        <v>215</v>
      </c>
      <c r="C35" s="56" t="s">
        <v>216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5" t="s">
        <v>217</v>
      </c>
      <c r="C36" s="56" t="s">
        <v>218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5" t="s">
        <v>219</v>
      </c>
      <c r="C37" s="56" t="s">
        <v>220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5" t="s">
        <v>221</v>
      </c>
      <c r="C38" s="56" t="s">
        <v>222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5" t="s">
        <v>223</v>
      </c>
      <c r="C39" s="56" t="s">
        <v>224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5" t="s">
        <v>225</v>
      </c>
      <c r="C40" s="56" t="s">
        <v>226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5" t="s">
        <v>227</v>
      </c>
      <c r="C41" s="56" t="s">
        <v>228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5" t="s">
        <v>229</v>
      </c>
      <c r="C42" s="56" t="s">
        <v>230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5" t="s">
        <v>231</v>
      </c>
      <c r="C43" s="56" t="s">
        <v>232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55" t="s">
        <v>233</v>
      </c>
      <c r="C44" s="56" t="s">
        <v>234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55" t="s">
        <v>235</v>
      </c>
      <c r="C45" s="56" t="s">
        <v>236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thickBot="1" x14ac:dyDescent="0.35">
      <c r="A46" s="35" t="s">
        <v>40</v>
      </c>
      <c r="B46" s="55" t="s">
        <v>237</v>
      </c>
      <c r="C46" s="56" t="s">
        <v>238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8" customHeight="1" thickBot="1" x14ac:dyDescent="0.35">
      <c r="A47" s="35" t="s">
        <v>67</v>
      </c>
      <c r="B47" s="55" t="s">
        <v>239</v>
      </c>
      <c r="C47" s="56" t="s">
        <v>240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s="5" customFormat="1" ht="20.25" customHeight="1" thickBot="1" x14ac:dyDescent="0.35">
      <c r="A48" s="35" t="s">
        <v>68</v>
      </c>
      <c r="B48" s="55" t="s">
        <v>241</v>
      </c>
      <c r="C48" s="56" t="s">
        <v>242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21" customHeight="1" thickBot="1" x14ac:dyDescent="0.35">
      <c r="A49" s="35" t="s">
        <v>69</v>
      </c>
      <c r="B49" s="55" t="s">
        <v>243</v>
      </c>
      <c r="C49" s="56" t="s">
        <v>244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thickBot="1" x14ac:dyDescent="0.35">
      <c r="A50" s="35" t="s">
        <v>70</v>
      </c>
      <c r="B50" s="55" t="s">
        <v>245</v>
      </c>
      <c r="C50" s="56" t="s">
        <v>246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thickBot="1" x14ac:dyDescent="0.35">
      <c r="A51" s="35" t="s">
        <v>71</v>
      </c>
      <c r="B51" s="55" t="s">
        <v>247</v>
      </c>
      <c r="C51" s="56" t="s">
        <v>248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79" t="s">
        <v>75</v>
      </c>
      <c r="D56" s="79"/>
      <c r="E56" s="79"/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67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68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68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68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69"/>
      <c r="C63" s="49" t="s">
        <v>66</v>
      </c>
      <c r="D63" s="49" t="s">
        <v>55</v>
      </c>
      <c r="E63" s="35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zoomScale="120" zoomScalePageLayoutView="120" workbookViewId="0">
      <selection activeCell="B9" sqref="B9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791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249</v>
      </c>
      <c r="C8" s="56" t="s">
        <v>250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251</v>
      </c>
      <c r="C9" s="56" t="s">
        <v>252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253</v>
      </c>
      <c r="C10" s="56" t="s">
        <v>254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9" t="s">
        <v>255</v>
      </c>
      <c r="C11" s="60" t="s">
        <v>256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257</v>
      </c>
      <c r="C12" s="56" t="s">
        <v>258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259</v>
      </c>
      <c r="C13" s="56" t="s">
        <v>260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261</v>
      </c>
      <c r="C14" s="56" t="s">
        <v>262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263</v>
      </c>
      <c r="C15" s="56" t="s">
        <v>264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265</v>
      </c>
      <c r="C16" s="56" t="s">
        <v>266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267</v>
      </c>
      <c r="C17" s="56" t="s">
        <v>266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268</v>
      </c>
      <c r="C18" s="56" t="s">
        <v>269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270</v>
      </c>
      <c r="C19" s="56" t="s">
        <v>271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272</v>
      </c>
      <c r="C20" s="56" t="s">
        <v>273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274</v>
      </c>
      <c r="C21" s="56" t="s">
        <v>275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276</v>
      </c>
      <c r="C22" s="56" t="s">
        <v>277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61" t="s">
        <v>278</v>
      </c>
      <c r="C23" s="56" t="s">
        <v>279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5" t="s">
        <v>280</v>
      </c>
      <c r="C24" s="56" t="s">
        <v>281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5" t="s">
        <v>282</v>
      </c>
      <c r="C25" s="56" t="s">
        <v>283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284</v>
      </c>
      <c r="C26" s="56" t="s">
        <v>285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5" t="s">
        <v>286</v>
      </c>
      <c r="C27" s="56" t="s">
        <v>287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5" t="s">
        <v>288</v>
      </c>
      <c r="C28" s="56" t="s">
        <v>289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5" t="s">
        <v>207</v>
      </c>
      <c r="C29" s="56" t="s">
        <v>290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5" t="s">
        <v>291</v>
      </c>
      <c r="C30" s="56" t="s">
        <v>292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5" t="s">
        <v>293</v>
      </c>
      <c r="C31" s="56" t="s">
        <v>294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5" t="s">
        <v>114</v>
      </c>
      <c r="C32" s="56" t="s">
        <v>295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5" t="s">
        <v>296</v>
      </c>
      <c r="C33" s="56" t="s">
        <v>297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5" t="s">
        <v>298</v>
      </c>
      <c r="C34" s="56" t="s">
        <v>299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5" t="s">
        <v>300</v>
      </c>
      <c r="C35" s="56" t="s">
        <v>301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5" t="s">
        <v>302</v>
      </c>
      <c r="C36" s="56" t="s">
        <v>303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5" t="s">
        <v>304</v>
      </c>
      <c r="C37" s="56" t="s">
        <v>305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5" t="s">
        <v>114</v>
      </c>
      <c r="C38" s="56" t="s">
        <v>306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5" t="s">
        <v>307</v>
      </c>
      <c r="C39" s="56" t="s">
        <v>308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5" t="s">
        <v>309</v>
      </c>
      <c r="C40" s="56" t="s">
        <v>310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5" t="s">
        <v>311</v>
      </c>
      <c r="C41" s="56" t="s">
        <v>312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5" t="s">
        <v>313</v>
      </c>
      <c r="C42" s="56" t="s">
        <v>314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5" t="s">
        <v>315</v>
      </c>
      <c r="C43" s="56" t="s">
        <v>316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55" t="s">
        <v>317</v>
      </c>
      <c r="C44" s="56" t="s">
        <v>318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55" t="s">
        <v>319</v>
      </c>
      <c r="C45" s="56" t="s">
        <v>320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thickBot="1" x14ac:dyDescent="0.35">
      <c r="A46" s="35" t="s">
        <v>40</v>
      </c>
      <c r="B46" s="55" t="s">
        <v>321</v>
      </c>
      <c r="C46" s="56" t="s">
        <v>322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3" customFormat="1" ht="15.6" customHeight="1" thickBot="1" x14ac:dyDescent="0.35">
      <c r="A47" s="35" t="s">
        <v>67</v>
      </c>
      <c r="B47" s="55" t="s">
        <v>323</v>
      </c>
      <c r="C47" s="56" t="s">
        <v>324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8" customHeight="1" thickBot="1" x14ac:dyDescent="0.35">
      <c r="A48" s="35" t="s">
        <v>68</v>
      </c>
      <c r="B48" s="55" t="s">
        <v>325</v>
      </c>
      <c r="C48" s="56" t="s">
        <v>326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s="5" customFormat="1" ht="15" customHeight="1" thickBot="1" x14ac:dyDescent="0.35">
      <c r="A49" s="35" t="s">
        <v>69</v>
      </c>
      <c r="B49" s="55" t="s">
        <v>327</v>
      </c>
      <c r="C49" s="56" t="s">
        <v>328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6.5" customHeight="1" thickBot="1" x14ac:dyDescent="0.35">
      <c r="A50" s="35" t="s">
        <v>70</v>
      </c>
      <c r="B50" s="55" t="s">
        <v>329</v>
      </c>
      <c r="C50" s="56" t="s">
        <v>330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thickBot="1" x14ac:dyDescent="0.35">
      <c r="A51" s="35" t="s">
        <v>71</v>
      </c>
      <c r="B51" s="55" t="s">
        <v>331</v>
      </c>
      <c r="C51" s="56" t="s">
        <v>332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79" t="s">
        <v>75</v>
      </c>
      <c r="D56" s="79"/>
      <c r="E56" s="79"/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67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68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68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68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69"/>
      <c r="C63" s="49" t="s">
        <v>66</v>
      </c>
      <c r="D63" s="49" t="s">
        <v>55</v>
      </c>
      <c r="E63" s="35">
        <f>COUNTIF(F8:F51,"&gt;=32")</f>
        <v>0</v>
      </c>
    </row>
  </sheetData>
  <mergeCells count="10">
    <mergeCell ref="B59:B63"/>
    <mergeCell ref="A1:G1"/>
    <mergeCell ref="A2:G2"/>
    <mergeCell ref="A3:G3"/>
    <mergeCell ref="A6:A7"/>
    <mergeCell ref="B6:B7"/>
    <mergeCell ref="C6:C7"/>
    <mergeCell ref="D6:E6"/>
    <mergeCell ref="F6:F7"/>
    <mergeCell ref="C56:E56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792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thickBot="1" x14ac:dyDescent="0.25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62" t="s">
        <v>251</v>
      </c>
      <c r="C8" s="63" t="s">
        <v>333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334</v>
      </c>
      <c r="C9" s="56" t="s">
        <v>335</v>
      </c>
      <c r="D9" s="35"/>
      <c r="E9" s="36"/>
      <c r="F9" s="33">
        <f t="shared" ref="F9:F50" si="0">D9+E9</f>
        <v>0</v>
      </c>
      <c r="G9" s="34" t="str">
        <f t="shared" ref="G9:G50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336</v>
      </c>
      <c r="C10" s="56" t="s">
        <v>337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338</v>
      </c>
      <c r="C11" s="56" t="s">
        <v>339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340</v>
      </c>
      <c r="C12" s="56" t="s">
        <v>341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342</v>
      </c>
      <c r="C13" s="56" t="s">
        <v>343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344</v>
      </c>
      <c r="C14" s="56" t="s">
        <v>345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346</v>
      </c>
      <c r="C15" s="56" t="s">
        <v>347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348</v>
      </c>
      <c r="C16" s="56" t="s">
        <v>349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350</v>
      </c>
      <c r="C17" s="56" t="s">
        <v>351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352</v>
      </c>
      <c r="C18" s="56" t="s">
        <v>353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132</v>
      </c>
      <c r="C19" s="56" t="s">
        <v>354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355</v>
      </c>
      <c r="C20" s="56" t="s">
        <v>356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357</v>
      </c>
      <c r="C21" s="56" t="s">
        <v>358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359</v>
      </c>
      <c r="C22" s="56" t="s">
        <v>360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5" t="s">
        <v>361</v>
      </c>
      <c r="C23" s="56" t="s">
        <v>362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2" customFormat="1" ht="15.6" customHeight="1" thickBot="1" x14ac:dyDescent="0.35">
      <c r="A24" s="35" t="s">
        <v>18</v>
      </c>
      <c r="B24" s="55" t="s">
        <v>363</v>
      </c>
      <c r="C24" s="56" t="s">
        <v>364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5.6" customHeight="1" thickBot="1" x14ac:dyDescent="0.35">
      <c r="A25" s="35" t="s">
        <v>19</v>
      </c>
      <c r="B25" s="55" t="s">
        <v>365</v>
      </c>
      <c r="C25" s="56" t="s">
        <v>366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367</v>
      </c>
      <c r="C26" s="56" t="s">
        <v>368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5" t="s">
        <v>369</v>
      </c>
      <c r="C27" s="56" t="s">
        <v>370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5" t="s">
        <v>371</v>
      </c>
      <c r="C28" s="56" t="s">
        <v>372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5" t="s">
        <v>373</v>
      </c>
      <c r="C29" s="56" t="s">
        <v>374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5" t="s">
        <v>375</v>
      </c>
      <c r="C30" s="56" t="s">
        <v>376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5" t="s">
        <v>377</v>
      </c>
      <c r="C31" s="56" t="s">
        <v>378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5" t="s">
        <v>379</v>
      </c>
      <c r="C32" s="56" t="s">
        <v>380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5" t="s">
        <v>381</v>
      </c>
      <c r="C33" s="56" t="s">
        <v>382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5" t="s">
        <v>383</v>
      </c>
      <c r="C34" s="56" t="s">
        <v>384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9" t="s">
        <v>385</v>
      </c>
      <c r="C35" s="60" t="s">
        <v>386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5" t="s">
        <v>136</v>
      </c>
      <c r="C36" s="56" t="s">
        <v>387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5" t="s">
        <v>388</v>
      </c>
      <c r="C37" s="56" t="s">
        <v>389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5" t="s">
        <v>390</v>
      </c>
      <c r="C38" s="56" t="s">
        <v>391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5" t="s">
        <v>392</v>
      </c>
      <c r="C39" s="56" t="s">
        <v>393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5" t="s">
        <v>394</v>
      </c>
      <c r="C40" s="56" t="s">
        <v>395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5" t="s">
        <v>396</v>
      </c>
      <c r="C41" s="56" t="s">
        <v>397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5" t="s">
        <v>398</v>
      </c>
      <c r="C42" s="56" t="s">
        <v>399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5" t="s">
        <v>400</v>
      </c>
      <c r="C43" s="56" t="s">
        <v>401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55" t="s">
        <v>402</v>
      </c>
      <c r="C44" s="56" t="s">
        <v>403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thickBot="1" x14ac:dyDescent="0.35">
      <c r="A45" s="35" t="s">
        <v>39</v>
      </c>
      <c r="B45" s="55" t="s">
        <v>404</v>
      </c>
      <c r="C45" s="56" t="s">
        <v>405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18" customHeight="1" thickBot="1" x14ac:dyDescent="0.35">
      <c r="A46" s="35" t="s">
        <v>40</v>
      </c>
      <c r="B46" s="55" t="s">
        <v>406</v>
      </c>
      <c r="C46" s="56" t="s">
        <v>407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5" customFormat="1" ht="17.25" customHeight="1" thickBot="1" x14ac:dyDescent="0.35">
      <c r="A47" s="35" t="s">
        <v>67</v>
      </c>
      <c r="B47" s="55" t="s">
        <v>408</v>
      </c>
      <c r="C47" s="56" t="s">
        <v>409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4.25" customHeight="1" thickBot="1" x14ac:dyDescent="0.35">
      <c r="A48" s="35" t="s">
        <v>68</v>
      </c>
      <c r="B48" s="55" t="s">
        <v>410</v>
      </c>
      <c r="C48" s="56" t="s">
        <v>411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15" customHeight="1" thickBot="1" x14ac:dyDescent="0.35">
      <c r="A49" s="35" t="s">
        <v>69</v>
      </c>
      <c r="B49" s="55" t="s">
        <v>412</v>
      </c>
      <c r="C49" s="56" t="s">
        <v>413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thickBot="1" x14ac:dyDescent="0.35">
      <c r="A50" s="35" t="s">
        <v>70</v>
      </c>
      <c r="B50" s="55" t="s">
        <v>414</v>
      </c>
      <c r="C50" s="56" t="s">
        <v>415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2">
      <c r="A51" s="37"/>
      <c r="B51" s="38" t="s">
        <v>41</v>
      </c>
      <c r="C51" s="39"/>
      <c r="D51" s="40"/>
      <c r="E51" s="40"/>
      <c r="F51" s="29" t="s">
        <v>59</v>
      </c>
      <c r="G51" s="35">
        <f>COUNTIF(G8:G50,"ผ่าน")</f>
        <v>0</v>
      </c>
      <c r="H51" s="14"/>
    </row>
    <row r="52" spans="1:8" ht="15" customHeight="1" x14ac:dyDescent="0.2">
      <c r="A52" s="41"/>
      <c r="B52" s="42"/>
      <c r="C52" s="42"/>
      <c r="D52" s="43"/>
      <c r="E52" s="43"/>
      <c r="F52" s="29" t="s">
        <v>60</v>
      </c>
      <c r="G52" s="50">
        <f>COUNTIF(G8:G50,"ไม่ผ่าน")</f>
        <v>43</v>
      </c>
    </row>
    <row r="53" spans="1:8" ht="15" customHeight="1" x14ac:dyDescent="0.2">
      <c r="A53" s="44"/>
      <c r="B53" s="46" t="s">
        <v>52</v>
      </c>
      <c r="C53" s="20"/>
      <c r="G53" s="20"/>
    </row>
    <row r="54" spans="1:8" ht="15" customHeight="1" x14ac:dyDescent="0.2">
      <c r="A54" s="44"/>
      <c r="B54" s="20"/>
      <c r="C54" s="47" t="s">
        <v>51</v>
      </c>
      <c r="D54" s="45" t="s">
        <v>72</v>
      </c>
      <c r="E54" s="48" t="s">
        <v>50</v>
      </c>
      <c r="G54" s="20"/>
    </row>
    <row r="55" spans="1:8" ht="15" customHeight="1" x14ac:dyDescent="0.2">
      <c r="A55" s="44"/>
      <c r="B55" s="20"/>
      <c r="C55" s="79" t="s">
        <v>75</v>
      </c>
      <c r="D55" s="79"/>
      <c r="E55" s="79"/>
      <c r="G55" s="20"/>
    </row>
    <row r="56" spans="1:8" ht="15" customHeight="1" x14ac:dyDescent="0.2">
      <c r="A56" s="44"/>
      <c r="B56" s="20"/>
      <c r="C56" s="20"/>
      <c r="D56" s="54" t="s">
        <v>73</v>
      </c>
      <c r="G56" s="20"/>
    </row>
    <row r="58" spans="1:8" ht="15" customHeight="1" x14ac:dyDescent="0.2">
      <c r="B58" s="67" t="s">
        <v>61</v>
      </c>
      <c r="C58" s="49" t="s">
        <v>62</v>
      </c>
      <c r="D58" s="49" t="s">
        <v>53</v>
      </c>
      <c r="E58" s="49" t="s">
        <v>54</v>
      </c>
    </row>
    <row r="59" spans="1:8" ht="15" customHeight="1" x14ac:dyDescent="0.2">
      <c r="B59" s="68"/>
      <c r="C59" s="49" t="s">
        <v>63</v>
      </c>
      <c r="D59" s="49" t="s">
        <v>58</v>
      </c>
      <c r="E59" s="35">
        <f>COUNTIF(F8:F50,"&lt;=19")</f>
        <v>43</v>
      </c>
    </row>
    <row r="60" spans="1:8" ht="15" customHeight="1" x14ac:dyDescent="0.2">
      <c r="B60" s="68"/>
      <c r="C60" s="49" t="s">
        <v>64</v>
      </c>
      <c r="D60" s="49" t="s">
        <v>57</v>
      </c>
      <c r="E60" s="35">
        <f>SUMPRODUCT((F8:F50&gt;=20)*(F8:F50&lt;=25))</f>
        <v>0</v>
      </c>
    </row>
    <row r="61" spans="1:8" ht="15" customHeight="1" x14ac:dyDescent="0.2">
      <c r="B61" s="68"/>
      <c r="C61" s="49" t="s">
        <v>65</v>
      </c>
      <c r="D61" s="49" t="s">
        <v>56</v>
      </c>
      <c r="E61" s="35">
        <f>SUMPRODUCT((F8:F50&gt;=26)*(F8:F50&lt;=31))</f>
        <v>0</v>
      </c>
    </row>
    <row r="62" spans="1:8" ht="15" customHeight="1" x14ac:dyDescent="0.2">
      <c r="B62" s="69"/>
      <c r="C62" s="49" t="s">
        <v>66</v>
      </c>
      <c r="D62" s="49" t="s">
        <v>55</v>
      </c>
      <c r="E62" s="35">
        <f>COUNTIF(F8:F50,"&gt;=32")</f>
        <v>0</v>
      </c>
    </row>
  </sheetData>
  <mergeCells count="10">
    <mergeCell ref="C55:E55"/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793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416</v>
      </c>
      <c r="C8" s="56" t="s">
        <v>417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418</v>
      </c>
      <c r="C9" s="56" t="s">
        <v>419</v>
      </c>
      <c r="D9" s="35"/>
      <c r="E9" s="36"/>
      <c r="F9" s="33">
        <f t="shared" ref="F9:F20" si="0">D9+E9</f>
        <v>0</v>
      </c>
      <c r="G9" s="34" t="str">
        <f t="shared" ref="G9:G20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420</v>
      </c>
      <c r="C10" s="56" t="s">
        <v>421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422</v>
      </c>
      <c r="C11" s="56" t="s">
        <v>423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404</v>
      </c>
      <c r="C12" s="56" t="s">
        <v>424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425</v>
      </c>
      <c r="C13" s="56" t="s">
        <v>426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427</v>
      </c>
      <c r="C14" s="56" t="s">
        <v>428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429</v>
      </c>
      <c r="C15" s="56" t="s">
        <v>430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431</v>
      </c>
      <c r="C16" s="56" t="s">
        <v>432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433</v>
      </c>
      <c r="C17" s="56" t="s">
        <v>434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435</v>
      </c>
      <c r="C18" s="56" t="s">
        <v>436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437</v>
      </c>
      <c r="C19" s="56" t="s">
        <v>438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439</v>
      </c>
      <c r="C20" s="56" t="s">
        <v>440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ht="15" customHeight="1" x14ac:dyDescent="0.2">
      <c r="A21" s="37"/>
      <c r="B21" s="38" t="s">
        <v>41</v>
      </c>
      <c r="C21" s="39"/>
      <c r="D21" s="40"/>
      <c r="E21" s="40"/>
      <c r="F21" s="29" t="s">
        <v>59</v>
      </c>
      <c r="G21" s="35">
        <f>COUNTIF(G8:G20,"ผ่าน")</f>
        <v>0</v>
      </c>
      <c r="H21" s="14"/>
    </row>
    <row r="22" spans="1:8" ht="15" customHeight="1" x14ac:dyDescent="0.2">
      <c r="A22" s="41"/>
      <c r="B22" s="42"/>
      <c r="C22" s="42"/>
      <c r="D22" s="43"/>
      <c r="E22" s="43"/>
      <c r="F22" s="29" t="s">
        <v>60</v>
      </c>
      <c r="G22" s="50">
        <f>COUNTIF(G8:G20,"ไม่ผ่าน")</f>
        <v>13</v>
      </c>
    </row>
    <row r="23" spans="1:8" ht="15" customHeight="1" x14ac:dyDescent="0.2">
      <c r="A23" s="44"/>
      <c r="B23" s="46" t="s">
        <v>52</v>
      </c>
      <c r="C23" s="20"/>
      <c r="G23" s="20"/>
    </row>
    <row r="24" spans="1:8" ht="15" customHeight="1" x14ac:dyDescent="0.2">
      <c r="A24" s="44"/>
      <c r="B24" s="20"/>
      <c r="C24" s="47" t="s">
        <v>51</v>
      </c>
      <c r="D24" s="45" t="s">
        <v>72</v>
      </c>
      <c r="E24" s="48" t="s">
        <v>50</v>
      </c>
      <c r="G24" s="20"/>
    </row>
    <row r="25" spans="1:8" ht="15" customHeight="1" x14ac:dyDescent="0.2">
      <c r="A25" s="44"/>
      <c r="B25" s="20"/>
      <c r="C25" s="79" t="s">
        <v>75</v>
      </c>
      <c r="D25" s="79"/>
      <c r="E25" s="79"/>
      <c r="G25" s="20"/>
    </row>
    <row r="26" spans="1:8" ht="15" customHeight="1" x14ac:dyDescent="0.2">
      <c r="A26" s="44"/>
      <c r="B26" s="20"/>
      <c r="C26" s="20"/>
      <c r="D26" s="54" t="s">
        <v>73</v>
      </c>
      <c r="G26" s="20"/>
    </row>
    <row r="28" spans="1:8" ht="15" customHeight="1" x14ac:dyDescent="0.2">
      <c r="B28" s="67" t="s">
        <v>61</v>
      </c>
      <c r="C28" s="49" t="s">
        <v>62</v>
      </c>
      <c r="D28" s="49" t="s">
        <v>53</v>
      </c>
      <c r="E28" s="49" t="s">
        <v>54</v>
      </c>
    </row>
    <row r="29" spans="1:8" ht="15" customHeight="1" x14ac:dyDescent="0.2">
      <c r="B29" s="68"/>
      <c r="C29" s="49" t="s">
        <v>63</v>
      </c>
      <c r="D29" s="49" t="s">
        <v>58</v>
      </c>
      <c r="E29" s="35">
        <f>COUNTIF(F8:F20,"&lt;=19")</f>
        <v>13</v>
      </c>
    </row>
    <row r="30" spans="1:8" ht="15" customHeight="1" x14ac:dyDescent="0.2">
      <c r="B30" s="68"/>
      <c r="C30" s="49" t="s">
        <v>64</v>
      </c>
      <c r="D30" s="49" t="s">
        <v>57</v>
      </c>
      <c r="E30" s="35">
        <f>SUMPRODUCT((F8:F20&gt;=20)*(F8:F20&lt;=25))</f>
        <v>0</v>
      </c>
    </row>
    <row r="31" spans="1:8" ht="15" customHeight="1" x14ac:dyDescent="0.2">
      <c r="B31" s="68"/>
      <c r="C31" s="49" t="s">
        <v>65</v>
      </c>
      <c r="D31" s="49" t="s">
        <v>56</v>
      </c>
      <c r="E31" s="35">
        <f>SUMPRODUCT((F8:F20&gt;=26)*(F8:F20&lt;=31))</f>
        <v>0</v>
      </c>
    </row>
    <row r="32" spans="1:8" ht="15" customHeight="1" x14ac:dyDescent="0.2">
      <c r="B32" s="69"/>
      <c r="C32" s="49" t="s">
        <v>66</v>
      </c>
      <c r="D32" s="49" t="s">
        <v>55</v>
      </c>
      <c r="E32" s="35">
        <f>COUNTIF(F8:F20,"&gt;=32")</f>
        <v>0</v>
      </c>
    </row>
  </sheetData>
  <mergeCells count="10">
    <mergeCell ref="C25:E25"/>
    <mergeCell ref="B28:B3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794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441</v>
      </c>
      <c r="C8" s="56" t="s">
        <v>442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443</v>
      </c>
      <c r="C9" s="56" t="s">
        <v>444</v>
      </c>
      <c r="D9" s="35"/>
      <c r="E9" s="36"/>
      <c r="F9" s="33">
        <f t="shared" ref="F9:F48" si="0">D9+E9</f>
        <v>0</v>
      </c>
      <c r="G9" s="34" t="str">
        <f t="shared" ref="G9:G48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445</v>
      </c>
      <c r="C10" s="56" t="s">
        <v>446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447</v>
      </c>
      <c r="C11" s="56" t="s">
        <v>448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449</v>
      </c>
      <c r="C12" s="56" t="s">
        <v>450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451</v>
      </c>
      <c r="C13" s="56" t="s">
        <v>452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453</v>
      </c>
      <c r="C14" s="56" t="s">
        <v>454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455</v>
      </c>
      <c r="C15" s="56" t="s">
        <v>456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457</v>
      </c>
      <c r="C16" s="56" t="s">
        <v>458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64" t="s">
        <v>459</v>
      </c>
      <c r="C17" s="65" t="s">
        <v>460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461</v>
      </c>
      <c r="C18" s="56" t="s">
        <v>380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5" t="s">
        <v>462</v>
      </c>
      <c r="C19" s="56" t="s">
        <v>463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464</v>
      </c>
      <c r="C20" s="56" t="s">
        <v>465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466</v>
      </c>
      <c r="C21" s="56" t="s">
        <v>467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468</v>
      </c>
      <c r="C22" s="56" t="s">
        <v>469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5" t="s">
        <v>470</v>
      </c>
      <c r="C23" s="56" t="s">
        <v>471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5" t="s">
        <v>472</v>
      </c>
      <c r="C24" s="56" t="s">
        <v>473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5" t="s">
        <v>474</v>
      </c>
      <c r="C25" s="56" t="s">
        <v>475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476</v>
      </c>
      <c r="C26" s="56" t="s">
        <v>477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5" t="s">
        <v>478</v>
      </c>
      <c r="C27" s="56" t="s">
        <v>479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5" t="s">
        <v>480</v>
      </c>
      <c r="C28" s="56" t="s">
        <v>481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5" t="s">
        <v>482</v>
      </c>
      <c r="C29" s="56" t="s">
        <v>483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5" t="s">
        <v>484</v>
      </c>
      <c r="C30" s="56" t="s">
        <v>485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5" t="s">
        <v>486</v>
      </c>
      <c r="C31" s="56" t="s">
        <v>487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5" t="s">
        <v>488</v>
      </c>
      <c r="C32" s="56" t="s">
        <v>489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5" t="s">
        <v>136</v>
      </c>
      <c r="C33" s="56" t="s">
        <v>490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5" t="s">
        <v>491</v>
      </c>
      <c r="C34" s="56" t="s">
        <v>407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5" t="s">
        <v>492</v>
      </c>
      <c r="C35" s="56" t="s">
        <v>493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5" t="s">
        <v>494</v>
      </c>
      <c r="C36" s="56" t="s">
        <v>495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5" t="s">
        <v>496</v>
      </c>
      <c r="C37" s="56" t="s">
        <v>497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5" t="s">
        <v>498</v>
      </c>
      <c r="C38" s="56" t="s">
        <v>499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5" t="s">
        <v>500</v>
      </c>
      <c r="C39" s="56" t="s">
        <v>501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5" t="s">
        <v>502</v>
      </c>
      <c r="C40" s="56" t="s">
        <v>503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5" t="s">
        <v>504</v>
      </c>
      <c r="C41" s="56" t="s">
        <v>505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5" t="s">
        <v>506</v>
      </c>
      <c r="C42" s="56" t="s">
        <v>507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5" t="s">
        <v>508</v>
      </c>
      <c r="C43" s="56" t="s">
        <v>509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ht="18" customHeight="1" thickBot="1" x14ac:dyDescent="0.35">
      <c r="A44" s="35" t="s">
        <v>38</v>
      </c>
      <c r="B44" s="55" t="s">
        <v>510</v>
      </c>
      <c r="C44" s="56" t="s">
        <v>511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5" customFormat="1" ht="20.25" customHeight="1" thickBot="1" x14ac:dyDescent="0.35">
      <c r="A45" s="35" t="s">
        <v>39</v>
      </c>
      <c r="B45" s="55" t="s">
        <v>512</v>
      </c>
      <c r="C45" s="56" t="s">
        <v>513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21" customHeight="1" thickBot="1" x14ac:dyDescent="0.35">
      <c r="A46" s="35" t="s">
        <v>40</v>
      </c>
      <c r="B46" s="55" t="s">
        <v>514</v>
      </c>
      <c r="C46" s="56" t="s">
        <v>515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5" customHeight="1" thickBot="1" x14ac:dyDescent="0.35">
      <c r="A47" s="35" t="s">
        <v>67</v>
      </c>
      <c r="B47" s="55" t="s">
        <v>516</v>
      </c>
      <c r="C47" s="56" t="s">
        <v>517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5" customHeight="1" thickBot="1" x14ac:dyDescent="0.35">
      <c r="A48" s="35" t="s">
        <v>68</v>
      </c>
      <c r="B48" s="55" t="s">
        <v>518</v>
      </c>
      <c r="C48" s="56" t="s">
        <v>519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15" customHeight="1" x14ac:dyDescent="0.2">
      <c r="A49" s="37"/>
      <c r="B49" s="38" t="s">
        <v>41</v>
      </c>
      <c r="C49" s="39"/>
      <c r="D49" s="40"/>
      <c r="E49" s="40"/>
      <c r="F49" s="29" t="s">
        <v>59</v>
      </c>
      <c r="G49" s="35">
        <f>COUNTIF(G8:G48,"ผ่าน")</f>
        <v>0</v>
      </c>
      <c r="H49" s="14"/>
    </row>
    <row r="50" spans="1:8" ht="15" customHeight="1" x14ac:dyDescent="0.2">
      <c r="A50" s="41"/>
      <c r="B50" s="42"/>
      <c r="C50" s="42"/>
      <c r="D50" s="43"/>
      <c r="E50" s="43"/>
      <c r="F50" s="29" t="s">
        <v>60</v>
      </c>
      <c r="G50" s="50">
        <f>COUNTIF(G8:G48,"ไม่ผ่าน")</f>
        <v>41</v>
      </c>
    </row>
    <row r="51" spans="1:8" ht="15" customHeight="1" x14ac:dyDescent="0.2">
      <c r="A51" s="44"/>
      <c r="B51" s="46" t="s">
        <v>52</v>
      </c>
      <c r="C51" s="20"/>
      <c r="G51" s="20"/>
    </row>
    <row r="52" spans="1:8" ht="15" customHeight="1" x14ac:dyDescent="0.2">
      <c r="A52" s="44"/>
      <c r="B52" s="20"/>
      <c r="C52" s="47" t="s">
        <v>51</v>
      </c>
      <c r="D52" s="45" t="s">
        <v>72</v>
      </c>
      <c r="E52" s="48" t="s">
        <v>50</v>
      </c>
      <c r="G52" s="20"/>
    </row>
    <row r="53" spans="1:8" ht="15" customHeight="1" x14ac:dyDescent="0.2">
      <c r="A53" s="44"/>
      <c r="B53" s="20"/>
      <c r="C53" s="79" t="s">
        <v>75</v>
      </c>
      <c r="D53" s="79"/>
      <c r="E53" s="79"/>
      <c r="G53" s="20"/>
    </row>
    <row r="54" spans="1:8" ht="15" customHeight="1" x14ac:dyDescent="0.2">
      <c r="A54" s="44"/>
      <c r="B54" s="20"/>
      <c r="C54" s="20"/>
      <c r="D54" s="54" t="s">
        <v>73</v>
      </c>
      <c r="G54" s="20"/>
    </row>
    <row r="56" spans="1:8" ht="15" customHeight="1" x14ac:dyDescent="0.2">
      <c r="B56" s="67" t="s">
        <v>61</v>
      </c>
      <c r="C56" s="49" t="s">
        <v>62</v>
      </c>
      <c r="D56" s="49" t="s">
        <v>53</v>
      </c>
      <c r="E56" s="49" t="s">
        <v>54</v>
      </c>
    </row>
    <row r="57" spans="1:8" ht="15" customHeight="1" x14ac:dyDescent="0.2">
      <c r="B57" s="68"/>
      <c r="C57" s="49" t="s">
        <v>63</v>
      </c>
      <c r="D57" s="49" t="s">
        <v>58</v>
      </c>
      <c r="E57" s="35">
        <f>COUNTIF(F8:F48,"&lt;=19")</f>
        <v>41</v>
      </c>
    </row>
    <row r="58" spans="1:8" ht="15" customHeight="1" x14ac:dyDescent="0.2">
      <c r="B58" s="68"/>
      <c r="C58" s="49" t="s">
        <v>64</v>
      </c>
      <c r="D58" s="49" t="s">
        <v>57</v>
      </c>
      <c r="E58" s="35">
        <f>SUMPRODUCT((F8:F48&gt;=20)*(F8:F48&lt;=25))</f>
        <v>0</v>
      </c>
    </row>
    <row r="59" spans="1:8" ht="15" customHeight="1" x14ac:dyDescent="0.2">
      <c r="B59" s="68"/>
      <c r="C59" s="49" t="s">
        <v>65</v>
      </c>
      <c r="D59" s="49" t="s">
        <v>56</v>
      </c>
      <c r="E59" s="35">
        <f>SUMPRODUCT((F8:F48&gt;=26)*(F8:F48&lt;=31))</f>
        <v>0</v>
      </c>
    </row>
    <row r="60" spans="1:8" ht="15" customHeight="1" x14ac:dyDescent="0.2">
      <c r="B60" s="69"/>
      <c r="C60" s="49" t="s">
        <v>66</v>
      </c>
      <c r="D60" s="49" t="s">
        <v>55</v>
      </c>
      <c r="E60" s="35">
        <f>COUNTIF(F8:F48,"&gt;=32")</f>
        <v>0</v>
      </c>
    </row>
  </sheetData>
  <mergeCells count="10">
    <mergeCell ref="C53:E53"/>
    <mergeCell ref="B56:B60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3" width="9.140625" style="22"/>
    <col min="14" max="16384" width="9.140625" style="1"/>
  </cols>
  <sheetData>
    <row r="1" spans="1:13" s="4" customFormat="1" ht="21" x14ac:dyDescent="0.3">
      <c r="A1" s="70" t="s">
        <v>795</v>
      </c>
      <c r="B1" s="70"/>
      <c r="C1" s="70"/>
      <c r="D1" s="70"/>
      <c r="E1" s="70"/>
      <c r="F1" s="70"/>
      <c r="G1" s="70"/>
      <c r="H1" s="12"/>
      <c r="I1" s="17"/>
      <c r="J1" s="17"/>
      <c r="K1" s="17"/>
      <c r="L1" s="17"/>
      <c r="M1" s="17"/>
    </row>
    <row r="2" spans="1:13" s="4" customFormat="1" ht="21" x14ac:dyDescent="0.3">
      <c r="A2" s="70"/>
      <c r="B2" s="70"/>
      <c r="C2" s="70"/>
      <c r="D2" s="70"/>
      <c r="E2" s="70"/>
      <c r="F2" s="70"/>
      <c r="G2" s="70"/>
      <c r="H2" s="12"/>
      <c r="I2" s="17"/>
      <c r="J2" s="17"/>
      <c r="K2" s="17"/>
      <c r="L2" s="17"/>
      <c r="M2" s="17"/>
    </row>
    <row r="3" spans="1:13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  <c r="I3" s="17"/>
      <c r="J3" s="17"/>
      <c r="K3" s="17"/>
      <c r="L3" s="17"/>
      <c r="M3" s="17"/>
    </row>
    <row r="4" spans="1:13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  <c r="K4" s="17"/>
      <c r="L4" s="17"/>
      <c r="M4" s="17"/>
    </row>
    <row r="5" spans="1:13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  <c r="K5" s="17"/>
      <c r="L5" s="17"/>
      <c r="M5" s="17"/>
    </row>
    <row r="6" spans="1:13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  <c r="I6" s="19"/>
      <c r="J6" s="19"/>
      <c r="K6" s="19"/>
      <c r="L6" s="19"/>
      <c r="M6" s="19"/>
    </row>
    <row r="7" spans="1:13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  <c r="I7" s="20"/>
      <c r="J7" s="20"/>
      <c r="K7" s="20"/>
      <c r="L7" s="20"/>
      <c r="M7" s="20"/>
    </row>
    <row r="8" spans="1:13" s="3" customFormat="1" ht="19.5" customHeight="1" thickBot="1" x14ac:dyDescent="0.35">
      <c r="A8" s="32">
        <v>1</v>
      </c>
      <c r="B8" s="55" t="s">
        <v>96</v>
      </c>
      <c r="C8" s="56" t="s">
        <v>520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  <c r="K8" s="20"/>
      <c r="L8" s="20"/>
      <c r="M8" s="20"/>
    </row>
    <row r="9" spans="1:13" s="3" customFormat="1" ht="15.6" customHeight="1" thickBot="1" x14ac:dyDescent="0.35">
      <c r="A9" s="35" t="s">
        <v>3</v>
      </c>
      <c r="B9" s="55" t="s">
        <v>521</v>
      </c>
      <c r="C9" s="56" t="s">
        <v>522</v>
      </c>
      <c r="D9" s="35"/>
      <c r="E9" s="36"/>
      <c r="F9" s="33">
        <f t="shared" ref="F9:F50" si="0">D9+E9</f>
        <v>0</v>
      </c>
      <c r="G9" s="34" t="str">
        <f t="shared" ref="G9:G50" si="1">IF(F9&gt;=20,"ผ่าน","ไม่ผ่าน")</f>
        <v>ไม่ผ่าน</v>
      </c>
      <c r="H9" s="14"/>
      <c r="I9" s="20"/>
      <c r="J9" s="20"/>
      <c r="K9" s="20"/>
      <c r="L9" s="20"/>
      <c r="M9" s="20"/>
    </row>
    <row r="10" spans="1:13" s="3" customFormat="1" ht="15.6" customHeight="1" thickBot="1" x14ac:dyDescent="0.35">
      <c r="A10" s="35" t="s">
        <v>4</v>
      </c>
      <c r="B10" s="55" t="s">
        <v>523</v>
      </c>
      <c r="C10" s="56" t="s">
        <v>524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  <c r="K10" s="20"/>
      <c r="L10" s="20"/>
      <c r="M10" s="20"/>
    </row>
    <row r="11" spans="1:13" s="3" customFormat="1" ht="15.6" customHeight="1" thickBot="1" x14ac:dyDescent="0.35">
      <c r="A11" s="35" t="s">
        <v>5</v>
      </c>
      <c r="B11" s="55" t="s">
        <v>525</v>
      </c>
      <c r="C11" s="56" t="s">
        <v>526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  <c r="K11" s="20"/>
      <c r="L11" s="20"/>
      <c r="M11" s="20"/>
    </row>
    <row r="12" spans="1:13" s="3" customFormat="1" ht="15.6" customHeight="1" thickBot="1" x14ac:dyDescent="0.35">
      <c r="A12" s="35" t="s">
        <v>6</v>
      </c>
      <c r="B12" s="55" t="s">
        <v>527</v>
      </c>
      <c r="C12" s="56" t="s">
        <v>528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  <c r="K12" s="20"/>
      <c r="L12" s="20"/>
      <c r="M12" s="20"/>
    </row>
    <row r="13" spans="1:13" s="3" customFormat="1" ht="15.6" customHeight="1" thickBot="1" x14ac:dyDescent="0.35">
      <c r="A13" s="35" t="s">
        <v>7</v>
      </c>
      <c r="B13" s="55" t="s">
        <v>529</v>
      </c>
      <c r="C13" s="56" t="s">
        <v>530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  <c r="K13" s="20"/>
      <c r="L13" s="20"/>
      <c r="M13" s="20"/>
    </row>
    <row r="14" spans="1:13" s="3" customFormat="1" ht="15.6" customHeight="1" thickBot="1" x14ac:dyDescent="0.35">
      <c r="A14" s="35" t="s">
        <v>8</v>
      </c>
      <c r="B14" s="55" t="s">
        <v>531</v>
      </c>
      <c r="C14" s="56" t="s">
        <v>532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  <c r="K14" s="20"/>
      <c r="L14" s="20"/>
      <c r="M14" s="20"/>
    </row>
    <row r="15" spans="1:13" s="3" customFormat="1" ht="15.6" customHeight="1" thickBot="1" x14ac:dyDescent="0.35">
      <c r="A15" s="35" t="s">
        <v>9</v>
      </c>
      <c r="B15" s="55" t="s">
        <v>533</v>
      </c>
      <c r="C15" s="56" t="s">
        <v>534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  <c r="K15" s="20"/>
      <c r="L15" s="20"/>
      <c r="M15" s="20"/>
    </row>
    <row r="16" spans="1:13" s="3" customFormat="1" ht="15.6" customHeight="1" thickBot="1" x14ac:dyDescent="0.35">
      <c r="A16" s="35" t="s">
        <v>10</v>
      </c>
      <c r="B16" s="55" t="s">
        <v>535</v>
      </c>
      <c r="C16" s="56" t="s">
        <v>536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  <c r="K16" s="20"/>
      <c r="L16" s="20"/>
      <c r="M16" s="20"/>
    </row>
    <row r="17" spans="1:13" s="3" customFormat="1" ht="15.6" customHeight="1" thickBot="1" x14ac:dyDescent="0.35">
      <c r="A17" s="35" t="s">
        <v>11</v>
      </c>
      <c r="B17" s="55" t="s">
        <v>537</v>
      </c>
      <c r="C17" s="56" t="s">
        <v>538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  <c r="K17" s="20"/>
      <c r="L17" s="20"/>
      <c r="M17" s="20"/>
    </row>
    <row r="18" spans="1:13" s="3" customFormat="1" ht="15.6" customHeight="1" thickBot="1" x14ac:dyDescent="0.35">
      <c r="A18" s="35" t="s">
        <v>12</v>
      </c>
      <c r="B18" s="55" t="s">
        <v>539</v>
      </c>
      <c r="C18" s="56" t="s">
        <v>540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  <c r="K18" s="20"/>
      <c r="L18" s="20"/>
      <c r="M18" s="20"/>
    </row>
    <row r="19" spans="1:13" s="3" customFormat="1" ht="15.6" customHeight="1" thickBot="1" x14ac:dyDescent="0.35">
      <c r="A19" s="35" t="s">
        <v>13</v>
      </c>
      <c r="B19" s="55" t="s">
        <v>541</v>
      </c>
      <c r="C19" s="56" t="s">
        <v>542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  <c r="K19" s="20"/>
      <c r="L19" s="20"/>
      <c r="M19" s="20"/>
    </row>
    <row r="20" spans="1:13" s="3" customFormat="1" ht="15.6" customHeight="1" thickBot="1" x14ac:dyDescent="0.35">
      <c r="A20" s="35" t="s">
        <v>14</v>
      </c>
      <c r="B20" s="55" t="s">
        <v>543</v>
      </c>
      <c r="C20" s="56" t="s">
        <v>544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  <c r="K20" s="20"/>
      <c r="L20" s="20"/>
      <c r="M20" s="20"/>
    </row>
    <row r="21" spans="1:13" s="3" customFormat="1" ht="15.6" customHeight="1" thickBot="1" x14ac:dyDescent="0.35">
      <c r="A21" s="35" t="s">
        <v>15</v>
      </c>
      <c r="B21" s="55" t="s">
        <v>545</v>
      </c>
      <c r="C21" s="56" t="s">
        <v>546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  <c r="K21" s="20"/>
      <c r="L21" s="20"/>
      <c r="M21" s="20"/>
    </row>
    <row r="22" spans="1:13" s="3" customFormat="1" ht="15.6" customHeight="1" thickBot="1" x14ac:dyDescent="0.35">
      <c r="A22" s="35" t="s">
        <v>16</v>
      </c>
      <c r="B22" s="59" t="s">
        <v>547</v>
      </c>
      <c r="C22" s="60" t="s">
        <v>548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  <c r="K22" s="20"/>
      <c r="L22" s="20"/>
      <c r="M22" s="20"/>
    </row>
    <row r="23" spans="1:13" s="3" customFormat="1" ht="15.6" customHeight="1" thickBot="1" x14ac:dyDescent="0.35">
      <c r="A23" s="35" t="s">
        <v>17</v>
      </c>
      <c r="B23" s="55" t="s">
        <v>298</v>
      </c>
      <c r="C23" s="56" t="s">
        <v>549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  <c r="K23" s="20"/>
      <c r="L23" s="20"/>
      <c r="M23" s="20"/>
    </row>
    <row r="24" spans="1:13" s="3" customFormat="1" ht="15.6" customHeight="1" thickBot="1" x14ac:dyDescent="0.35">
      <c r="A24" s="35" t="s">
        <v>18</v>
      </c>
      <c r="B24" s="55" t="s">
        <v>550</v>
      </c>
      <c r="C24" s="56" t="s">
        <v>549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  <c r="K24" s="20"/>
      <c r="L24" s="20"/>
      <c r="M24" s="20"/>
    </row>
    <row r="25" spans="1:13" s="2" customFormat="1" ht="15.6" customHeight="1" thickBot="1" x14ac:dyDescent="0.35">
      <c r="A25" s="35" t="s">
        <v>19</v>
      </c>
      <c r="B25" s="55" t="s">
        <v>551</v>
      </c>
      <c r="C25" s="56" t="s">
        <v>552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21"/>
      <c r="J25" s="21"/>
      <c r="K25" s="21"/>
      <c r="L25" s="21"/>
      <c r="M25" s="21"/>
    </row>
    <row r="26" spans="1:13" s="3" customFormat="1" ht="15.6" customHeight="1" thickBot="1" x14ac:dyDescent="0.35">
      <c r="A26" s="35" t="s">
        <v>20</v>
      </c>
      <c r="B26" s="55" t="s">
        <v>553</v>
      </c>
      <c r="C26" s="56" t="s">
        <v>554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  <c r="K26" s="20"/>
      <c r="L26" s="20"/>
      <c r="M26" s="20"/>
    </row>
    <row r="27" spans="1:13" s="3" customFormat="1" ht="15.6" customHeight="1" thickBot="1" x14ac:dyDescent="0.35">
      <c r="A27" s="35" t="s">
        <v>21</v>
      </c>
      <c r="B27" s="55" t="s">
        <v>555</v>
      </c>
      <c r="C27" s="56" t="s">
        <v>556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  <c r="K27" s="20"/>
      <c r="L27" s="20"/>
      <c r="M27" s="20"/>
    </row>
    <row r="28" spans="1:13" s="3" customFormat="1" ht="15.6" customHeight="1" thickBot="1" x14ac:dyDescent="0.35">
      <c r="A28" s="35" t="s">
        <v>22</v>
      </c>
      <c r="B28" s="55" t="s">
        <v>557</v>
      </c>
      <c r="C28" s="56" t="s">
        <v>558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  <c r="K28" s="20"/>
      <c r="L28" s="20"/>
      <c r="M28" s="20"/>
    </row>
    <row r="29" spans="1:13" s="3" customFormat="1" ht="15.6" customHeight="1" thickBot="1" x14ac:dyDescent="0.35">
      <c r="A29" s="35" t="s">
        <v>23</v>
      </c>
      <c r="B29" s="55" t="s">
        <v>559</v>
      </c>
      <c r="C29" s="56" t="s">
        <v>469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20"/>
      <c r="J29" s="20"/>
      <c r="K29" s="20"/>
      <c r="L29" s="20"/>
      <c r="M29" s="20"/>
    </row>
    <row r="30" spans="1:13" s="3" customFormat="1" ht="15.6" customHeight="1" thickBot="1" x14ac:dyDescent="0.35">
      <c r="A30" s="35" t="s">
        <v>24</v>
      </c>
      <c r="B30" s="55" t="s">
        <v>560</v>
      </c>
      <c r="C30" s="56" t="s">
        <v>561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20"/>
      <c r="J30" s="20"/>
      <c r="K30" s="20"/>
      <c r="L30" s="20"/>
      <c r="M30" s="20"/>
    </row>
    <row r="31" spans="1:13" s="3" customFormat="1" ht="15.6" customHeight="1" thickBot="1" x14ac:dyDescent="0.35">
      <c r="A31" s="35" t="s">
        <v>25</v>
      </c>
      <c r="B31" s="55" t="s">
        <v>562</v>
      </c>
      <c r="C31" s="56" t="s">
        <v>563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20"/>
      <c r="J31" s="20"/>
      <c r="K31" s="20"/>
      <c r="L31" s="20"/>
      <c r="M31" s="20"/>
    </row>
    <row r="32" spans="1:13" s="3" customFormat="1" ht="15.6" customHeight="1" thickBot="1" x14ac:dyDescent="0.35">
      <c r="A32" s="35" t="s">
        <v>26</v>
      </c>
      <c r="B32" s="55" t="s">
        <v>564</v>
      </c>
      <c r="C32" s="56" t="s">
        <v>565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20"/>
      <c r="J32" s="20"/>
      <c r="K32" s="20"/>
      <c r="L32" s="20"/>
      <c r="M32" s="20"/>
    </row>
    <row r="33" spans="1:13" s="3" customFormat="1" ht="15.6" customHeight="1" thickBot="1" x14ac:dyDescent="0.35">
      <c r="A33" s="35" t="s">
        <v>27</v>
      </c>
      <c r="B33" s="55" t="s">
        <v>566</v>
      </c>
      <c r="C33" s="56" t="s">
        <v>567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20"/>
      <c r="J33" s="20"/>
      <c r="K33" s="20"/>
      <c r="L33" s="20"/>
      <c r="M33" s="20"/>
    </row>
    <row r="34" spans="1:13" s="3" customFormat="1" ht="15.6" customHeight="1" thickBot="1" x14ac:dyDescent="0.35">
      <c r="A34" s="35" t="s">
        <v>28</v>
      </c>
      <c r="B34" s="55" t="s">
        <v>568</v>
      </c>
      <c r="C34" s="56" t="s">
        <v>569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20"/>
      <c r="J34" s="20"/>
      <c r="K34" s="20"/>
      <c r="L34" s="20"/>
      <c r="M34" s="20"/>
    </row>
    <row r="35" spans="1:13" s="3" customFormat="1" ht="15.6" customHeight="1" thickBot="1" x14ac:dyDescent="0.35">
      <c r="A35" s="35" t="s">
        <v>29</v>
      </c>
      <c r="B35" s="55" t="s">
        <v>570</v>
      </c>
      <c r="C35" s="56" t="s">
        <v>320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20"/>
      <c r="J35" s="20"/>
      <c r="K35" s="20"/>
      <c r="L35" s="20"/>
      <c r="M35" s="20"/>
    </row>
    <row r="36" spans="1:13" s="3" customFormat="1" ht="15.6" customHeight="1" thickBot="1" x14ac:dyDescent="0.35">
      <c r="A36" s="35" t="s">
        <v>30</v>
      </c>
      <c r="B36" s="55" t="s">
        <v>571</v>
      </c>
      <c r="C36" s="56" t="s">
        <v>572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20"/>
      <c r="J36" s="20"/>
      <c r="K36" s="20"/>
      <c r="L36" s="20"/>
      <c r="M36" s="20"/>
    </row>
    <row r="37" spans="1:13" s="3" customFormat="1" ht="15.6" customHeight="1" thickBot="1" x14ac:dyDescent="0.35">
      <c r="A37" s="35" t="s">
        <v>31</v>
      </c>
      <c r="B37" s="55" t="s">
        <v>573</v>
      </c>
      <c r="C37" s="56" t="s">
        <v>574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20"/>
      <c r="J37" s="20"/>
      <c r="K37" s="20"/>
      <c r="L37" s="20"/>
      <c r="M37" s="20"/>
    </row>
    <row r="38" spans="1:13" s="3" customFormat="1" ht="15.6" customHeight="1" thickBot="1" x14ac:dyDescent="0.35">
      <c r="A38" s="35" t="s">
        <v>32</v>
      </c>
      <c r="B38" s="55" t="s">
        <v>575</v>
      </c>
      <c r="C38" s="56" t="s">
        <v>576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20"/>
      <c r="J38" s="20"/>
      <c r="K38" s="20"/>
      <c r="L38" s="20"/>
      <c r="M38" s="20"/>
    </row>
    <row r="39" spans="1:13" s="3" customFormat="1" ht="15.6" customHeight="1" thickBot="1" x14ac:dyDescent="0.35">
      <c r="A39" s="35" t="s">
        <v>33</v>
      </c>
      <c r="B39" s="55" t="s">
        <v>577</v>
      </c>
      <c r="C39" s="56" t="s">
        <v>578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20"/>
      <c r="J39" s="20"/>
      <c r="K39" s="20"/>
      <c r="L39" s="20"/>
      <c r="M39" s="20"/>
    </row>
    <row r="40" spans="1:13" s="3" customFormat="1" ht="15.6" customHeight="1" thickBot="1" x14ac:dyDescent="0.35">
      <c r="A40" s="35" t="s">
        <v>34</v>
      </c>
      <c r="B40" s="55" t="s">
        <v>315</v>
      </c>
      <c r="C40" s="56" t="s">
        <v>579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20"/>
      <c r="J40" s="20"/>
      <c r="K40" s="20"/>
      <c r="L40" s="20"/>
      <c r="M40" s="20"/>
    </row>
    <row r="41" spans="1:13" s="3" customFormat="1" ht="15.6" customHeight="1" thickBot="1" x14ac:dyDescent="0.35">
      <c r="A41" s="35" t="s">
        <v>35</v>
      </c>
      <c r="B41" s="55" t="s">
        <v>580</v>
      </c>
      <c r="C41" s="56" t="s">
        <v>581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20"/>
      <c r="J41" s="20"/>
      <c r="K41" s="20"/>
      <c r="L41" s="20"/>
      <c r="M41" s="20"/>
    </row>
    <row r="42" spans="1:13" s="3" customFormat="1" ht="15.6" customHeight="1" thickBot="1" x14ac:dyDescent="0.35">
      <c r="A42" s="35" t="s">
        <v>36</v>
      </c>
      <c r="B42" s="55" t="s">
        <v>582</v>
      </c>
      <c r="C42" s="56" t="s">
        <v>583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20"/>
      <c r="J42" s="20"/>
      <c r="K42" s="20"/>
      <c r="L42" s="20"/>
      <c r="M42" s="20"/>
    </row>
    <row r="43" spans="1:13" s="3" customFormat="1" ht="15.6" customHeight="1" thickBot="1" x14ac:dyDescent="0.35">
      <c r="A43" s="35" t="s">
        <v>37</v>
      </c>
      <c r="B43" s="55" t="s">
        <v>584</v>
      </c>
      <c r="C43" s="56" t="s">
        <v>585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20"/>
      <c r="J43" s="20"/>
      <c r="K43" s="20"/>
      <c r="L43" s="20"/>
      <c r="M43" s="20"/>
    </row>
    <row r="44" spans="1:13" s="3" customFormat="1" ht="15.6" customHeight="1" thickBot="1" x14ac:dyDescent="0.35">
      <c r="A44" s="35" t="s">
        <v>38</v>
      </c>
      <c r="B44" s="55" t="s">
        <v>586</v>
      </c>
      <c r="C44" s="56" t="s">
        <v>587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20"/>
      <c r="J44" s="20"/>
      <c r="K44" s="20"/>
      <c r="L44" s="20"/>
      <c r="M44" s="20"/>
    </row>
    <row r="45" spans="1:13" s="3" customFormat="1" ht="15.6" customHeight="1" thickBot="1" x14ac:dyDescent="0.35">
      <c r="A45" s="35" t="s">
        <v>39</v>
      </c>
      <c r="B45" s="55" t="s">
        <v>588</v>
      </c>
      <c r="C45" s="56" t="s">
        <v>589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20"/>
      <c r="J45" s="20"/>
      <c r="K45" s="20"/>
      <c r="L45" s="20"/>
      <c r="M45" s="20"/>
    </row>
    <row r="46" spans="1:13" s="3" customFormat="1" ht="15.6" customHeight="1" thickBot="1" x14ac:dyDescent="0.35">
      <c r="A46" s="35" t="s">
        <v>40</v>
      </c>
      <c r="B46" s="55" t="s">
        <v>590</v>
      </c>
      <c r="C46" s="56" t="s">
        <v>591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20"/>
      <c r="J46" s="20"/>
      <c r="K46" s="20"/>
      <c r="L46" s="20"/>
      <c r="M46" s="20"/>
    </row>
    <row r="47" spans="1:13" s="3" customFormat="1" ht="15.6" customHeight="1" thickBot="1" x14ac:dyDescent="0.35">
      <c r="A47" s="35" t="s">
        <v>67</v>
      </c>
      <c r="B47" s="55" t="s">
        <v>592</v>
      </c>
      <c r="C47" s="56" t="s">
        <v>593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  <c r="I47" s="20"/>
      <c r="J47" s="20"/>
      <c r="K47" s="20"/>
      <c r="L47" s="20"/>
      <c r="M47" s="20"/>
    </row>
    <row r="48" spans="1:13" ht="18" customHeight="1" thickBot="1" x14ac:dyDescent="0.35">
      <c r="A48" s="35" t="s">
        <v>68</v>
      </c>
      <c r="B48" s="55" t="s">
        <v>594</v>
      </c>
      <c r="C48" s="56" t="s">
        <v>595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13" s="5" customFormat="1" ht="20.25" customHeight="1" thickBot="1" x14ac:dyDescent="0.35">
      <c r="A49" s="35" t="s">
        <v>69</v>
      </c>
      <c r="B49" s="55" t="s">
        <v>555</v>
      </c>
      <c r="C49" s="56" t="s">
        <v>596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  <c r="I49" s="23"/>
      <c r="J49" s="23"/>
      <c r="K49" s="23"/>
      <c r="L49" s="23"/>
      <c r="M49" s="23"/>
    </row>
    <row r="50" spans="1:13" ht="21" customHeight="1" thickBot="1" x14ac:dyDescent="0.35">
      <c r="A50" s="35" t="s">
        <v>70</v>
      </c>
      <c r="B50" s="55" t="s">
        <v>597</v>
      </c>
      <c r="C50" s="56" t="s">
        <v>598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13" ht="15" customHeight="1" x14ac:dyDescent="0.2">
      <c r="A51" s="37"/>
      <c r="B51" s="38" t="s">
        <v>41</v>
      </c>
      <c r="C51" s="39"/>
      <c r="D51" s="40"/>
      <c r="E51" s="40"/>
      <c r="F51" s="29" t="s">
        <v>59</v>
      </c>
      <c r="G51" s="35">
        <f>COUNTIF(G8:G50,"ผ่าน")</f>
        <v>0</v>
      </c>
      <c r="H51" s="14"/>
    </row>
    <row r="52" spans="1:13" ht="15" customHeight="1" x14ac:dyDescent="0.2">
      <c r="A52" s="41"/>
      <c r="B52" s="42"/>
      <c r="C52" s="42"/>
      <c r="D52" s="43"/>
      <c r="E52" s="43"/>
      <c r="F52" s="29" t="s">
        <v>60</v>
      </c>
      <c r="G52" s="50">
        <f>COUNTIF(G8:G50,"ไม่ผ่าน")</f>
        <v>43</v>
      </c>
    </row>
    <row r="53" spans="1:13" ht="15" customHeight="1" x14ac:dyDescent="0.2">
      <c r="A53" s="44"/>
      <c r="B53" s="46" t="s">
        <v>52</v>
      </c>
      <c r="C53" s="20"/>
      <c r="G53" s="20"/>
    </row>
    <row r="54" spans="1:13" ht="15" customHeight="1" x14ac:dyDescent="0.2">
      <c r="A54" s="44"/>
      <c r="B54" s="20"/>
      <c r="C54" s="47" t="s">
        <v>51</v>
      </c>
      <c r="D54" s="45" t="s">
        <v>72</v>
      </c>
      <c r="E54" s="48" t="s">
        <v>50</v>
      </c>
      <c r="G54" s="20"/>
    </row>
    <row r="55" spans="1:13" ht="15" customHeight="1" x14ac:dyDescent="0.2">
      <c r="A55" s="44"/>
      <c r="B55" s="20"/>
      <c r="C55" s="79" t="s">
        <v>75</v>
      </c>
      <c r="D55" s="79"/>
      <c r="E55" s="79"/>
      <c r="G55" s="20"/>
    </row>
    <row r="56" spans="1:13" ht="15" customHeight="1" x14ac:dyDescent="0.2">
      <c r="A56" s="44"/>
      <c r="B56" s="20"/>
      <c r="C56" s="20"/>
      <c r="D56" s="54" t="s">
        <v>73</v>
      </c>
      <c r="G56" s="20"/>
    </row>
    <row r="58" spans="1:13" ht="15" customHeight="1" x14ac:dyDescent="0.2">
      <c r="B58" s="67" t="s">
        <v>61</v>
      </c>
      <c r="C58" s="49" t="s">
        <v>62</v>
      </c>
      <c r="D58" s="49" t="s">
        <v>53</v>
      </c>
      <c r="E58" s="49" t="s">
        <v>54</v>
      </c>
    </row>
    <row r="59" spans="1:13" ht="15" customHeight="1" x14ac:dyDescent="0.2">
      <c r="B59" s="68"/>
      <c r="C59" s="49" t="s">
        <v>63</v>
      </c>
      <c r="D59" s="49" t="s">
        <v>58</v>
      </c>
      <c r="E59" s="35">
        <f>COUNTIF(F8:F50,"&lt;=19")</f>
        <v>43</v>
      </c>
    </row>
    <row r="60" spans="1:13" ht="15" customHeight="1" x14ac:dyDescent="0.2">
      <c r="B60" s="68"/>
      <c r="C60" s="49" t="s">
        <v>64</v>
      </c>
      <c r="D60" s="49" t="s">
        <v>57</v>
      </c>
      <c r="E60" s="35">
        <f>SUMPRODUCT((F8:F50&gt;=20)*(F8:F50&lt;=25))</f>
        <v>0</v>
      </c>
    </row>
    <row r="61" spans="1:13" ht="15" customHeight="1" x14ac:dyDescent="0.2">
      <c r="B61" s="68"/>
      <c r="C61" s="49" t="s">
        <v>65</v>
      </c>
      <c r="D61" s="49" t="s">
        <v>56</v>
      </c>
      <c r="E61" s="35">
        <f>SUMPRODUCT((F8:F50&gt;=26)*(F8:F50&lt;=31))</f>
        <v>0</v>
      </c>
    </row>
    <row r="62" spans="1:13" ht="15" customHeight="1" x14ac:dyDescent="0.2">
      <c r="B62" s="69"/>
      <c r="C62" s="49" t="s">
        <v>66</v>
      </c>
      <c r="D62" s="49" t="s">
        <v>55</v>
      </c>
      <c r="E62" s="35">
        <f>COUNTIF(F8:F50,"&gt;=32")</f>
        <v>0</v>
      </c>
    </row>
  </sheetData>
  <mergeCells count="10">
    <mergeCell ref="C55:E55"/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70" t="s">
        <v>796</v>
      </c>
      <c r="B1" s="70"/>
      <c r="C1" s="70"/>
      <c r="D1" s="70"/>
      <c r="E1" s="70"/>
      <c r="F1" s="70"/>
      <c r="G1" s="70"/>
      <c r="H1" s="12"/>
      <c r="I1" s="17"/>
      <c r="J1" s="17"/>
    </row>
    <row r="2" spans="1:10" s="4" customFormat="1" ht="21" x14ac:dyDescent="0.3">
      <c r="A2" s="70"/>
      <c r="B2" s="70"/>
      <c r="C2" s="70"/>
      <c r="D2" s="70"/>
      <c r="E2" s="70"/>
      <c r="F2" s="70"/>
      <c r="G2" s="70"/>
      <c r="H2" s="12"/>
      <c r="I2" s="17"/>
      <c r="J2" s="17"/>
    </row>
    <row r="3" spans="1:10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  <c r="I3" s="17"/>
      <c r="J3" s="17"/>
    </row>
    <row r="4" spans="1:10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  <c r="I6" s="19"/>
      <c r="J6" s="19"/>
    </row>
    <row r="7" spans="1:10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  <c r="I7" s="20"/>
      <c r="J7" s="20"/>
    </row>
    <row r="8" spans="1:10" s="3" customFormat="1" ht="19.5" customHeight="1" thickBot="1" x14ac:dyDescent="0.35">
      <c r="A8" s="32">
        <v>1</v>
      </c>
      <c r="B8" s="61" t="s">
        <v>599</v>
      </c>
      <c r="C8" s="65" t="s">
        <v>600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thickBot="1" x14ac:dyDescent="0.35">
      <c r="A9" s="35" t="s">
        <v>3</v>
      </c>
      <c r="B9" s="55" t="s">
        <v>601</v>
      </c>
      <c r="C9" s="56" t="s">
        <v>602</v>
      </c>
      <c r="D9" s="35"/>
      <c r="E9" s="36"/>
      <c r="F9" s="33">
        <f t="shared" ref="F9:F33" si="0">D9+E9</f>
        <v>0</v>
      </c>
      <c r="G9" s="34" t="str">
        <f t="shared" ref="G9:G33" si="1">IF(F9&gt;=20,"ผ่าน","ไม่ผ่าน")</f>
        <v>ไม่ผ่าน</v>
      </c>
      <c r="H9" s="14"/>
      <c r="I9" s="20"/>
      <c r="J9" s="20"/>
    </row>
    <row r="10" spans="1:10" s="3" customFormat="1" ht="15.6" customHeight="1" thickBot="1" x14ac:dyDescent="0.35">
      <c r="A10" s="35" t="s">
        <v>4</v>
      </c>
      <c r="B10" s="55" t="s">
        <v>537</v>
      </c>
      <c r="C10" s="56" t="s">
        <v>603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5.6" customHeight="1" thickBot="1" x14ac:dyDescent="0.35">
      <c r="A11" s="35" t="s">
        <v>5</v>
      </c>
      <c r="B11" s="55" t="s">
        <v>604</v>
      </c>
      <c r="C11" s="56" t="s">
        <v>605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5.6" customHeight="1" thickBot="1" x14ac:dyDescent="0.35">
      <c r="A12" s="35" t="s">
        <v>6</v>
      </c>
      <c r="B12" s="55" t="s">
        <v>606</v>
      </c>
      <c r="C12" s="56" t="s">
        <v>607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5.6" customHeight="1" thickBot="1" x14ac:dyDescent="0.35">
      <c r="A13" s="35" t="s">
        <v>7</v>
      </c>
      <c r="B13" s="55" t="s">
        <v>608</v>
      </c>
      <c r="C13" s="56" t="s">
        <v>609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5.6" customHeight="1" thickBot="1" x14ac:dyDescent="0.35">
      <c r="A14" s="35" t="s">
        <v>8</v>
      </c>
      <c r="B14" s="55" t="s">
        <v>610</v>
      </c>
      <c r="C14" s="56" t="s">
        <v>609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5.6" customHeight="1" thickBot="1" x14ac:dyDescent="0.35">
      <c r="A15" s="35" t="s">
        <v>9</v>
      </c>
      <c r="B15" s="55" t="s">
        <v>611</v>
      </c>
      <c r="C15" s="56" t="s">
        <v>612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5.6" customHeight="1" thickBot="1" x14ac:dyDescent="0.35">
      <c r="A16" s="35" t="s">
        <v>10</v>
      </c>
      <c r="B16" s="55" t="s">
        <v>613</v>
      </c>
      <c r="C16" s="56" t="s">
        <v>614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5.6" customHeight="1" thickBot="1" x14ac:dyDescent="0.35">
      <c r="A17" s="35" t="s">
        <v>11</v>
      </c>
      <c r="B17" s="59" t="s">
        <v>615</v>
      </c>
      <c r="C17" s="60" t="s">
        <v>616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5.6" customHeight="1" thickBot="1" x14ac:dyDescent="0.35">
      <c r="A18" s="35" t="s">
        <v>12</v>
      </c>
      <c r="B18" s="55" t="s">
        <v>617</v>
      </c>
      <c r="C18" s="56" t="s">
        <v>618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s="3" customFormat="1" ht="15.6" customHeight="1" thickBot="1" x14ac:dyDescent="0.35">
      <c r="A19" s="35" t="s">
        <v>13</v>
      </c>
      <c r="B19" s="55" t="s">
        <v>619</v>
      </c>
      <c r="C19" s="56" t="s">
        <v>620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</row>
    <row r="20" spans="1:10" s="3" customFormat="1" ht="15.6" customHeight="1" thickBot="1" x14ac:dyDescent="0.35">
      <c r="A20" s="35" t="s">
        <v>14</v>
      </c>
      <c r="B20" s="55" t="s">
        <v>621</v>
      </c>
      <c r="C20" s="56" t="s">
        <v>622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</row>
    <row r="21" spans="1:10" s="3" customFormat="1" ht="15.6" customHeight="1" thickBot="1" x14ac:dyDescent="0.35">
      <c r="A21" s="35" t="s">
        <v>15</v>
      </c>
      <c r="B21" s="55" t="s">
        <v>623</v>
      </c>
      <c r="C21" s="56" t="s">
        <v>624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</row>
    <row r="22" spans="1:10" s="3" customFormat="1" ht="15.6" customHeight="1" thickBot="1" x14ac:dyDescent="0.35">
      <c r="A22" s="35" t="s">
        <v>16</v>
      </c>
      <c r="B22" s="55" t="s">
        <v>625</v>
      </c>
      <c r="C22" s="56" t="s">
        <v>626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</row>
    <row r="23" spans="1:10" s="3" customFormat="1" ht="15.6" customHeight="1" thickBot="1" x14ac:dyDescent="0.35">
      <c r="A23" s="35" t="s">
        <v>17</v>
      </c>
      <c r="B23" s="55" t="s">
        <v>627</v>
      </c>
      <c r="C23" s="56" t="s">
        <v>628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</row>
    <row r="24" spans="1:10" s="3" customFormat="1" ht="15.6" customHeight="1" thickBot="1" x14ac:dyDescent="0.35">
      <c r="A24" s="35" t="s">
        <v>18</v>
      </c>
      <c r="B24" s="55" t="s">
        <v>629</v>
      </c>
      <c r="C24" s="56" t="s">
        <v>630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</row>
    <row r="25" spans="1:10" s="2" customFormat="1" ht="15.6" customHeight="1" thickBot="1" x14ac:dyDescent="0.35">
      <c r="A25" s="35" t="s">
        <v>19</v>
      </c>
      <c r="B25" s="55" t="s">
        <v>631</v>
      </c>
      <c r="C25" s="56" t="s">
        <v>632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21"/>
      <c r="J25" s="21"/>
    </row>
    <row r="26" spans="1:10" s="3" customFormat="1" ht="15.6" customHeight="1" thickBot="1" x14ac:dyDescent="0.35">
      <c r="A26" s="35" t="s">
        <v>20</v>
      </c>
      <c r="B26" s="55" t="s">
        <v>633</v>
      </c>
      <c r="C26" s="56" t="s">
        <v>634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</row>
    <row r="27" spans="1:10" s="3" customFormat="1" ht="15.6" customHeight="1" thickBot="1" x14ac:dyDescent="0.35">
      <c r="A27" s="35" t="s">
        <v>21</v>
      </c>
      <c r="B27" s="55" t="s">
        <v>635</v>
      </c>
      <c r="C27" s="56" t="s">
        <v>636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</row>
    <row r="28" spans="1:10" s="3" customFormat="1" ht="15.6" customHeight="1" thickBot="1" x14ac:dyDescent="0.35">
      <c r="A28" s="35" t="s">
        <v>22</v>
      </c>
      <c r="B28" s="55" t="s">
        <v>637</v>
      </c>
      <c r="C28" s="56" t="s">
        <v>638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</row>
    <row r="29" spans="1:10" s="3" customFormat="1" ht="15.6" customHeight="1" thickBot="1" x14ac:dyDescent="0.35">
      <c r="A29" s="35" t="s">
        <v>23</v>
      </c>
      <c r="B29" s="55" t="s">
        <v>639</v>
      </c>
      <c r="C29" s="56" t="s">
        <v>640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20"/>
      <c r="J29" s="20"/>
    </row>
    <row r="30" spans="1:10" s="3" customFormat="1" ht="15.6" customHeight="1" thickBot="1" x14ac:dyDescent="0.35">
      <c r="A30" s="35" t="s">
        <v>24</v>
      </c>
      <c r="B30" s="55" t="s">
        <v>414</v>
      </c>
      <c r="C30" s="56" t="s">
        <v>641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20"/>
      <c r="J30" s="20"/>
    </row>
    <row r="31" spans="1:10" s="3" customFormat="1" ht="15.6" customHeight="1" thickBot="1" x14ac:dyDescent="0.35">
      <c r="A31" s="35" t="s">
        <v>25</v>
      </c>
      <c r="B31" s="55" t="s">
        <v>642</v>
      </c>
      <c r="C31" s="56" t="s">
        <v>643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20"/>
      <c r="J31" s="20"/>
    </row>
    <row r="32" spans="1:10" s="3" customFormat="1" ht="15.6" customHeight="1" thickBot="1" x14ac:dyDescent="0.35">
      <c r="A32" s="35" t="s">
        <v>26</v>
      </c>
      <c r="B32" s="55" t="s">
        <v>644</v>
      </c>
      <c r="C32" s="56" t="s">
        <v>645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20"/>
      <c r="J32" s="20"/>
    </row>
    <row r="33" spans="1:10" s="3" customFormat="1" ht="15.6" customHeight="1" thickBot="1" x14ac:dyDescent="0.35">
      <c r="A33" s="35" t="s">
        <v>27</v>
      </c>
      <c r="B33" s="55" t="s">
        <v>646</v>
      </c>
      <c r="C33" s="56" t="s">
        <v>316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20"/>
      <c r="J33" s="20"/>
    </row>
    <row r="34" spans="1:10" ht="15" customHeight="1" x14ac:dyDescent="0.2">
      <c r="A34" s="37"/>
      <c r="B34" s="38" t="s">
        <v>41</v>
      </c>
      <c r="C34" s="39"/>
      <c r="D34" s="40"/>
      <c r="E34" s="40"/>
      <c r="F34" s="29" t="s">
        <v>59</v>
      </c>
      <c r="G34" s="35">
        <f>COUNTIF(G8:G33,"ผ่าน")</f>
        <v>0</v>
      </c>
      <c r="H34" s="14"/>
    </row>
    <row r="35" spans="1:10" ht="15" customHeight="1" x14ac:dyDescent="0.2">
      <c r="A35" s="41"/>
      <c r="B35" s="42"/>
      <c r="C35" s="42"/>
      <c r="D35" s="43"/>
      <c r="E35" s="43"/>
      <c r="F35" s="29" t="s">
        <v>60</v>
      </c>
      <c r="G35" s="50">
        <f>COUNTIF(G8:G33,"ไม่ผ่าน")</f>
        <v>26</v>
      </c>
    </row>
    <row r="36" spans="1:10" ht="15" customHeight="1" x14ac:dyDescent="0.2">
      <c r="A36" s="44"/>
      <c r="B36" s="46" t="s">
        <v>52</v>
      </c>
      <c r="C36" s="20"/>
      <c r="G36" s="20"/>
    </row>
    <row r="37" spans="1:10" ht="15" customHeight="1" x14ac:dyDescent="0.2">
      <c r="A37" s="44"/>
      <c r="B37" s="20"/>
      <c r="C37" s="47" t="s">
        <v>51</v>
      </c>
      <c r="D37" s="45" t="s">
        <v>72</v>
      </c>
      <c r="E37" s="48" t="s">
        <v>50</v>
      </c>
      <c r="G37" s="20"/>
    </row>
    <row r="38" spans="1:10" ht="15" customHeight="1" x14ac:dyDescent="0.2">
      <c r="A38" s="44"/>
      <c r="B38" s="20"/>
      <c r="C38" s="79" t="s">
        <v>75</v>
      </c>
      <c r="D38" s="79"/>
      <c r="E38" s="79"/>
      <c r="G38" s="20"/>
    </row>
    <row r="39" spans="1:10" ht="15" customHeight="1" x14ac:dyDescent="0.2">
      <c r="A39" s="44"/>
      <c r="B39" s="20"/>
      <c r="C39" s="20"/>
      <c r="D39" s="54" t="s">
        <v>73</v>
      </c>
      <c r="G39" s="20"/>
    </row>
    <row r="41" spans="1:10" ht="15" customHeight="1" x14ac:dyDescent="0.2">
      <c r="B41" s="67" t="s">
        <v>61</v>
      </c>
      <c r="C41" s="49" t="s">
        <v>62</v>
      </c>
      <c r="D41" s="49" t="s">
        <v>53</v>
      </c>
      <c r="E41" s="49" t="s">
        <v>54</v>
      </c>
    </row>
    <row r="42" spans="1:10" ht="15" customHeight="1" x14ac:dyDescent="0.2">
      <c r="B42" s="68"/>
      <c r="C42" s="49" t="s">
        <v>63</v>
      </c>
      <c r="D42" s="49" t="s">
        <v>58</v>
      </c>
      <c r="E42" s="35">
        <f>COUNTIF(F8:F33,"&lt;=19")</f>
        <v>26</v>
      </c>
    </row>
    <row r="43" spans="1:10" ht="15" customHeight="1" x14ac:dyDescent="0.2">
      <c r="B43" s="68"/>
      <c r="C43" s="49" t="s">
        <v>64</v>
      </c>
      <c r="D43" s="49" t="s">
        <v>57</v>
      </c>
      <c r="E43" s="35">
        <f>SUMPRODUCT((F8:F33&gt;=20)*(F8:F33&lt;=25))</f>
        <v>0</v>
      </c>
    </row>
    <row r="44" spans="1:10" ht="15" customHeight="1" x14ac:dyDescent="0.2">
      <c r="B44" s="68"/>
      <c r="C44" s="49" t="s">
        <v>65</v>
      </c>
      <c r="D44" s="49" t="s">
        <v>56</v>
      </c>
      <c r="E44" s="35">
        <f>SUMPRODUCT((F8:F33&gt;=26)*(F8:F33&lt;=31))</f>
        <v>0</v>
      </c>
    </row>
    <row r="45" spans="1:10" ht="15" customHeight="1" x14ac:dyDescent="0.2">
      <c r="B45" s="69"/>
      <c r="C45" s="49" t="s">
        <v>66</v>
      </c>
      <c r="D45" s="49" t="s">
        <v>55</v>
      </c>
      <c r="E45" s="35">
        <f>COUNTIF(F8:F33,"&gt;=32")</f>
        <v>0</v>
      </c>
    </row>
  </sheetData>
  <mergeCells count="10">
    <mergeCell ref="C38:E38"/>
    <mergeCell ref="B41:B45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view="pageLayout" workbookViewId="0">
      <selection sqref="A1:G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70" t="s">
        <v>797</v>
      </c>
      <c r="B1" s="70"/>
      <c r="C1" s="70"/>
      <c r="D1" s="70"/>
      <c r="E1" s="70"/>
      <c r="F1" s="70"/>
      <c r="G1" s="70"/>
      <c r="H1" s="12"/>
    </row>
    <row r="2" spans="1:8" s="4" customFormat="1" ht="21" x14ac:dyDescent="0.3">
      <c r="A2" s="70"/>
      <c r="B2" s="70"/>
      <c r="C2" s="70"/>
      <c r="D2" s="70"/>
      <c r="E2" s="70"/>
      <c r="F2" s="70"/>
      <c r="G2" s="70"/>
      <c r="H2" s="12"/>
    </row>
    <row r="3" spans="1:8" s="4" customFormat="1" ht="21" x14ac:dyDescent="0.3">
      <c r="A3" s="70" t="s">
        <v>74</v>
      </c>
      <c r="B3" s="70"/>
      <c r="C3" s="70"/>
      <c r="D3" s="70"/>
      <c r="E3" s="70"/>
      <c r="F3" s="70"/>
      <c r="G3" s="70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71" t="s">
        <v>0</v>
      </c>
      <c r="B6" s="73" t="s">
        <v>1</v>
      </c>
      <c r="C6" s="75" t="s">
        <v>2</v>
      </c>
      <c r="D6" s="77" t="s">
        <v>44</v>
      </c>
      <c r="E6" s="78"/>
      <c r="F6" s="71" t="s">
        <v>49</v>
      </c>
      <c r="G6" s="29" t="s">
        <v>45</v>
      </c>
      <c r="H6" s="13"/>
    </row>
    <row r="7" spans="1:8" s="3" customFormat="1" ht="88.5" customHeight="1" x14ac:dyDescent="0.2">
      <c r="A7" s="72"/>
      <c r="B7" s="74"/>
      <c r="C7" s="76"/>
      <c r="D7" s="53" t="s">
        <v>47</v>
      </c>
      <c r="E7" s="53" t="s">
        <v>48</v>
      </c>
      <c r="F7" s="72"/>
      <c r="G7" s="31" t="s">
        <v>46</v>
      </c>
      <c r="H7" s="14"/>
    </row>
    <row r="8" spans="1:8" s="3" customFormat="1" ht="19.5" customHeight="1" thickBot="1" x14ac:dyDescent="0.35">
      <c r="A8" s="32">
        <v>1</v>
      </c>
      <c r="B8" s="55" t="s">
        <v>647</v>
      </c>
      <c r="C8" s="56" t="s">
        <v>648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thickBot="1" x14ac:dyDescent="0.35">
      <c r="A9" s="35" t="s">
        <v>3</v>
      </c>
      <c r="B9" s="55" t="s">
        <v>649</v>
      </c>
      <c r="C9" s="56" t="s">
        <v>650</v>
      </c>
      <c r="D9" s="35"/>
      <c r="E9" s="36"/>
      <c r="F9" s="33">
        <f t="shared" ref="F9:F44" si="0">D9+E9</f>
        <v>0</v>
      </c>
      <c r="G9" s="34" t="str">
        <f t="shared" ref="G9:G44" si="1">IF(F9&gt;=20,"ผ่าน","ไม่ผ่าน")</f>
        <v>ไม่ผ่าน</v>
      </c>
      <c r="H9" s="14"/>
    </row>
    <row r="10" spans="1:8" s="3" customFormat="1" ht="15.6" customHeight="1" thickBot="1" x14ac:dyDescent="0.35">
      <c r="A10" s="35" t="s">
        <v>4</v>
      </c>
      <c r="B10" s="55" t="s">
        <v>651</v>
      </c>
      <c r="C10" s="56" t="s">
        <v>605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thickBot="1" x14ac:dyDescent="0.35">
      <c r="A11" s="35" t="s">
        <v>5</v>
      </c>
      <c r="B11" s="55" t="s">
        <v>652</v>
      </c>
      <c r="C11" s="56" t="s">
        <v>653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thickBot="1" x14ac:dyDescent="0.35">
      <c r="A12" s="35" t="s">
        <v>6</v>
      </c>
      <c r="B12" s="55" t="s">
        <v>654</v>
      </c>
      <c r="C12" s="56" t="s">
        <v>655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thickBot="1" x14ac:dyDescent="0.35">
      <c r="A13" s="35" t="s">
        <v>7</v>
      </c>
      <c r="B13" s="55" t="s">
        <v>656</v>
      </c>
      <c r="C13" s="56" t="s">
        <v>657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thickBot="1" x14ac:dyDescent="0.35">
      <c r="A14" s="35" t="s">
        <v>8</v>
      </c>
      <c r="B14" s="55" t="s">
        <v>658</v>
      </c>
      <c r="C14" s="56" t="s">
        <v>659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thickBot="1" x14ac:dyDescent="0.35">
      <c r="A15" s="35" t="s">
        <v>9</v>
      </c>
      <c r="B15" s="55" t="s">
        <v>660</v>
      </c>
      <c r="C15" s="56" t="s">
        <v>661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thickBot="1" x14ac:dyDescent="0.35">
      <c r="A16" s="35" t="s">
        <v>10</v>
      </c>
      <c r="B16" s="55" t="s">
        <v>662</v>
      </c>
      <c r="C16" s="56" t="s">
        <v>663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thickBot="1" x14ac:dyDescent="0.35">
      <c r="A17" s="35" t="s">
        <v>11</v>
      </c>
      <c r="B17" s="55" t="s">
        <v>664</v>
      </c>
      <c r="C17" s="56" t="s">
        <v>665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thickBot="1" x14ac:dyDescent="0.35">
      <c r="A18" s="35" t="s">
        <v>12</v>
      </c>
      <c r="B18" s="55" t="s">
        <v>666</v>
      </c>
      <c r="C18" s="56" t="s">
        <v>667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thickBot="1" x14ac:dyDescent="0.35">
      <c r="A19" s="35" t="s">
        <v>13</v>
      </c>
      <c r="B19" s="59" t="s">
        <v>668</v>
      </c>
      <c r="C19" s="60" t="s">
        <v>669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thickBot="1" x14ac:dyDescent="0.35">
      <c r="A20" s="35" t="s">
        <v>14</v>
      </c>
      <c r="B20" s="55" t="s">
        <v>670</v>
      </c>
      <c r="C20" s="56" t="s">
        <v>671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thickBot="1" x14ac:dyDescent="0.35">
      <c r="A21" s="35" t="s">
        <v>15</v>
      </c>
      <c r="B21" s="55" t="s">
        <v>672</v>
      </c>
      <c r="C21" s="56" t="s">
        <v>673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thickBot="1" x14ac:dyDescent="0.35">
      <c r="A22" s="35" t="s">
        <v>16</v>
      </c>
      <c r="B22" s="55" t="s">
        <v>674</v>
      </c>
      <c r="C22" s="56" t="s">
        <v>675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thickBot="1" x14ac:dyDescent="0.35">
      <c r="A23" s="35" t="s">
        <v>17</v>
      </c>
      <c r="B23" s="55" t="s">
        <v>676</v>
      </c>
      <c r="C23" s="56" t="s">
        <v>677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thickBot="1" x14ac:dyDescent="0.35">
      <c r="A24" s="35" t="s">
        <v>18</v>
      </c>
      <c r="B24" s="55" t="s">
        <v>678</v>
      </c>
      <c r="C24" s="56" t="s">
        <v>679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thickBot="1" x14ac:dyDescent="0.35">
      <c r="A25" s="35" t="s">
        <v>19</v>
      </c>
      <c r="B25" s="55" t="s">
        <v>680</v>
      </c>
      <c r="C25" s="56" t="s">
        <v>681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thickBot="1" x14ac:dyDescent="0.35">
      <c r="A26" s="35" t="s">
        <v>20</v>
      </c>
      <c r="B26" s="55" t="s">
        <v>682</v>
      </c>
      <c r="C26" s="56" t="s">
        <v>683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thickBot="1" x14ac:dyDescent="0.35">
      <c r="A27" s="35" t="s">
        <v>21</v>
      </c>
      <c r="B27" s="55" t="s">
        <v>116</v>
      </c>
      <c r="C27" s="56" t="s">
        <v>684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thickBot="1" x14ac:dyDescent="0.35">
      <c r="A28" s="35" t="s">
        <v>22</v>
      </c>
      <c r="B28" s="55" t="s">
        <v>183</v>
      </c>
      <c r="C28" s="56" t="s">
        <v>685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thickBot="1" x14ac:dyDescent="0.35">
      <c r="A29" s="35" t="s">
        <v>23</v>
      </c>
      <c r="B29" s="55" t="s">
        <v>686</v>
      </c>
      <c r="C29" s="56" t="s">
        <v>687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thickBot="1" x14ac:dyDescent="0.35">
      <c r="A30" s="35" t="s">
        <v>24</v>
      </c>
      <c r="B30" s="55" t="s">
        <v>688</v>
      </c>
      <c r="C30" s="56" t="s">
        <v>689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thickBot="1" x14ac:dyDescent="0.35">
      <c r="A31" s="35" t="s">
        <v>25</v>
      </c>
      <c r="B31" s="55" t="s">
        <v>496</v>
      </c>
      <c r="C31" s="56" t="s">
        <v>690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thickBot="1" x14ac:dyDescent="0.35">
      <c r="A32" s="35" t="s">
        <v>26</v>
      </c>
      <c r="B32" s="55" t="s">
        <v>691</v>
      </c>
      <c r="C32" s="56" t="s">
        <v>692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thickBot="1" x14ac:dyDescent="0.35">
      <c r="A33" s="35" t="s">
        <v>27</v>
      </c>
      <c r="B33" s="55" t="s">
        <v>461</v>
      </c>
      <c r="C33" s="56" t="s">
        <v>693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thickBot="1" x14ac:dyDescent="0.35">
      <c r="A34" s="35" t="s">
        <v>28</v>
      </c>
      <c r="B34" s="55" t="s">
        <v>694</v>
      </c>
      <c r="C34" s="56" t="s">
        <v>695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thickBot="1" x14ac:dyDescent="0.35">
      <c r="A35" s="35" t="s">
        <v>29</v>
      </c>
      <c r="B35" s="55" t="s">
        <v>696</v>
      </c>
      <c r="C35" s="56" t="s">
        <v>351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thickBot="1" x14ac:dyDescent="0.35">
      <c r="A36" s="35" t="s">
        <v>30</v>
      </c>
      <c r="B36" s="55" t="s">
        <v>588</v>
      </c>
      <c r="C36" s="56" t="s">
        <v>316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thickBot="1" x14ac:dyDescent="0.35">
      <c r="A37" s="35" t="s">
        <v>31</v>
      </c>
      <c r="B37" s="55" t="s">
        <v>697</v>
      </c>
      <c r="C37" s="56" t="s">
        <v>698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thickBot="1" x14ac:dyDescent="0.35">
      <c r="A38" s="35" t="s">
        <v>32</v>
      </c>
      <c r="B38" s="55" t="s">
        <v>691</v>
      </c>
      <c r="C38" s="56" t="s">
        <v>699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thickBot="1" x14ac:dyDescent="0.35">
      <c r="A39" s="35" t="s">
        <v>33</v>
      </c>
      <c r="B39" s="55" t="s">
        <v>700</v>
      </c>
      <c r="C39" s="56" t="s">
        <v>701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thickBot="1" x14ac:dyDescent="0.35">
      <c r="A40" s="35" t="s">
        <v>34</v>
      </c>
      <c r="B40" s="55" t="s">
        <v>702</v>
      </c>
      <c r="C40" s="56" t="s">
        <v>703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thickBot="1" x14ac:dyDescent="0.35">
      <c r="A41" s="35" t="s">
        <v>35</v>
      </c>
      <c r="B41" s="55" t="s">
        <v>704</v>
      </c>
      <c r="C41" s="56" t="s">
        <v>705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thickBot="1" x14ac:dyDescent="0.35">
      <c r="A42" s="35" t="s">
        <v>36</v>
      </c>
      <c r="B42" s="55" t="s">
        <v>706</v>
      </c>
      <c r="C42" s="56" t="s">
        <v>707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thickBot="1" x14ac:dyDescent="0.35">
      <c r="A43" s="35" t="s">
        <v>37</v>
      </c>
      <c r="B43" s="55" t="s">
        <v>708</v>
      </c>
      <c r="C43" s="56" t="s">
        <v>709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thickBot="1" x14ac:dyDescent="0.35">
      <c r="A44" s="35" t="s">
        <v>38</v>
      </c>
      <c r="B44" s="55" t="s">
        <v>710</v>
      </c>
      <c r="C44" s="56" t="s">
        <v>711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ht="15" customHeight="1" x14ac:dyDescent="0.2">
      <c r="A45" s="37"/>
      <c r="B45" s="38" t="s">
        <v>41</v>
      </c>
      <c r="C45" s="39"/>
      <c r="D45" s="40"/>
      <c r="E45" s="40"/>
      <c r="F45" s="29" t="s">
        <v>59</v>
      </c>
      <c r="G45" s="35">
        <f>COUNTIF(G8:G44,"ผ่าน")</f>
        <v>0</v>
      </c>
      <c r="H45" s="14"/>
    </row>
    <row r="46" spans="1:8" ht="15" customHeight="1" x14ac:dyDescent="0.2">
      <c r="A46" s="41"/>
      <c r="B46" s="42"/>
      <c r="C46" s="42"/>
      <c r="D46" s="43"/>
      <c r="E46" s="43"/>
      <c r="F46" s="29" t="s">
        <v>60</v>
      </c>
      <c r="G46" s="50">
        <f>COUNTIF(G8:G44,"ไม่ผ่าน")</f>
        <v>37</v>
      </c>
    </row>
    <row r="47" spans="1:8" ht="15" customHeight="1" x14ac:dyDescent="0.2">
      <c r="A47" s="44"/>
      <c r="B47" s="46" t="s">
        <v>52</v>
      </c>
      <c r="C47" s="20"/>
      <c r="G47" s="20"/>
    </row>
    <row r="48" spans="1:8" ht="15" customHeight="1" x14ac:dyDescent="0.2">
      <c r="A48" s="44"/>
      <c r="B48" s="20"/>
      <c r="C48" s="47" t="s">
        <v>51</v>
      </c>
      <c r="D48" s="45" t="s">
        <v>72</v>
      </c>
      <c r="E48" s="48" t="s">
        <v>50</v>
      </c>
      <c r="G48" s="20"/>
    </row>
    <row r="49" spans="1:7" ht="15" customHeight="1" x14ac:dyDescent="0.2">
      <c r="A49" s="44"/>
      <c r="B49" s="20"/>
      <c r="C49" s="79" t="s">
        <v>75</v>
      </c>
      <c r="D49" s="79"/>
      <c r="E49" s="79"/>
      <c r="G49" s="20"/>
    </row>
    <row r="50" spans="1:7" ht="15" customHeight="1" x14ac:dyDescent="0.2">
      <c r="A50" s="44"/>
      <c r="B50" s="20"/>
      <c r="C50" s="20"/>
      <c r="D50" s="54" t="s">
        <v>73</v>
      </c>
      <c r="G50" s="20"/>
    </row>
    <row r="52" spans="1:7" ht="15" customHeight="1" x14ac:dyDescent="0.2">
      <c r="B52" s="67" t="s">
        <v>61</v>
      </c>
      <c r="C52" s="49" t="s">
        <v>62</v>
      </c>
      <c r="D52" s="49" t="s">
        <v>53</v>
      </c>
      <c r="E52" s="49" t="s">
        <v>54</v>
      </c>
    </row>
    <row r="53" spans="1:7" ht="15" customHeight="1" x14ac:dyDescent="0.2">
      <c r="B53" s="68"/>
      <c r="C53" s="49" t="s">
        <v>63</v>
      </c>
      <c r="D53" s="49" t="s">
        <v>58</v>
      </c>
      <c r="E53" s="35">
        <f>COUNTIF(F8:F44,"&lt;=19")</f>
        <v>37</v>
      </c>
    </row>
    <row r="54" spans="1:7" ht="15" customHeight="1" x14ac:dyDescent="0.2">
      <c r="B54" s="68"/>
      <c r="C54" s="49" t="s">
        <v>64</v>
      </c>
      <c r="D54" s="49" t="s">
        <v>57</v>
      </c>
      <c r="E54" s="35">
        <f>SUMPRODUCT((F8:F44&gt;=20)*(F8:F44&lt;=25))</f>
        <v>0</v>
      </c>
    </row>
    <row r="55" spans="1:7" ht="15" customHeight="1" x14ac:dyDescent="0.2">
      <c r="B55" s="68"/>
      <c r="C55" s="49" t="s">
        <v>65</v>
      </c>
      <c r="D55" s="49" t="s">
        <v>56</v>
      </c>
      <c r="E55" s="35">
        <f>SUMPRODUCT((F8:F44&gt;=26)*(F8:F44&lt;=31))</f>
        <v>0</v>
      </c>
    </row>
    <row r="56" spans="1:7" ht="15" customHeight="1" x14ac:dyDescent="0.2">
      <c r="B56" s="69"/>
      <c r="C56" s="49" t="s">
        <v>66</v>
      </c>
      <c r="D56" s="49" t="s">
        <v>55</v>
      </c>
      <c r="E56" s="35">
        <f>COUNTIF(F8:F44,"&gt;=32")</f>
        <v>0</v>
      </c>
    </row>
  </sheetData>
  <mergeCells count="10">
    <mergeCell ref="B52:B56"/>
    <mergeCell ref="A1:G1"/>
    <mergeCell ref="A2:G2"/>
    <mergeCell ref="A3:G3"/>
    <mergeCell ref="A6:A7"/>
    <mergeCell ref="B6:B7"/>
    <mergeCell ref="C6:C7"/>
    <mergeCell ref="D6:E6"/>
    <mergeCell ref="F6:F7"/>
    <mergeCell ref="C49:E49"/>
  </mergeCells>
  <pageMargins left="0.35" right="0.22" top="0.22" bottom="0.11811023622047245" header="0.11811023622047245" footer="0.11811023622047245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2020-12-15T12:33:00Z</dcterms:modified>
</cp:coreProperties>
</file>