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36" i="10" s="1"/>
  <c r="G8" i="10"/>
  <c r="G37" i="10" s="1"/>
  <c r="F8" i="10"/>
  <c r="G38" i="10" s="1"/>
  <c r="E8" i="10"/>
  <c r="G39" i="10" s="1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5" i="9" s="1"/>
  <c r="H8" i="9"/>
  <c r="G8" i="9"/>
  <c r="F8" i="9"/>
  <c r="G53" i="9" s="1"/>
  <c r="E8" i="9"/>
  <c r="G54" i="9" s="1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5" i="8" s="1"/>
  <c r="H8" i="8"/>
  <c r="G41" i="8" s="1"/>
  <c r="G8" i="8"/>
  <c r="G42" i="8" s="1"/>
  <c r="F8" i="8"/>
  <c r="G43" i="8" s="1"/>
  <c r="E8" i="8"/>
  <c r="G44" i="8" s="1"/>
  <c r="I50" i="7"/>
  <c r="H50" i="7"/>
  <c r="G50" i="7"/>
  <c r="F50" i="7"/>
  <c r="E50" i="7"/>
  <c r="I49" i="7"/>
  <c r="H49" i="7"/>
  <c r="G49" i="7"/>
  <c r="F49" i="7"/>
  <c r="E49" i="7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G59" i="7" s="1"/>
  <c r="F10" i="7"/>
  <c r="E10" i="7"/>
  <c r="I9" i="7"/>
  <c r="H9" i="7"/>
  <c r="G9" i="7"/>
  <c r="F9" i="7"/>
  <c r="E9" i="7"/>
  <c r="I8" i="7"/>
  <c r="I52" i="7" s="1"/>
  <c r="H8" i="7"/>
  <c r="G8" i="7"/>
  <c r="F8" i="7"/>
  <c r="G60" i="7" s="1"/>
  <c r="E8" i="7"/>
  <c r="G61" i="7" s="1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6" i="6" s="1"/>
  <c r="G8" i="6"/>
  <c r="F8" i="6"/>
  <c r="G58" i="6" s="1"/>
  <c r="E8" i="6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22" i="5" s="1"/>
  <c r="H8" i="5"/>
  <c r="G28" i="5" s="1"/>
  <c r="G8" i="5"/>
  <c r="G29" i="5" s="1"/>
  <c r="F8" i="5"/>
  <c r="G30" i="5" s="1"/>
  <c r="E8" i="5"/>
  <c r="G31" i="5" s="1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E51" i="1"/>
  <c r="F51" i="1"/>
  <c r="G51" i="1"/>
  <c r="H51" i="1"/>
  <c r="I51" i="1"/>
  <c r="G38" i="11" l="1"/>
  <c r="G52" i="9"/>
  <c r="G51" i="9"/>
  <c r="G58" i="7"/>
  <c r="G57" i="6"/>
  <c r="G59" i="6"/>
  <c r="I50" i="6"/>
  <c r="G61" i="3"/>
  <c r="G60" i="3"/>
  <c r="G59" i="3"/>
  <c r="G61" i="2"/>
  <c r="G59" i="2"/>
  <c r="I30" i="11"/>
  <c r="I29" i="10"/>
  <c r="I44" i="9"/>
  <c r="I34" i="8"/>
  <c r="I51" i="7"/>
  <c r="I49" i="6"/>
  <c r="I21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2" i="1" l="1"/>
  <c r="G61" i="1"/>
  <c r="G60" i="1"/>
  <c r="G59" i="1"/>
  <c r="I53" i="1"/>
  <c r="I52" i="1"/>
</calcChain>
</file>

<file path=xl/sharedStrings.xml><?xml version="1.0" encoding="utf-8"?>
<sst xmlns="http://schemas.openxmlformats.org/spreadsheetml/2006/main" count="1117" uniqueCount="752">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</sst>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6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5" borderId="16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="73" zoomScaleNormal="73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741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117.7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s="1" customFormat="1" ht="19.5" thickBot="1" x14ac:dyDescent="0.35">
      <c r="A8" s="15">
        <v>1</v>
      </c>
      <c r="B8" s="21" t="s">
        <v>29</v>
      </c>
      <c r="C8" s="22" t="s">
        <v>30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9.5" thickBot="1" x14ac:dyDescent="0.35">
      <c r="A9" s="15">
        <v>2</v>
      </c>
      <c r="B9" s="21" t="s">
        <v>31</v>
      </c>
      <c r="C9" s="22" t="s">
        <v>32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9" s="1" customFormat="1" ht="19.5" thickBot="1" x14ac:dyDescent="0.35">
      <c r="A10" s="15">
        <v>3</v>
      </c>
      <c r="B10" s="21" t="s">
        <v>33</v>
      </c>
      <c r="C10" s="22" t="s">
        <v>34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9.5" thickBot="1" x14ac:dyDescent="0.35">
      <c r="A11" s="15">
        <v>4</v>
      </c>
      <c r="B11" s="21" t="s">
        <v>35</v>
      </c>
      <c r="C11" s="22" t="s">
        <v>36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9.5" thickBot="1" x14ac:dyDescent="0.35">
      <c r="A12" s="15">
        <v>5</v>
      </c>
      <c r="B12" s="21" t="s">
        <v>37</v>
      </c>
      <c r="C12" s="22" t="s">
        <v>38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9.5" thickBot="1" x14ac:dyDescent="0.35">
      <c r="A13" s="15">
        <v>6</v>
      </c>
      <c r="B13" s="21" t="s">
        <v>39</v>
      </c>
      <c r="C13" s="22" t="s">
        <v>40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9.5" thickBot="1" x14ac:dyDescent="0.35">
      <c r="A14" s="15">
        <v>7</v>
      </c>
      <c r="B14" s="21" t="s">
        <v>41</v>
      </c>
      <c r="C14" s="22" t="s">
        <v>42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9.5" thickBot="1" x14ac:dyDescent="0.35">
      <c r="A15" s="15">
        <v>8</v>
      </c>
      <c r="B15" s="21" t="s">
        <v>43</v>
      </c>
      <c r="C15" s="22" t="s">
        <v>44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9.5" thickBot="1" x14ac:dyDescent="0.35">
      <c r="A16" s="15">
        <v>9</v>
      </c>
      <c r="B16" s="21" t="s">
        <v>45</v>
      </c>
      <c r="C16" s="22" t="s">
        <v>46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1" t="s">
        <v>47</v>
      </c>
      <c r="C17" s="22" t="s">
        <v>48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1" t="s">
        <v>49</v>
      </c>
      <c r="C18" s="22" t="s">
        <v>50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1" t="s">
        <v>51</v>
      </c>
      <c r="C19" s="22" t="s">
        <v>52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1" t="s">
        <v>53</v>
      </c>
      <c r="C20" s="22" t="s">
        <v>54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3" t="s">
        <v>55</v>
      </c>
      <c r="C21" s="24" t="s">
        <v>56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3" t="s">
        <v>57</v>
      </c>
      <c r="C22" s="24" t="s">
        <v>58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3" t="s">
        <v>59</v>
      </c>
      <c r="C23" s="24" t="s">
        <v>60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3" t="s">
        <v>61</v>
      </c>
      <c r="C24" s="24" t="s">
        <v>62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1" t="s">
        <v>63</v>
      </c>
      <c r="C25" s="22" t="s">
        <v>64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1" t="s">
        <v>65</v>
      </c>
      <c r="C26" s="22" t="s">
        <v>66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1" t="s">
        <v>67</v>
      </c>
      <c r="C27" s="22" t="s">
        <v>68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1" t="s">
        <v>69</v>
      </c>
      <c r="C28" s="22" t="s">
        <v>70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1" t="s">
        <v>71</v>
      </c>
      <c r="C29" s="22" t="s">
        <v>72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1" t="s">
        <v>73</v>
      </c>
      <c r="C30" s="22" t="s">
        <v>74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1" t="s">
        <v>75</v>
      </c>
      <c r="C31" s="22" t="s">
        <v>76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1" t="s">
        <v>77</v>
      </c>
      <c r="C32" s="22" t="s">
        <v>78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1" t="s">
        <v>79</v>
      </c>
      <c r="C33" s="22" t="s">
        <v>80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1" t="s">
        <v>81</v>
      </c>
      <c r="C34" s="22" t="s">
        <v>82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1" t="s">
        <v>83</v>
      </c>
      <c r="C35" s="22" t="s">
        <v>84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1" t="s">
        <v>85</v>
      </c>
      <c r="C36" s="22" t="s">
        <v>86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1" t="s">
        <v>87</v>
      </c>
      <c r="C37" s="22" t="s">
        <v>88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1" t="s">
        <v>89</v>
      </c>
      <c r="C38" s="22" t="s">
        <v>90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1" t="s">
        <v>91</v>
      </c>
      <c r="C39" s="22" t="s">
        <v>92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1" t="s">
        <v>93</v>
      </c>
      <c r="C40" s="22" t="s">
        <v>94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1" t="s">
        <v>95</v>
      </c>
      <c r="C41" s="22" t="s">
        <v>96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1" t="s">
        <v>97</v>
      </c>
      <c r="C42" s="22" t="s">
        <v>98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1" t="s">
        <v>99</v>
      </c>
      <c r="C43" s="22" t="s">
        <v>100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1" t="s">
        <v>101</v>
      </c>
      <c r="C44" s="22" t="s">
        <v>102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1" t="s">
        <v>103</v>
      </c>
      <c r="C45" s="22" t="s">
        <v>104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5" t="s">
        <v>81</v>
      </c>
      <c r="C46" s="26" t="s">
        <v>105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1" t="s">
        <v>106</v>
      </c>
      <c r="C47" s="22" t="s">
        <v>107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15">
        <v>41</v>
      </c>
      <c r="B48" s="21" t="s">
        <v>108</v>
      </c>
      <c r="C48" s="22" t="s">
        <v>109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5">
        <v>42</v>
      </c>
      <c r="B49" s="21" t="s">
        <v>110</v>
      </c>
      <c r="C49" s="22" t="s">
        <v>111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9.5" thickBot="1" x14ac:dyDescent="0.35">
      <c r="A50" s="18">
        <v>43</v>
      </c>
      <c r="B50" s="21" t="s">
        <v>112</v>
      </c>
      <c r="C50" s="22" t="s">
        <v>113</v>
      </c>
      <c r="D50" s="19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ht="19.5" thickBot="1" x14ac:dyDescent="0.35">
      <c r="A51" s="18">
        <v>44</v>
      </c>
      <c r="B51" s="21" t="s">
        <v>114</v>
      </c>
      <c r="C51" s="22" t="s">
        <v>115</v>
      </c>
      <c r="D51" s="19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35"/>
      <c r="B52" s="36"/>
      <c r="C52" s="36"/>
      <c r="D52" s="36"/>
      <c r="E52" s="36"/>
      <c r="F52" s="36"/>
      <c r="G52" s="32" t="s">
        <v>10</v>
      </c>
      <c r="H52" s="33"/>
      <c r="I52" s="4">
        <f>COUNTIF(I8:I51,"ผ่าน")</f>
        <v>0</v>
      </c>
    </row>
    <row r="53" spans="1:9" ht="18.75" x14ac:dyDescent="0.2">
      <c r="A53" s="37"/>
      <c r="B53" s="38"/>
      <c r="C53" s="38"/>
      <c r="D53" s="38"/>
      <c r="E53" s="38"/>
      <c r="F53" s="38"/>
      <c r="G53" s="32" t="s">
        <v>14</v>
      </c>
      <c r="H53" s="33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8" t="s">
        <v>19</v>
      </c>
      <c r="B58" s="58"/>
      <c r="C58" s="58" t="s">
        <v>20</v>
      </c>
      <c r="D58" s="58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58"/>
      <c r="B59" s="58"/>
      <c r="C59" s="59" t="s">
        <v>23</v>
      </c>
      <c r="D59" s="59"/>
      <c r="E59" s="60" t="s">
        <v>24</v>
      </c>
      <c r="F59" s="60"/>
      <c r="G59" s="60">
        <f>COUNTIF(H8:H51,"/")</f>
        <v>0</v>
      </c>
      <c r="H59" s="60"/>
      <c r="I59" s="14"/>
    </row>
    <row r="60" spans="1:9" ht="18.75" x14ac:dyDescent="0.3">
      <c r="A60" s="58"/>
      <c r="B60" s="58"/>
      <c r="C60" s="59" t="s">
        <v>25</v>
      </c>
      <c r="D60" s="59"/>
      <c r="E60" s="60" t="s">
        <v>26</v>
      </c>
      <c r="F60" s="60"/>
      <c r="G60" s="60">
        <f>COUNTIF(G8:G51,"/")</f>
        <v>0</v>
      </c>
      <c r="H60" s="60"/>
      <c r="I60" s="14"/>
    </row>
    <row r="61" spans="1:9" ht="18.75" x14ac:dyDescent="0.3">
      <c r="A61" s="58"/>
      <c r="B61" s="58"/>
      <c r="C61" s="59" t="s">
        <v>27</v>
      </c>
      <c r="D61" s="59"/>
      <c r="E61" s="60" t="s">
        <v>10</v>
      </c>
      <c r="F61" s="60"/>
      <c r="G61" s="60">
        <f>COUNTIF(F8:F51,"/")</f>
        <v>0</v>
      </c>
      <c r="H61" s="60"/>
      <c r="I61" s="14"/>
    </row>
    <row r="62" spans="1:9" ht="18.75" x14ac:dyDescent="0.3">
      <c r="A62" s="58"/>
      <c r="B62" s="58"/>
      <c r="C62" s="59" t="s">
        <v>28</v>
      </c>
      <c r="D62" s="59"/>
      <c r="E62" s="60" t="s">
        <v>14</v>
      </c>
      <c r="F62" s="60"/>
      <c r="G62" s="60">
        <f>COUNTIF(E8:E51,"/")</f>
        <v>44</v>
      </c>
      <c r="H62" s="60"/>
      <c r="I62" s="14"/>
    </row>
  </sheetData>
  <mergeCells count="30"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  <mergeCell ref="G53:H53"/>
    <mergeCell ref="E58:F58"/>
    <mergeCell ref="A52:F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750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4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664</v>
      </c>
      <c r="C8" s="22" t="s">
        <v>665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666</v>
      </c>
      <c r="C9" s="22" t="s">
        <v>483</v>
      </c>
      <c r="D9" s="20"/>
      <c r="E9" s="16" t="str">
        <f t="shared" ref="E9:E28" si="0">IF(D9&lt;=14,"/",IF(D9&lt;=20,"",IF(D9&lt;=25,"",IF(D9&lt;=30,""))))</f>
        <v>/</v>
      </c>
      <c r="F9" s="16" t="str">
        <f t="shared" ref="F9:F28" si="1">IF(D9&lt;=14,"",IF(D9&lt;=20,"/",IF(D9&lt;=25,"",IF(D9&lt;=30,""))))</f>
        <v/>
      </c>
      <c r="G9" s="16" t="str">
        <f t="shared" ref="G9:G28" si="2">IF(D9&lt;=14,"",IF(D9&lt;=20,"",IF(D9&lt;=25,"/",IF(D9&lt;=30,""))))</f>
        <v/>
      </c>
      <c r="H9" s="16" t="str">
        <f t="shared" ref="H9:H28" si="3">IF(D9&lt;=14,"",IF(D9&lt;=20,"",IF(D9&lt;=25,"",IF(D9&lt;=30,"/"))))</f>
        <v/>
      </c>
      <c r="I9" s="16" t="str">
        <f t="shared" ref="I9:I28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667</v>
      </c>
      <c r="C10" s="22" t="s">
        <v>668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669</v>
      </c>
      <c r="C11" s="22" t="s">
        <v>670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0" t="s">
        <v>671</v>
      </c>
      <c r="C12" s="31" t="s">
        <v>672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673</v>
      </c>
      <c r="C13" s="22" t="s">
        <v>674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675</v>
      </c>
      <c r="C14" s="22" t="s">
        <v>676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492</v>
      </c>
      <c r="C15" s="22" t="s">
        <v>677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678</v>
      </c>
      <c r="C16" s="22" t="s">
        <v>313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679</v>
      </c>
      <c r="C17" s="22" t="s">
        <v>680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681</v>
      </c>
      <c r="C18" s="22" t="s">
        <v>682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301</v>
      </c>
      <c r="C19" s="22" t="s">
        <v>683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684</v>
      </c>
      <c r="C20" s="22" t="s">
        <v>685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686</v>
      </c>
      <c r="C21" s="22" t="s">
        <v>687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688</v>
      </c>
      <c r="C22" s="22" t="s">
        <v>689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690</v>
      </c>
      <c r="C23" s="22" t="s">
        <v>691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692</v>
      </c>
      <c r="C24" s="22" t="s">
        <v>693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694</v>
      </c>
      <c r="C25" s="22" t="s">
        <v>695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696</v>
      </c>
      <c r="C26" s="22" t="s">
        <v>697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698</v>
      </c>
      <c r="C27" s="22" t="s">
        <v>699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700</v>
      </c>
      <c r="C28" s="26" t="s">
        <v>701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2">
      <c r="A29" s="35"/>
      <c r="B29" s="36"/>
      <c r="C29" s="36"/>
      <c r="D29" s="36"/>
      <c r="E29" s="36"/>
      <c r="F29" s="36"/>
      <c r="G29" s="32" t="s">
        <v>10</v>
      </c>
      <c r="H29" s="33"/>
      <c r="I29" s="19">
        <f>COUNTIF(I8:I28,"ผ่าน")</f>
        <v>0</v>
      </c>
    </row>
    <row r="30" spans="1:9" ht="18.75" x14ac:dyDescent="0.2">
      <c r="A30" s="37"/>
      <c r="B30" s="38"/>
      <c r="C30" s="38"/>
      <c r="D30" s="38"/>
      <c r="E30" s="38"/>
      <c r="F30" s="38"/>
      <c r="G30" s="32" t="s">
        <v>14</v>
      </c>
      <c r="H30" s="33"/>
      <c r="I30" s="19">
        <f>COUNTIF(I8:I28,"ไม่ผ่าน")</f>
        <v>21</v>
      </c>
    </row>
    <row r="31" spans="1:9" ht="18.75" x14ac:dyDescent="0.3">
      <c r="A31" s="6" t="s">
        <v>15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18</v>
      </c>
      <c r="F34" s="10"/>
      <c r="G34" s="2"/>
      <c r="H34" s="2"/>
      <c r="I34" s="14"/>
    </row>
    <row r="35" spans="1:9" ht="18.75" x14ac:dyDescent="0.3">
      <c r="A35" s="58" t="s">
        <v>19</v>
      </c>
      <c r="B35" s="58"/>
      <c r="C35" s="58" t="s">
        <v>20</v>
      </c>
      <c r="D35" s="58"/>
      <c r="E35" s="34" t="s">
        <v>21</v>
      </c>
      <c r="F35" s="34"/>
      <c r="G35" s="34" t="s">
        <v>22</v>
      </c>
      <c r="H35" s="34"/>
      <c r="I35" s="14"/>
    </row>
    <row r="36" spans="1:9" ht="18.75" x14ac:dyDescent="0.3">
      <c r="A36" s="58"/>
      <c r="B36" s="58"/>
      <c r="C36" s="59" t="s">
        <v>23</v>
      </c>
      <c r="D36" s="59"/>
      <c r="E36" s="60" t="s">
        <v>24</v>
      </c>
      <c r="F36" s="60"/>
      <c r="G36" s="60">
        <f>COUNTIF(H8:H28,"/")</f>
        <v>0</v>
      </c>
      <c r="H36" s="60"/>
      <c r="I36" s="14"/>
    </row>
    <row r="37" spans="1:9" ht="18.75" x14ac:dyDescent="0.3">
      <c r="A37" s="58"/>
      <c r="B37" s="58"/>
      <c r="C37" s="59" t="s">
        <v>25</v>
      </c>
      <c r="D37" s="59"/>
      <c r="E37" s="60" t="s">
        <v>26</v>
      </c>
      <c r="F37" s="60"/>
      <c r="G37" s="60">
        <f>COUNTIF(G8:G28,"/")</f>
        <v>0</v>
      </c>
      <c r="H37" s="60"/>
      <c r="I37" s="14"/>
    </row>
    <row r="38" spans="1:9" ht="18.75" x14ac:dyDescent="0.3">
      <c r="A38" s="58"/>
      <c r="B38" s="58"/>
      <c r="C38" s="59" t="s">
        <v>27</v>
      </c>
      <c r="D38" s="59"/>
      <c r="E38" s="60" t="s">
        <v>10</v>
      </c>
      <c r="F38" s="60"/>
      <c r="G38" s="60">
        <f>COUNTIF(F8:F28,"/")</f>
        <v>0</v>
      </c>
      <c r="H38" s="60"/>
      <c r="I38" s="14"/>
    </row>
    <row r="39" spans="1:9" ht="18.75" x14ac:dyDescent="0.3">
      <c r="A39" s="58"/>
      <c r="B39" s="58"/>
      <c r="C39" s="59" t="s">
        <v>28</v>
      </c>
      <c r="D39" s="59"/>
      <c r="E39" s="60" t="s">
        <v>14</v>
      </c>
      <c r="F39" s="60"/>
      <c r="G39" s="60">
        <f>COUNTIF(E8:E28,"/")</f>
        <v>21</v>
      </c>
      <c r="H39" s="60"/>
      <c r="I39" s="14"/>
    </row>
  </sheetData>
  <mergeCells count="30">
    <mergeCell ref="C38:D38"/>
    <mergeCell ref="E38:F38"/>
    <mergeCell ref="G38:H3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9:D39"/>
    <mergeCell ref="E39:F39"/>
    <mergeCell ref="G39:H39"/>
    <mergeCell ref="A29:F30"/>
    <mergeCell ref="G29:H29"/>
    <mergeCell ref="G30:H30"/>
    <mergeCell ref="A35:B39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751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1.7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702</v>
      </c>
      <c r="C8" s="22" t="s">
        <v>703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704</v>
      </c>
      <c r="C9" s="22" t="s">
        <v>705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706</v>
      </c>
      <c r="C10" s="22" t="s">
        <v>707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708</v>
      </c>
      <c r="C11" s="22" t="s">
        <v>709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5" t="s">
        <v>694</v>
      </c>
      <c r="C12" s="26" t="s">
        <v>710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711</v>
      </c>
      <c r="C13" s="22" t="s">
        <v>712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345</v>
      </c>
      <c r="C14" s="22" t="s">
        <v>713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714</v>
      </c>
      <c r="C15" s="22" t="s">
        <v>715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282</v>
      </c>
      <c r="C16" s="22" t="s">
        <v>716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717</v>
      </c>
      <c r="C17" s="22" t="s">
        <v>718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719</v>
      </c>
      <c r="C18" s="22" t="s">
        <v>720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721</v>
      </c>
      <c r="C19" s="22" t="s">
        <v>722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723</v>
      </c>
      <c r="C20" s="22" t="s">
        <v>724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449</v>
      </c>
      <c r="C21" s="22" t="s">
        <v>725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726</v>
      </c>
      <c r="C22" s="22" t="s">
        <v>727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728</v>
      </c>
      <c r="C23" s="22" t="s">
        <v>729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152</v>
      </c>
      <c r="C24" s="22" t="s">
        <v>730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731</v>
      </c>
      <c r="C25" s="22" t="s">
        <v>732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733</v>
      </c>
      <c r="C26" s="22" t="s">
        <v>734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735</v>
      </c>
      <c r="C27" s="22" t="s">
        <v>736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737</v>
      </c>
      <c r="C28" s="22" t="s">
        <v>738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739</v>
      </c>
      <c r="C29" s="22" t="s">
        <v>740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35"/>
      <c r="B30" s="36"/>
      <c r="C30" s="36"/>
      <c r="D30" s="36"/>
      <c r="E30" s="36"/>
      <c r="F30" s="36"/>
      <c r="G30" s="32" t="s">
        <v>10</v>
      </c>
      <c r="H30" s="33"/>
      <c r="I30" s="19">
        <f>COUNTIF(I8:I29,"ผ่าน")</f>
        <v>0</v>
      </c>
    </row>
    <row r="31" spans="1:9" ht="18.75" x14ac:dyDescent="0.2">
      <c r="A31" s="37"/>
      <c r="B31" s="38"/>
      <c r="C31" s="38"/>
      <c r="D31" s="38"/>
      <c r="E31" s="38"/>
      <c r="F31" s="38"/>
      <c r="G31" s="32" t="s">
        <v>14</v>
      </c>
      <c r="H31" s="33"/>
      <c r="I31" s="19">
        <f>COUNTIF(I8:I29,"ไม่ผ่าน")</f>
        <v>22</v>
      </c>
    </row>
    <row r="32" spans="1:9" ht="18.75" x14ac:dyDescent="0.3">
      <c r="A32" s="6" t="s">
        <v>15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16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58" t="s">
        <v>19</v>
      </c>
      <c r="B36" s="58"/>
      <c r="C36" s="58" t="s">
        <v>20</v>
      </c>
      <c r="D36" s="58"/>
      <c r="E36" s="34" t="s">
        <v>21</v>
      </c>
      <c r="F36" s="34"/>
      <c r="G36" s="34" t="s">
        <v>22</v>
      </c>
      <c r="H36" s="34"/>
      <c r="I36" s="14"/>
    </row>
    <row r="37" spans="1:9" ht="18.75" x14ac:dyDescent="0.3">
      <c r="A37" s="58"/>
      <c r="B37" s="58"/>
      <c r="C37" s="59" t="s">
        <v>23</v>
      </c>
      <c r="D37" s="59"/>
      <c r="E37" s="60" t="s">
        <v>24</v>
      </c>
      <c r="F37" s="60"/>
      <c r="G37" s="60">
        <f>COUNTIF(H8:H29,"/")</f>
        <v>0</v>
      </c>
      <c r="H37" s="60"/>
      <c r="I37" s="14"/>
    </row>
    <row r="38" spans="1:9" ht="18.75" x14ac:dyDescent="0.3">
      <c r="A38" s="58"/>
      <c r="B38" s="58"/>
      <c r="C38" s="59" t="s">
        <v>25</v>
      </c>
      <c r="D38" s="59"/>
      <c r="E38" s="60" t="s">
        <v>26</v>
      </c>
      <c r="F38" s="60"/>
      <c r="G38" s="60">
        <f>COUNTIF(G8:G29,"/")</f>
        <v>0</v>
      </c>
      <c r="H38" s="60"/>
      <c r="I38" s="14"/>
    </row>
    <row r="39" spans="1:9" ht="18.75" x14ac:dyDescent="0.3">
      <c r="A39" s="58"/>
      <c r="B39" s="58"/>
      <c r="C39" s="59" t="s">
        <v>27</v>
      </c>
      <c r="D39" s="59"/>
      <c r="E39" s="60" t="s">
        <v>10</v>
      </c>
      <c r="F39" s="60"/>
      <c r="G39" s="60">
        <f>COUNTIF(F8:F29,"/")</f>
        <v>0</v>
      </c>
      <c r="H39" s="60"/>
      <c r="I39" s="14"/>
    </row>
    <row r="40" spans="1:9" ht="18.75" x14ac:dyDescent="0.3">
      <c r="A40" s="58"/>
      <c r="B40" s="58"/>
      <c r="C40" s="59" t="s">
        <v>28</v>
      </c>
      <c r="D40" s="59"/>
      <c r="E40" s="60" t="s">
        <v>14</v>
      </c>
      <c r="F40" s="60"/>
      <c r="G40" s="60">
        <f>COUNTIF(E8:E29,"/")</f>
        <v>22</v>
      </c>
      <c r="H40" s="60"/>
      <c r="I40" s="14"/>
    </row>
  </sheetData>
  <mergeCells count="30"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742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7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116</v>
      </c>
      <c r="C8" s="22" t="s">
        <v>117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118</v>
      </c>
      <c r="C9" s="22" t="s">
        <v>119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120</v>
      </c>
      <c r="C10" s="22" t="s">
        <v>121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122</v>
      </c>
      <c r="C11" s="22" t="s">
        <v>123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124</v>
      </c>
      <c r="C12" s="22" t="s">
        <v>125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126</v>
      </c>
      <c r="C13" s="22" t="s">
        <v>127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128</v>
      </c>
      <c r="C14" s="22" t="s">
        <v>129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130</v>
      </c>
      <c r="C15" s="22" t="s">
        <v>131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132</v>
      </c>
      <c r="C16" s="22" t="s">
        <v>133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134</v>
      </c>
      <c r="C17" s="22" t="s">
        <v>135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136</v>
      </c>
      <c r="C18" s="22" t="s">
        <v>137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138</v>
      </c>
      <c r="C19" s="22" t="s">
        <v>139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140</v>
      </c>
      <c r="C20" s="22" t="s">
        <v>141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142</v>
      </c>
      <c r="C21" s="22" t="s">
        <v>143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144</v>
      </c>
      <c r="C22" s="22" t="s">
        <v>145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146</v>
      </c>
      <c r="C23" s="22" t="s">
        <v>147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148</v>
      </c>
      <c r="C24" s="22" t="s">
        <v>149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150</v>
      </c>
      <c r="C25" s="22" t="s">
        <v>151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152</v>
      </c>
      <c r="C26" s="22" t="s">
        <v>153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154</v>
      </c>
      <c r="C27" s="26" t="s">
        <v>155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156</v>
      </c>
      <c r="C28" s="22" t="s">
        <v>157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158</v>
      </c>
      <c r="C29" s="22" t="s">
        <v>159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160</v>
      </c>
      <c r="C30" s="22" t="s">
        <v>161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162</v>
      </c>
      <c r="C31" s="22" t="s">
        <v>163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164</v>
      </c>
      <c r="C32" s="22" t="s">
        <v>165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166</v>
      </c>
      <c r="C33" s="22" t="s">
        <v>167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168</v>
      </c>
      <c r="C34" s="22" t="s">
        <v>169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170</v>
      </c>
      <c r="C35" s="22" t="s">
        <v>171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172</v>
      </c>
      <c r="C36" s="22" t="s">
        <v>173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174</v>
      </c>
      <c r="C37" s="22" t="s">
        <v>175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176</v>
      </c>
      <c r="C38" s="22" t="s">
        <v>177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178</v>
      </c>
      <c r="C39" s="22" t="s">
        <v>179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180</v>
      </c>
      <c r="C40" s="22" t="s">
        <v>181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182</v>
      </c>
      <c r="C41" s="22" t="s">
        <v>183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184</v>
      </c>
      <c r="C42" s="22" t="s">
        <v>185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186</v>
      </c>
      <c r="C43" s="22" t="s">
        <v>187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188</v>
      </c>
      <c r="C44" s="22" t="s">
        <v>189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190</v>
      </c>
      <c r="C45" s="22" t="s">
        <v>191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192</v>
      </c>
      <c r="C46" s="22" t="s">
        <v>193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194</v>
      </c>
      <c r="C47" s="22" t="s">
        <v>195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196</v>
      </c>
      <c r="C48" s="22" t="s">
        <v>197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198</v>
      </c>
      <c r="C49" s="22" t="s">
        <v>199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200</v>
      </c>
      <c r="C50" s="22" t="s">
        <v>201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1" t="s">
        <v>202</v>
      </c>
      <c r="C51" s="22" t="s">
        <v>203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5"/>
      <c r="B52" s="36"/>
      <c r="C52" s="36"/>
      <c r="D52" s="36"/>
      <c r="E52" s="36"/>
      <c r="F52" s="36"/>
      <c r="G52" s="32" t="s">
        <v>10</v>
      </c>
      <c r="H52" s="33"/>
      <c r="I52" s="19">
        <f>COUNTIF(I8:I51,"ผ่าน")</f>
        <v>0</v>
      </c>
    </row>
    <row r="53" spans="1:9" ht="18.75" x14ac:dyDescent="0.2">
      <c r="A53" s="37"/>
      <c r="B53" s="38"/>
      <c r="C53" s="38"/>
      <c r="D53" s="38"/>
      <c r="E53" s="38"/>
      <c r="F53" s="38"/>
      <c r="G53" s="32" t="s">
        <v>14</v>
      </c>
      <c r="H53" s="33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8" t="s">
        <v>19</v>
      </c>
      <c r="B58" s="58"/>
      <c r="C58" s="58" t="s">
        <v>20</v>
      </c>
      <c r="D58" s="58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58"/>
      <c r="B59" s="58"/>
      <c r="C59" s="59" t="s">
        <v>23</v>
      </c>
      <c r="D59" s="59"/>
      <c r="E59" s="60" t="s">
        <v>24</v>
      </c>
      <c r="F59" s="60"/>
      <c r="G59" s="60">
        <f>COUNTIF(H8:H51,"/")</f>
        <v>0</v>
      </c>
      <c r="H59" s="60"/>
      <c r="I59" s="14"/>
    </row>
    <row r="60" spans="1:9" ht="18.75" x14ac:dyDescent="0.3">
      <c r="A60" s="58"/>
      <c r="B60" s="58"/>
      <c r="C60" s="59" t="s">
        <v>25</v>
      </c>
      <c r="D60" s="59"/>
      <c r="E60" s="60" t="s">
        <v>26</v>
      </c>
      <c r="F60" s="60"/>
      <c r="G60" s="60">
        <f>COUNTIF(G8:G51,"/")</f>
        <v>0</v>
      </c>
      <c r="H60" s="60"/>
      <c r="I60" s="14"/>
    </row>
    <row r="61" spans="1:9" ht="18.75" x14ac:dyDescent="0.3">
      <c r="A61" s="58"/>
      <c r="B61" s="58"/>
      <c r="C61" s="59" t="s">
        <v>27</v>
      </c>
      <c r="D61" s="59"/>
      <c r="E61" s="60" t="s">
        <v>10</v>
      </c>
      <c r="F61" s="60"/>
      <c r="G61" s="60">
        <f>COUNTIF(F8:F51,"/")</f>
        <v>0</v>
      </c>
      <c r="H61" s="60"/>
      <c r="I61" s="14"/>
    </row>
    <row r="62" spans="1:9" ht="18.75" x14ac:dyDescent="0.3">
      <c r="A62" s="58"/>
      <c r="B62" s="58"/>
      <c r="C62" s="59" t="s">
        <v>28</v>
      </c>
      <c r="D62" s="59"/>
      <c r="E62" s="60" t="s">
        <v>14</v>
      </c>
      <c r="F62" s="60"/>
      <c r="G62" s="60">
        <f>COUNTIF(E8:E51,"/")</f>
        <v>44</v>
      </c>
      <c r="H62" s="60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743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6.2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204</v>
      </c>
      <c r="C8" s="22" t="s">
        <v>205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206</v>
      </c>
      <c r="C9" s="22" t="s">
        <v>207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208</v>
      </c>
      <c r="C10" s="22" t="s">
        <v>209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5" t="s">
        <v>210</v>
      </c>
      <c r="C11" s="26" t="s">
        <v>211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212</v>
      </c>
      <c r="C12" s="22" t="s">
        <v>213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214</v>
      </c>
      <c r="C13" s="22" t="s">
        <v>215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216</v>
      </c>
      <c r="C14" s="22" t="s">
        <v>217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218</v>
      </c>
      <c r="C15" s="22" t="s">
        <v>219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220</v>
      </c>
      <c r="C16" s="22" t="s">
        <v>221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222</v>
      </c>
      <c r="C17" s="22" t="s">
        <v>221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223</v>
      </c>
      <c r="C18" s="22" t="s">
        <v>224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225</v>
      </c>
      <c r="C19" s="22" t="s">
        <v>226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227</v>
      </c>
      <c r="C20" s="22" t="s">
        <v>228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229</v>
      </c>
      <c r="C21" s="22" t="s">
        <v>230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231</v>
      </c>
      <c r="C22" s="22" t="s">
        <v>232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7" t="s">
        <v>233</v>
      </c>
      <c r="C23" s="22" t="s">
        <v>234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235</v>
      </c>
      <c r="C24" s="22" t="s">
        <v>236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237</v>
      </c>
      <c r="C25" s="22" t="s">
        <v>238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239</v>
      </c>
      <c r="C26" s="22" t="s">
        <v>240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241</v>
      </c>
      <c r="C27" s="22" t="s">
        <v>242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243</v>
      </c>
      <c r="C28" s="22" t="s">
        <v>244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162</v>
      </c>
      <c r="C29" s="22" t="s">
        <v>245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246</v>
      </c>
      <c r="C30" s="22" t="s">
        <v>247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248</v>
      </c>
      <c r="C31" s="22" t="s">
        <v>249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67</v>
      </c>
      <c r="C32" s="22" t="s">
        <v>250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251</v>
      </c>
      <c r="C33" s="22" t="s">
        <v>252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253</v>
      </c>
      <c r="C34" s="22" t="s">
        <v>254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255</v>
      </c>
      <c r="C35" s="22" t="s">
        <v>256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257</v>
      </c>
      <c r="C36" s="22" t="s">
        <v>258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259</v>
      </c>
      <c r="C37" s="22" t="s">
        <v>260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67</v>
      </c>
      <c r="C38" s="22" t="s">
        <v>261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262</v>
      </c>
      <c r="C39" s="22" t="s">
        <v>263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264</v>
      </c>
      <c r="C40" s="22" t="s">
        <v>265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266</v>
      </c>
      <c r="C41" s="22" t="s">
        <v>267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268</v>
      </c>
      <c r="C42" s="22" t="s">
        <v>269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270</v>
      </c>
      <c r="C43" s="22" t="s">
        <v>271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272</v>
      </c>
      <c r="C44" s="22" t="s">
        <v>273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274</v>
      </c>
      <c r="C45" s="22" t="s">
        <v>275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276</v>
      </c>
      <c r="C46" s="22" t="s">
        <v>277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278</v>
      </c>
      <c r="C47" s="22" t="s">
        <v>279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280</v>
      </c>
      <c r="C48" s="22" t="s">
        <v>281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282</v>
      </c>
      <c r="C49" s="22" t="s">
        <v>283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284</v>
      </c>
      <c r="C50" s="22" t="s">
        <v>285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1" t="s">
        <v>286</v>
      </c>
      <c r="C51" s="22" t="s">
        <v>287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5"/>
      <c r="B52" s="36"/>
      <c r="C52" s="36"/>
      <c r="D52" s="36"/>
      <c r="E52" s="36"/>
      <c r="F52" s="36"/>
      <c r="G52" s="32" t="s">
        <v>10</v>
      </c>
      <c r="H52" s="33"/>
      <c r="I52" s="19">
        <f>COUNTIF(I8:I51,"ผ่าน")</f>
        <v>0</v>
      </c>
    </row>
    <row r="53" spans="1:9" ht="18.75" x14ac:dyDescent="0.2">
      <c r="A53" s="37"/>
      <c r="B53" s="38"/>
      <c r="C53" s="38"/>
      <c r="D53" s="38"/>
      <c r="E53" s="38"/>
      <c r="F53" s="38"/>
      <c r="G53" s="32" t="s">
        <v>14</v>
      </c>
      <c r="H53" s="33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8" t="s">
        <v>19</v>
      </c>
      <c r="B58" s="58"/>
      <c r="C58" s="58" t="s">
        <v>20</v>
      </c>
      <c r="D58" s="58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58"/>
      <c r="B59" s="58"/>
      <c r="C59" s="59" t="s">
        <v>23</v>
      </c>
      <c r="D59" s="59"/>
      <c r="E59" s="60" t="s">
        <v>24</v>
      </c>
      <c r="F59" s="60"/>
      <c r="G59" s="60">
        <f>COUNTIF(H8:H51,"/")</f>
        <v>0</v>
      </c>
      <c r="H59" s="60"/>
      <c r="I59" s="14"/>
    </row>
    <row r="60" spans="1:9" ht="18.75" x14ac:dyDescent="0.3">
      <c r="A60" s="58"/>
      <c r="B60" s="58"/>
      <c r="C60" s="59" t="s">
        <v>25</v>
      </c>
      <c r="D60" s="59"/>
      <c r="E60" s="60" t="s">
        <v>26</v>
      </c>
      <c r="F60" s="60"/>
      <c r="G60" s="60">
        <f>COUNTIF(G8:G51,"/")</f>
        <v>0</v>
      </c>
      <c r="H60" s="60"/>
      <c r="I60" s="14"/>
    </row>
    <row r="61" spans="1:9" ht="18.75" x14ac:dyDescent="0.3">
      <c r="A61" s="58"/>
      <c r="B61" s="58"/>
      <c r="C61" s="59" t="s">
        <v>27</v>
      </c>
      <c r="D61" s="59"/>
      <c r="E61" s="60" t="s">
        <v>10</v>
      </c>
      <c r="F61" s="60"/>
      <c r="G61" s="60">
        <f>COUNTIF(F8:F51,"/")</f>
        <v>0</v>
      </c>
      <c r="H61" s="60"/>
      <c r="I61" s="14"/>
    </row>
    <row r="62" spans="1:9" ht="18.75" x14ac:dyDescent="0.3">
      <c r="A62" s="58"/>
      <c r="B62" s="58"/>
      <c r="C62" s="59" t="s">
        <v>28</v>
      </c>
      <c r="D62" s="59"/>
      <c r="E62" s="60" t="s">
        <v>14</v>
      </c>
      <c r="F62" s="60"/>
      <c r="G62" s="60">
        <f>COUNTIF(E8:E51,"/")</f>
        <v>44</v>
      </c>
      <c r="H62" s="60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744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2.5" customHeight="1" thickBot="1" x14ac:dyDescent="0.25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8" t="s">
        <v>206</v>
      </c>
      <c r="C8" s="29" t="s">
        <v>288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289</v>
      </c>
      <c r="C9" s="22" t="s">
        <v>290</v>
      </c>
      <c r="D9" s="20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291</v>
      </c>
      <c r="C10" s="22" t="s">
        <v>292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293</v>
      </c>
      <c r="C11" s="22" t="s">
        <v>294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295</v>
      </c>
      <c r="C12" s="22" t="s">
        <v>296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297</v>
      </c>
      <c r="C13" s="22" t="s">
        <v>298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299</v>
      </c>
      <c r="C14" s="22" t="s">
        <v>300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301</v>
      </c>
      <c r="C15" s="22" t="s">
        <v>302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303</v>
      </c>
      <c r="C16" s="22" t="s">
        <v>304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305</v>
      </c>
      <c r="C17" s="22" t="s">
        <v>306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307</v>
      </c>
      <c r="C18" s="22" t="s">
        <v>308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85</v>
      </c>
      <c r="C19" s="22" t="s">
        <v>309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310</v>
      </c>
      <c r="C20" s="22" t="s">
        <v>311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312</v>
      </c>
      <c r="C21" s="22" t="s">
        <v>313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314</v>
      </c>
      <c r="C22" s="22" t="s">
        <v>315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316</v>
      </c>
      <c r="C23" s="22" t="s">
        <v>317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318</v>
      </c>
      <c r="C24" s="22" t="s">
        <v>319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320</v>
      </c>
      <c r="C25" s="22" t="s">
        <v>321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322</v>
      </c>
      <c r="C26" s="22" t="s">
        <v>323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324</v>
      </c>
      <c r="C27" s="22" t="s">
        <v>325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326</v>
      </c>
      <c r="C28" s="22" t="s">
        <v>327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328</v>
      </c>
      <c r="C29" s="22" t="s">
        <v>329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330</v>
      </c>
      <c r="C30" s="22" t="s">
        <v>331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332</v>
      </c>
      <c r="C31" s="22" t="s">
        <v>333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334</v>
      </c>
      <c r="C32" s="22" t="s">
        <v>335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336</v>
      </c>
      <c r="C33" s="22" t="s">
        <v>337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338</v>
      </c>
      <c r="C34" s="22" t="s">
        <v>339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340</v>
      </c>
      <c r="C35" s="26" t="s">
        <v>341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89</v>
      </c>
      <c r="C36" s="22" t="s">
        <v>342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343</v>
      </c>
      <c r="C37" s="22" t="s">
        <v>344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345</v>
      </c>
      <c r="C38" s="22" t="s">
        <v>346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347</v>
      </c>
      <c r="C39" s="22" t="s">
        <v>348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349</v>
      </c>
      <c r="C40" s="22" t="s">
        <v>350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351</v>
      </c>
      <c r="C41" s="22" t="s">
        <v>352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353</v>
      </c>
      <c r="C42" s="22" t="s">
        <v>354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355</v>
      </c>
      <c r="C43" s="22" t="s">
        <v>356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357</v>
      </c>
      <c r="C44" s="22" t="s">
        <v>358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359</v>
      </c>
      <c r="C45" s="22" t="s">
        <v>360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361</v>
      </c>
      <c r="C46" s="22" t="s">
        <v>362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363</v>
      </c>
      <c r="C47" s="22" t="s">
        <v>364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365</v>
      </c>
      <c r="C48" s="22" t="s">
        <v>366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367</v>
      </c>
      <c r="C49" s="22" t="s">
        <v>368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369</v>
      </c>
      <c r="C50" s="22" t="s">
        <v>370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35"/>
      <c r="B51" s="36"/>
      <c r="C51" s="36"/>
      <c r="D51" s="36"/>
      <c r="E51" s="36"/>
      <c r="F51" s="36"/>
      <c r="G51" s="32" t="s">
        <v>10</v>
      </c>
      <c r="H51" s="33"/>
      <c r="I51" s="19">
        <f>COUNTIF(I8:I50,"ผ่าน")</f>
        <v>0</v>
      </c>
    </row>
    <row r="52" spans="1:9" ht="18.75" x14ac:dyDescent="0.2">
      <c r="A52" s="37"/>
      <c r="B52" s="38"/>
      <c r="C52" s="38"/>
      <c r="D52" s="38"/>
      <c r="E52" s="38"/>
      <c r="F52" s="38"/>
      <c r="G52" s="32" t="s">
        <v>14</v>
      </c>
      <c r="H52" s="33"/>
      <c r="I52" s="19">
        <f>COUNTIF(I8:I50,"ไม่ผ่าน")</f>
        <v>43</v>
      </c>
    </row>
    <row r="53" spans="1:9" ht="18.75" x14ac:dyDescent="0.3">
      <c r="A53" s="6" t="s">
        <v>15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16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58" t="s">
        <v>19</v>
      </c>
      <c r="B57" s="58"/>
      <c r="C57" s="58" t="s">
        <v>20</v>
      </c>
      <c r="D57" s="58"/>
      <c r="E57" s="34" t="s">
        <v>21</v>
      </c>
      <c r="F57" s="34"/>
      <c r="G57" s="34" t="s">
        <v>22</v>
      </c>
      <c r="H57" s="34"/>
      <c r="I57" s="14"/>
    </row>
    <row r="58" spans="1:9" ht="18.75" x14ac:dyDescent="0.3">
      <c r="A58" s="58"/>
      <c r="B58" s="58"/>
      <c r="C58" s="59" t="s">
        <v>23</v>
      </c>
      <c r="D58" s="59"/>
      <c r="E58" s="60" t="s">
        <v>24</v>
      </c>
      <c r="F58" s="60"/>
      <c r="G58" s="60">
        <f>COUNTIF(H8:H50,"/")</f>
        <v>0</v>
      </c>
      <c r="H58" s="60"/>
      <c r="I58" s="14"/>
    </row>
    <row r="59" spans="1:9" ht="18.75" x14ac:dyDescent="0.3">
      <c r="A59" s="58"/>
      <c r="B59" s="58"/>
      <c r="C59" s="59" t="s">
        <v>25</v>
      </c>
      <c r="D59" s="59"/>
      <c r="E59" s="60" t="s">
        <v>26</v>
      </c>
      <c r="F59" s="60"/>
      <c r="G59" s="60">
        <f>COUNTIF(G8:G50,"/")</f>
        <v>0</v>
      </c>
      <c r="H59" s="60"/>
      <c r="I59" s="14"/>
    </row>
    <row r="60" spans="1:9" ht="18.75" x14ac:dyDescent="0.3">
      <c r="A60" s="58"/>
      <c r="B60" s="58"/>
      <c r="C60" s="59" t="s">
        <v>27</v>
      </c>
      <c r="D60" s="59"/>
      <c r="E60" s="60" t="s">
        <v>10</v>
      </c>
      <c r="F60" s="60"/>
      <c r="G60" s="60">
        <f>COUNTIF(F8:F50,"/")</f>
        <v>0</v>
      </c>
      <c r="H60" s="60"/>
      <c r="I60" s="14"/>
    </row>
    <row r="61" spans="1:9" ht="18.75" x14ac:dyDescent="0.3">
      <c r="A61" s="58"/>
      <c r="B61" s="58"/>
      <c r="C61" s="59" t="s">
        <v>28</v>
      </c>
      <c r="D61" s="59"/>
      <c r="E61" s="60" t="s">
        <v>14</v>
      </c>
      <c r="F61" s="60"/>
      <c r="G61" s="60">
        <f>COUNTIF(E8:E50,"/")</f>
        <v>43</v>
      </c>
      <c r="H61" s="60"/>
      <c r="I61" s="14"/>
    </row>
  </sheetData>
  <mergeCells count="30">
    <mergeCell ref="C60:D60"/>
    <mergeCell ref="E60:F60"/>
    <mergeCell ref="G60:H60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62" zoomScaleNormal="62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745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4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371</v>
      </c>
      <c r="C8" s="22" t="s">
        <v>372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373</v>
      </c>
      <c r="C9" s="22" t="s">
        <v>374</v>
      </c>
      <c r="D9" s="20"/>
      <c r="E9" s="16" t="str">
        <f t="shared" ref="E9:E20" si="0">IF(D9&lt;=14,"/",IF(D9&lt;=20,"",IF(D9&lt;=25,"",IF(D9&lt;=30,""))))</f>
        <v>/</v>
      </c>
      <c r="F9" s="16" t="str">
        <f t="shared" ref="F9:F20" si="1">IF(D9&lt;=14,"",IF(D9&lt;=20,"/",IF(D9&lt;=25,"",IF(D9&lt;=30,""))))</f>
        <v/>
      </c>
      <c r="G9" s="16" t="str">
        <f t="shared" ref="G9:G20" si="2">IF(D9&lt;=14,"",IF(D9&lt;=20,"",IF(D9&lt;=25,"/",IF(D9&lt;=30,""))))</f>
        <v/>
      </c>
      <c r="H9" s="16" t="str">
        <f t="shared" ref="H9:H20" si="3">IF(D9&lt;=14,"",IF(D9&lt;=20,"",IF(D9&lt;=25,"",IF(D9&lt;=30,"/"))))</f>
        <v/>
      </c>
      <c r="I9" s="16" t="str">
        <f t="shared" ref="I9:I20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375</v>
      </c>
      <c r="C10" s="22" t="s">
        <v>376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377</v>
      </c>
      <c r="C11" s="22" t="s">
        <v>378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359</v>
      </c>
      <c r="C12" s="22" t="s">
        <v>379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380</v>
      </c>
      <c r="C13" s="22" t="s">
        <v>381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382</v>
      </c>
      <c r="C14" s="22" t="s">
        <v>383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384</v>
      </c>
      <c r="C15" s="22" t="s">
        <v>385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386</v>
      </c>
      <c r="C16" s="22" t="s">
        <v>387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388</v>
      </c>
      <c r="C17" s="22" t="s">
        <v>389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390</v>
      </c>
      <c r="C18" s="22" t="s">
        <v>391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392</v>
      </c>
      <c r="C19" s="22" t="s">
        <v>393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394</v>
      </c>
      <c r="C20" s="22" t="s">
        <v>395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2">
      <c r="A21" s="35"/>
      <c r="B21" s="36"/>
      <c r="C21" s="36"/>
      <c r="D21" s="36"/>
      <c r="E21" s="36"/>
      <c r="F21" s="36"/>
      <c r="G21" s="32" t="s">
        <v>10</v>
      </c>
      <c r="H21" s="33"/>
      <c r="I21" s="19">
        <f>COUNTIF(I8:I20,"ผ่าน")</f>
        <v>0</v>
      </c>
    </row>
    <row r="22" spans="1:9" ht="18.75" x14ac:dyDescent="0.2">
      <c r="A22" s="37"/>
      <c r="B22" s="38"/>
      <c r="C22" s="38"/>
      <c r="D22" s="38"/>
      <c r="E22" s="38"/>
      <c r="F22" s="38"/>
      <c r="G22" s="32" t="s">
        <v>14</v>
      </c>
      <c r="H22" s="33"/>
      <c r="I22" s="19">
        <f>COUNTIF(I8:I20,"ไม่ผ่าน")</f>
        <v>13</v>
      </c>
    </row>
    <row r="23" spans="1:9" ht="18.75" x14ac:dyDescent="0.3">
      <c r="A23" s="6" t="s">
        <v>15</v>
      </c>
      <c r="B23" s="5"/>
      <c r="C23" s="5"/>
      <c r="D23" s="7"/>
      <c r="E23" s="5"/>
      <c r="F23" s="5"/>
      <c r="G23" s="14"/>
      <c r="H23" s="14"/>
      <c r="I23" s="14"/>
    </row>
    <row r="24" spans="1:9" ht="18.75" x14ac:dyDescent="0.3">
      <c r="A24" s="5"/>
      <c r="B24" s="5"/>
      <c r="C24" s="2"/>
      <c r="D24" s="10"/>
      <c r="E24" s="11" t="s">
        <v>16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17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18</v>
      </c>
      <c r="F26" s="10"/>
      <c r="G26" s="2"/>
      <c r="H26" s="2"/>
      <c r="I26" s="14"/>
    </row>
    <row r="27" spans="1:9" ht="18.75" x14ac:dyDescent="0.3">
      <c r="A27" s="58" t="s">
        <v>19</v>
      </c>
      <c r="B27" s="58"/>
      <c r="C27" s="58" t="s">
        <v>20</v>
      </c>
      <c r="D27" s="58"/>
      <c r="E27" s="34" t="s">
        <v>21</v>
      </c>
      <c r="F27" s="34"/>
      <c r="G27" s="34" t="s">
        <v>22</v>
      </c>
      <c r="H27" s="34"/>
      <c r="I27" s="14"/>
    </row>
    <row r="28" spans="1:9" ht="18.75" x14ac:dyDescent="0.3">
      <c r="A28" s="58"/>
      <c r="B28" s="58"/>
      <c r="C28" s="59" t="s">
        <v>23</v>
      </c>
      <c r="D28" s="59"/>
      <c r="E28" s="60" t="s">
        <v>24</v>
      </c>
      <c r="F28" s="60"/>
      <c r="G28" s="60">
        <f>COUNTIF(H8:H20,"/")</f>
        <v>0</v>
      </c>
      <c r="H28" s="60"/>
      <c r="I28" s="14"/>
    </row>
    <row r="29" spans="1:9" ht="18.75" x14ac:dyDescent="0.3">
      <c r="A29" s="58"/>
      <c r="B29" s="58"/>
      <c r="C29" s="59" t="s">
        <v>25</v>
      </c>
      <c r="D29" s="59"/>
      <c r="E29" s="60" t="s">
        <v>26</v>
      </c>
      <c r="F29" s="60"/>
      <c r="G29" s="60">
        <f>COUNTIF(G8:G20,"/")</f>
        <v>0</v>
      </c>
      <c r="H29" s="60"/>
      <c r="I29" s="14"/>
    </row>
    <row r="30" spans="1:9" ht="18.75" x14ac:dyDescent="0.3">
      <c r="A30" s="58"/>
      <c r="B30" s="58"/>
      <c r="C30" s="59" t="s">
        <v>27</v>
      </c>
      <c r="D30" s="59"/>
      <c r="E30" s="60" t="s">
        <v>10</v>
      </c>
      <c r="F30" s="60"/>
      <c r="G30" s="60">
        <f>COUNTIF(F8:F20,"/")</f>
        <v>0</v>
      </c>
      <c r="H30" s="60"/>
      <c r="I30" s="14"/>
    </row>
    <row r="31" spans="1:9" ht="18.75" x14ac:dyDescent="0.3">
      <c r="A31" s="58"/>
      <c r="B31" s="58"/>
      <c r="C31" s="59" t="s">
        <v>28</v>
      </c>
      <c r="D31" s="59"/>
      <c r="E31" s="60" t="s">
        <v>14</v>
      </c>
      <c r="F31" s="60"/>
      <c r="G31" s="60">
        <f>COUNTIF(E8:E20,"/")</f>
        <v>13</v>
      </c>
      <c r="H31" s="60"/>
      <c r="I31" s="14"/>
    </row>
  </sheetData>
  <mergeCells count="30">
    <mergeCell ref="C30:D30"/>
    <mergeCell ref="E30:F30"/>
    <mergeCell ref="G30:H3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1:D31"/>
    <mergeCell ref="E31:F31"/>
    <mergeCell ref="G31:H31"/>
    <mergeCell ref="A21:F22"/>
    <mergeCell ref="G21:H21"/>
    <mergeCell ref="G22:H22"/>
    <mergeCell ref="A27:B31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746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80.2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396</v>
      </c>
      <c r="C8" s="22" t="s">
        <v>397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398</v>
      </c>
      <c r="C9" s="22" t="s">
        <v>399</v>
      </c>
      <c r="D9" s="20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400</v>
      </c>
      <c r="C10" s="22" t="s">
        <v>401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402</v>
      </c>
      <c r="C11" s="22" t="s">
        <v>403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404</v>
      </c>
      <c r="C12" s="22" t="s">
        <v>405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406</v>
      </c>
      <c r="C13" s="22" t="s">
        <v>407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408</v>
      </c>
      <c r="C14" s="22" t="s">
        <v>409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410</v>
      </c>
      <c r="C15" s="22" t="s">
        <v>411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412</v>
      </c>
      <c r="C16" s="22" t="s">
        <v>413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0" t="s">
        <v>414</v>
      </c>
      <c r="C17" s="31" t="s">
        <v>415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416</v>
      </c>
      <c r="C18" s="22" t="s">
        <v>335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417</v>
      </c>
      <c r="C19" s="22" t="s">
        <v>418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419</v>
      </c>
      <c r="C20" s="22" t="s">
        <v>420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421</v>
      </c>
      <c r="C21" s="22" t="s">
        <v>422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423</v>
      </c>
      <c r="C22" s="22" t="s">
        <v>424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425</v>
      </c>
      <c r="C23" s="22" t="s">
        <v>426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427</v>
      </c>
      <c r="C24" s="22" t="s">
        <v>428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429</v>
      </c>
      <c r="C25" s="22" t="s">
        <v>430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431</v>
      </c>
      <c r="C26" s="22" t="s">
        <v>432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433</v>
      </c>
      <c r="C27" s="22" t="s">
        <v>434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435</v>
      </c>
      <c r="C28" s="22" t="s">
        <v>436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437</v>
      </c>
      <c r="C29" s="22" t="s">
        <v>438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439</v>
      </c>
      <c r="C30" s="22" t="s">
        <v>440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441</v>
      </c>
      <c r="C31" s="22" t="s">
        <v>442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443</v>
      </c>
      <c r="C32" s="22" t="s">
        <v>444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89</v>
      </c>
      <c r="C33" s="22" t="s">
        <v>445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446</v>
      </c>
      <c r="C34" s="22" t="s">
        <v>362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447</v>
      </c>
      <c r="C35" s="22" t="s">
        <v>448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449</v>
      </c>
      <c r="C36" s="22" t="s">
        <v>450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451</v>
      </c>
      <c r="C37" s="22" t="s">
        <v>452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453</v>
      </c>
      <c r="C38" s="22" t="s">
        <v>454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455</v>
      </c>
      <c r="C39" s="22" t="s">
        <v>456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457</v>
      </c>
      <c r="C40" s="22" t="s">
        <v>458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459</v>
      </c>
      <c r="C41" s="22" t="s">
        <v>460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461</v>
      </c>
      <c r="C42" s="22" t="s">
        <v>462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463</v>
      </c>
      <c r="C43" s="22" t="s">
        <v>464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465</v>
      </c>
      <c r="C44" s="22" t="s">
        <v>466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467</v>
      </c>
      <c r="C45" s="22" t="s">
        <v>468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469</v>
      </c>
      <c r="C46" s="22" t="s">
        <v>470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471</v>
      </c>
      <c r="C47" s="22" t="s">
        <v>472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473</v>
      </c>
      <c r="C48" s="22" t="s">
        <v>474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35"/>
      <c r="B49" s="36"/>
      <c r="C49" s="36"/>
      <c r="D49" s="36"/>
      <c r="E49" s="36"/>
      <c r="F49" s="36"/>
      <c r="G49" s="32" t="s">
        <v>10</v>
      </c>
      <c r="H49" s="33"/>
      <c r="I49" s="19">
        <f>COUNTIF(I8:I48,"ผ่าน")</f>
        <v>0</v>
      </c>
    </row>
    <row r="50" spans="1:9" ht="18.75" x14ac:dyDescent="0.2">
      <c r="A50" s="37"/>
      <c r="B50" s="38"/>
      <c r="C50" s="38"/>
      <c r="D50" s="38"/>
      <c r="E50" s="38"/>
      <c r="F50" s="38"/>
      <c r="G50" s="32" t="s">
        <v>14</v>
      </c>
      <c r="H50" s="33"/>
      <c r="I50" s="19">
        <f>COUNTIF(I8:I48,"ไม่ผ่าน")</f>
        <v>41</v>
      </c>
    </row>
    <row r="51" spans="1:9" ht="18.75" x14ac:dyDescent="0.3">
      <c r="A51" s="6" t="s">
        <v>15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18</v>
      </c>
      <c r="F54" s="10"/>
      <c r="G54" s="2"/>
      <c r="H54" s="2"/>
      <c r="I54" s="14"/>
    </row>
    <row r="55" spans="1:9" ht="18.75" x14ac:dyDescent="0.3">
      <c r="A55" s="58" t="s">
        <v>19</v>
      </c>
      <c r="B55" s="58"/>
      <c r="C55" s="58" t="s">
        <v>20</v>
      </c>
      <c r="D55" s="58"/>
      <c r="E55" s="34" t="s">
        <v>21</v>
      </c>
      <c r="F55" s="34"/>
      <c r="G55" s="34" t="s">
        <v>22</v>
      </c>
      <c r="H55" s="34"/>
      <c r="I55" s="14"/>
    </row>
    <row r="56" spans="1:9" ht="18.75" x14ac:dyDescent="0.3">
      <c r="A56" s="58"/>
      <c r="B56" s="58"/>
      <c r="C56" s="59" t="s">
        <v>23</v>
      </c>
      <c r="D56" s="59"/>
      <c r="E56" s="60" t="s">
        <v>24</v>
      </c>
      <c r="F56" s="60"/>
      <c r="G56" s="60">
        <f>COUNTIF(H8:H48,"/")</f>
        <v>0</v>
      </c>
      <c r="H56" s="60"/>
      <c r="I56" s="14"/>
    </row>
    <row r="57" spans="1:9" ht="18.75" x14ac:dyDescent="0.3">
      <c r="A57" s="58"/>
      <c r="B57" s="58"/>
      <c r="C57" s="59" t="s">
        <v>25</v>
      </c>
      <c r="D57" s="59"/>
      <c r="E57" s="60" t="s">
        <v>26</v>
      </c>
      <c r="F57" s="60"/>
      <c r="G57" s="60">
        <f>COUNTIF(G8:G48,"/")</f>
        <v>0</v>
      </c>
      <c r="H57" s="60"/>
      <c r="I57" s="14"/>
    </row>
    <row r="58" spans="1:9" ht="18.75" x14ac:dyDescent="0.3">
      <c r="A58" s="58"/>
      <c r="B58" s="58"/>
      <c r="C58" s="59" t="s">
        <v>27</v>
      </c>
      <c r="D58" s="59"/>
      <c r="E58" s="60" t="s">
        <v>10</v>
      </c>
      <c r="F58" s="60"/>
      <c r="G58" s="60">
        <f>COUNTIF(F8:F48,"/")</f>
        <v>0</v>
      </c>
      <c r="H58" s="60"/>
      <c r="I58" s="14"/>
    </row>
    <row r="59" spans="1:9" ht="18.75" x14ac:dyDescent="0.3">
      <c r="A59" s="58"/>
      <c r="B59" s="58"/>
      <c r="C59" s="59" t="s">
        <v>28</v>
      </c>
      <c r="D59" s="59"/>
      <c r="E59" s="60" t="s">
        <v>14</v>
      </c>
      <c r="F59" s="60"/>
      <c r="G59" s="60">
        <f>COUNTIF(E8:E48,"/")</f>
        <v>41</v>
      </c>
      <c r="H59" s="60"/>
      <c r="I59" s="14"/>
    </row>
  </sheetData>
  <mergeCells count="30">
    <mergeCell ref="A55:B59"/>
    <mergeCell ref="C59:D59"/>
    <mergeCell ref="E59:F59"/>
    <mergeCell ref="G59:H59"/>
    <mergeCell ref="C56:D56"/>
    <mergeCell ref="E56:F56"/>
    <mergeCell ref="G56:H56"/>
    <mergeCell ref="C57:D57"/>
    <mergeCell ref="E57:F57"/>
    <mergeCell ref="G57:H57"/>
    <mergeCell ref="G49:H49"/>
    <mergeCell ref="C55:D55"/>
    <mergeCell ref="E55:F55"/>
    <mergeCell ref="G55:H55"/>
    <mergeCell ref="C58:D58"/>
    <mergeCell ref="E58:F58"/>
    <mergeCell ref="G58:H5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9:F50"/>
    <mergeCell ref="G50:H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65.25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49</v>
      </c>
      <c r="C8" s="22" t="s">
        <v>475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476</v>
      </c>
      <c r="C9" s="22" t="s">
        <v>477</v>
      </c>
      <c r="D9" s="20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478</v>
      </c>
      <c r="C10" s="22" t="s">
        <v>479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480</v>
      </c>
      <c r="C11" s="22" t="s">
        <v>481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482</v>
      </c>
      <c r="C12" s="22" t="s">
        <v>483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484</v>
      </c>
      <c r="C13" s="22" t="s">
        <v>485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486</v>
      </c>
      <c r="C14" s="22" t="s">
        <v>487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488</v>
      </c>
      <c r="C15" s="22" t="s">
        <v>489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490</v>
      </c>
      <c r="C16" s="22" t="s">
        <v>491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492</v>
      </c>
      <c r="C17" s="22" t="s">
        <v>493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494</v>
      </c>
      <c r="C18" s="22" t="s">
        <v>495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496</v>
      </c>
      <c r="C19" s="22" t="s">
        <v>497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498</v>
      </c>
      <c r="C20" s="22" t="s">
        <v>499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500</v>
      </c>
      <c r="C21" s="22" t="s">
        <v>501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5" t="s">
        <v>502</v>
      </c>
      <c r="C22" s="26" t="s">
        <v>503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253</v>
      </c>
      <c r="C23" s="22" t="s">
        <v>504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505</v>
      </c>
      <c r="C24" s="22" t="s">
        <v>504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506</v>
      </c>
      <c r="C25" s="22" t="s">
        <v>507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508</v>
      </c>
      <c r="C26" s="22" t="s">
        <v>509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510</v>
      </c>
      <c r="C27" s="22" t="s">
        <v>511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512</v>
      </c>
      <c r="C28" s="22" t="s">
        <v>513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514</v>
      </c>
      <c r="C29" s="22" t="s">
        <v>424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515</v>
      </c>
      <c r="C30" s="22" t="s">
        <v>516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517</v>
      </c>
      <c r="C31" s="22" t="s">
        <v>518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519</v>
      </c>
      <c r="C32" s="22" t="s">
        <v>520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521</v>
      </c>
      <c r="C33" s="22" t="s">
        <v>522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523</v>
      </c>
      <c r="C34" s="22" t="s">
        <v>524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525</v>
      </c>
      <c r="C35" s="22" t="s">
        <v>275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526</v>
      </c>
      <c r="C36" s="22" t="s">
        <v>527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528</v>
      </c>
      <c r="C37" s="22" t="s">
        <v>529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530</v>
      </c>
      <c r="C38" s="22" t="s">
        <v>531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532</v>
      </c>
      <c r="C39" s="22" t="s">
        <v>533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270</v>
      </c>
      <c r="C40" s="22" t="s">
        <v>534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535</v>
      </c>
      <c r="C41" s="22" t="s">
        <v>536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537</v>
      </c>
      <c r="C42" s="22" t="s">
        <v>538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539</v>
      </c>
      <c r="C43" s="22" t="s">
        <v>540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541</v>
      </c>
      <c r="C44" s="22" t="s">
        <v>542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114</v>
      </c>
      <c r="C45" s="22" t="s">
        <v>543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544</v>
      </c>
      <c r="C46" s="22" t="s">
        <v>545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546</v>
      </c>
      <c r="C47" s="22" t="s">
        <v>547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548</v>
      </c>
      <c r="C48" s="22" t="s">
        <v>549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510</v>
      </c>
      <c r="C49" s="22" t="s">
        <v>550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551</v>
      </c>
      <c r="C50" s="22" t="s">
        <v>552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35"/>
      <c r="B51" s="36"/>
      <c r="C51" s="36"/>
      <c r="D51" s="36"/>
      <c r="E51" s="36"/>
      <c r="F51" s="36"/>
      <c r="G51" s="32" t="s">
        <v>10</v>
      </c>
      <c r="H51" s="33"/>
      <c r="I51" s="19">
        <f>COUNTIF(I8:I50,"ผ่าน")</f>
        <v>0</v>
      </c>
    </row>
    <row r="52" spans="1:9" ht="18.75" x14ac:dyDescent="0.2">
      <c r="A52" s="37"/>
      <c r="B52" s="38"/>
      <c r="C52" s="38"/>
      <c r="D52" s="38"/>
      <c r="E52" s="38"/>
      <c r="F52" s="38"/>
      <c r="G52" s="32" t="s">
        <v>14</v>
      </c>
      <c r="H52" s="33"/>
      <c r="I52" s="19">
        <f>COUNTIF(I8:I50,"ไม่ผ่าน")</f>
        <v>43</v>
      </c>
    </row>
    <row r="53" spans="1:9" ht="18.75" x14ac:dyDescent="0.3">
      <c r="A53" s="6" t="s">
        <v>15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16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58" t="s">
        <v>19</v>
      </c>
      <c r="B57" s="58"/>
      <c r="C57" s="58" t="s">
        <v>20</v>
      </c>
      <c r="D57" s="58"/>
      <c r="E57" s="34" t="s">
        <v>21</v>
      </c>
      <c r="F57" s="34"/>
      <c r="G57" s="34" t="s">
        <v>22</v>
      </c>
      <c r="H57" s="34"/>
      <c r="I57" s="14"/>
    </row>
    <row r="58" spans="1:9" ht="18.75" x14ac:dyDescent="0.3">
      <c r="A58" s="58"/>
      <c r="B58" s="58"/>
      <c r="C58" s="59" t="s">
        <v>23</v>
      </c>
      <c r="D58" s="59"/>
      <c r="E58" s="60" t="s">
        <v>24</v>
      </c>
      <c r="F58" s="60"/>
      <c r="G58" s="60">
        <f>COUNTIF(H8:H50,"/")</f>
        <v>0</v>
      </c>
      <c r="H58" s="60"/>
      <c r="I58" s="14"/>
    </row>
    <row r="59" spans="1:9" ht="18.75" x14ac:dyDescent="0.3">
      <c r="A59" s="58"/>
      <c r="B59" s="58"/>
      <c r="C59" s="59" t="s">
        <v>25</v>
      </c>
      <c r="D59" s="59"/>
      <c r="E59" s="60" t="s">
        <v>26</v>
      </c>
      <c r="F59" s="60"/>
      <c r="G59" s="60">
        <f>COUNTIF(G8:G50,"/")</f>
        <v>0</v>
      </c>
      <c r="H59" s="60"/>
      <c r="I59" s="14"/>
    </row>
    <row r="60" spans="1:9" ht="18.75" x14ac:dyDescent="0.3">
      <c r="A60" s="58"/>
      <c r="B60" s="58"/>
      <c r="C60" s="59" t="s">
        <v>27</v>
      </c>
      <c r="D60" s="59"/>
      <c r="E60" s="60" t="s">
        <v>10</v>
      </c>
      <c r="F60" s="60"/>
      <c r="G60" s="60">
        <f>COUNTIF(F8:F50,"/")</f>
        <v>0</v>
      </c>
      <c r="H60" s="60"/>
      <c r="I60" s="14"/>
    </row>
    <row r="61" spans="1:9" ht="18.75" x14ac:dyDescent="0.3">
      <c r="A61" s="58"/>
      <c r="B61" s="58"/>
      <c r="C61" s="59" t="s">
        <v>28</v>
      </c>
      <c r="D61" s="59"/>
      <c r="E61" s="60" t="s">
        <v>14</v>
      </c>
      <c r="F61" s="60"/>
      <c r="G61" s="60">
        <f>COUNTIF(E8:E50,"/")</f>
        <v>43</v>
      </c>
      <c r="H61" s="60"/>
      <c r="I61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C59:D59"/>
    <mergeCell ref="E59:F59"/>
    <mergeCell ref="G59:H59"/>
    <mergeCell ref="A51:F52"/>
    <mergeCell ref="G51:H51"/>
    <mergeCell ref="C60:D60"/>
    <mergeCell ref="E60:F60"/>
    <mergeCell ref="G60:H60"/>
    <mergeCell ref="G52:H52"/>
    <mergeCell ref="A57:B61"/>
    <mergeCell ref="C58:D58"/>
    <mergeCell ref="E58:F58"/>
    <mergeCell ref="G58:H58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748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101.2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7" t="s">
        <v>553</v>
      </c>
      <c r="C8" s="31" t="s">
        <v>554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555</v>
      </c>
      <c r="C9" s="22" t="s">
        <v>556</v>
      </c>
      <c r="D9" s="20"/>
      <c r="E9" s="16" t="str">
        <f t="shared" ref="E9:E33" si="0">IF(D9&lt;=14,"/",IF(D9&lt;=20,"",IF(D9&lt;=25,"",IF(D9&lt;=30,""))))</f>
        <v>/</v>
      </c>
      <c r="F9" s="16" t="str">
        <f t="shared" ref="F9:F33" si="1">IF(D9&lt;=14,"",IF(D9&lt;=20,"/",IF(D9&lt;=25,"",IF(D9&lt;=30,""))))</f>
        <v/>
      </c>
      <c r="G9" s="16" t="str">
        <f t="shared" ref="G9:G33" si="2">IF(D9&lt;=14,"",IF(D9&lt;=20,"",IF(D9&lt;=25,"/",IF(D9&lt;=30,""))))</f>
        <v/>
      </c>
      <c r="H9" s="16" t="str">
        <f t="shared" ref="H9:H33" si="3">IF(D9&lt;=14,"",IF(D9&lt;=20,"",IF(D9&lt;=25,"",IF(D9&lt;=30,"/"))))</f>
        <v/>
      </c>
      <c r="I9" s="16" t="str">
        <f t="shared" ref="I9:I33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492</v>
      </c>
      <c r="C10" s="22" t="s">
        <v>557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558</v>
      </c>
      <c r="C11" s="22" t="s">
        <v>559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560</v>
      </c>
      <c r="C12" s="22" t="s">
        <v>561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562</v>
      </c>
      <c r="C13" s="22" t="s">
        <v>563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564</v>
      </c>
      <c r="C14" s="22" t="s">
        <v>563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565</v>
      </c>
      <c r="C15" s="22" t="s">
        <v>566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567</v>
      </c>
      <c r="C16" s="22" t="s">
        <v>568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569</v>
      </c>
      <c r="C17" s="26" t="s">
        <v>570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571</v>
      </c>
      <c r="C18" s="22" t="s">
        <v>572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573</v>
      </c>
      <c r="C19" s="22" t="s">
        <v>574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575</v>
      </c>
      <c r="C20" s="22" t="s">
        <v>576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577</v>
      </c>
      <c r="C21" s="22" t="s">
        <v>578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579</v>
      </c>
      <c r="C22" s="22" t="s">
        <v>580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581</v>
      </c>
      <c r="C23" s="22" t="s">
        <v>582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583</v>
      </c>
      <c r="C24" s="22" t="s">
        <v>584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585</v>
      </c>
      <c r="C25" s="22" t="s">
        <v>586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587</v>
      </c>
      <c r="C26" s="22" t="s">
        <v>588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589</v>
      </c>
      <c r="C27" s="22" t="s">
        <v>590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591</v>
      </c>
      <c r="C28" s="22" t="s">
        <v>592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593</v>
      </c>
      <c r="C29" s="22" t="s">
        <v>594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369</v>
      </c>
      <c r="C30" s="22" t="s">
        <v>595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596</v>
      </c>
      <c r="C31" s="22" t="s">
        <v>597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598</v>
      </c>
      <c r="C32" s="22" t="s">
        <v>599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600</v>
      </c>
      <c r="C33" s="22" t="s">
        <v>271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2">
      <c r="A34" s="35"/>
      <c r="B34" s="36"/>
      <c r="C34" s="36"/>
      <c r="D34" s="36"/>
      <c r="E34" s="36"/>
      <c r="F34" s="36"/>
      <c r="G34" s="32" t="s">
        <v>10</v>
      </c>
      <c r="H34" s="33"/>
      <c r="I34" s="19">
        <f>COUNTIF(I8:I33,"ผ่าน")</f>
        <v>0</v>
      </c>
    </row>
    <row r="35" spans="1:9" ht="18.75" x14ac:dyDescent="0.2">
      <c r="A35" s="37"/>
      <c r="B35" s="38"/>
      <c r="C35" s="38"/>
      <c r="D35" s="38"/>
      <c r="E35" s="38"/>
      <c r="F35" s="38"/>
      <c r="G35" s="32" t="s">
        <v>14</v>
      </c>
      <c r="H35" s="33"/>
      <c r="I35" s="19">
        <f>COUNTIF(I8:I33,"ไม่ผ่าน")</f>
        <v>26</v>
      </c>
    </row>
    <row r="36" spans="1:9" ht="18.75" x14ac:dyDescent="0.3">
      <c r="A36" s="6" t="s">
        <v>15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18</v>
      </c>
      <c r="F39" s="10"/>
      <c r="G39" s="2"/>
      <c r="H39" s="2"/>
      <c r="I39" s="14"/>
    </row>
    <row r="40" spans="1:9" ht="18.75" x14ac:dyDescent="0.3">
      <c r="A40" s="58" t="s">
        <v>19</v>
      </c>
      <c r="B40" s="58"/>
      <c r="C40" s="58" t="s">
        <v>20</v>
      </c>
      <c r="D40" s="58"/>
      <c r="E40" s="34" t="s">
        <v>21</v>
      </c>
      <c r="F40" s="34"/>
      <c r="G40" s="34" t="s">
        <v>22</v>
      </c>
      <c r="H40" s="34"/>
      <c r="I40" s="14"/>
    </row>
    <row r="41" spans="1:9" ht="18.75" x14ac:dyDescent="0.3">
      <c r="A41" s="58"/>
      <c r="B41" s="58"/>
      <c r="C41" s="59" t="s">
        <v>23</v>
      </c>
      <c r="D41" s="59"/>
      <c r="E41" s="60" t="s">
        <v>24</v>
      </c>
      <c r="F41" s="60"/>
      <c r="G41" s="60">
        <f>COUNTIF(H8:H33,"/")</f>
        <v>0</v>
      </c>
      <c r="H41" s="60"/>
      <c r="I41" s="14"/>
    </row>
    <row r="42" spans="1:9" ht="18.75" x14ac:dyDescent="0.3">
      <c r="A42" s="58"/>
      <c r="B42" s="58"/>
      <c r="C42" s="59" t="s">
        <v>25</v>
      </c>
      <c r="D42" s="59"/>
      <c r="E42" s="60" t="s">
        <v>26</v>
      </c>
      <c r="F42" s="60"/>
      <c r="G42" s="60">
        <f>COUNTIF(G8:G33,"/")</f>
        <v>0</v>
      </c>
      <c r="H42" s="60"/>
      <c r="I42" s="14"/>
    </row>
    <row r="43" spans="1:9" ht="18.75" x14ac:dyDescent="0.3">
      <c r="A43" s="58"/>
      <c r="B43" s="58"/>
      <c r="C43" s="59" t="s">
        <v>27</v>
      </c>
      <c r="D43" s="59"/>
      <c r="E43" s="60" t="s">
        <v>10</v>
      </c>
      <c r="F43" s="60"/>
      <c r="G43" s="60">
        <f>COUNTIF(F8:F33,"/")</f>
        <v>0</v>
      </c>
      <c r="H43" s="60"/>
      <c r="I43" s="14"/>
    </row>
    <row r="44" spans="1:9" ht="18.75" x14ac:dyDescent="0.3">
      <c r="A44" s="58"/>
      <c r="B44" s="58"/>
      <c r="C44" s="59" t="s">
        <v>28</v>
      </c>
      <c r="D44" s="59"/>
      <c r="E44" s="60" t="s">
        <v>14</v>
      </c>
      <c r="F44" s="60"/>
      <c r="G44" s="60">
        <f>COUNTIF(E8:E33,"/")</f>
        <v>26</v>
      </c>
      <c r="H44" s="60"/>
      <c r="I44" s="14"/>
    </row>
  </sheetData>
  <mergeCells count="30">
    <mergeCell ref="C43:D43"/>
    <mergeCell ref="E43:F43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4:D44"/>
    <mergeCell ref="E44:F44"/>
    <mergeCell ref="G44:H44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749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3</v>
      </c>
      <c r="B5" s="43" t="s">
        <v>4</v>
      </c>
      <c r="C5" s="46" t="s">
        <v>5</v>
      </c>
      <c r="D5" s="49" t="s">
        <v>6</v>
      </c>
      <c r="E5" s="52" t="s">
        <v>7</v>
      </c>
      <c r="F5" s="53"/>
      <c r="G5" s="53"/>
      <c r="H5" s="54"/>
      <c r="I5" s="55" t="s">
        <v>8</v>
      </c>
    </row>
    <row r="6" spans="1:9" ht="18.75" customHeight="1" x14ac:dyDescent="0.3">
      <c r="A6" s="41"/>
      <c r="B6" s="44"/>
      <c r="C6" s="47"/>
      <c r="D6" s="50"/>
      <c r="E6" s="55" t="s">
        <v>9</v>
      </c>
      <c r="F6" s="52" t="s">
        <v>10</v>
      </c>
      <c r="G6" s="53"/>
      <c r="H6" s="54"/>
      <c r="I6" s="56"/>
    </row>
    <row r="7" spans="1:9" ht="90.75" customHeight="1" x14ac:dyDescent="0.2">
      <c r="A7" s="42"/>
      <c r="B7" s="45"/>
      <c r="C7" s="48"/>
      <c r="D7" s="51"/>
      <c r="E7" s="57"/>
      <c r="F7" s="13" t="s">
        <v>11</v>
      </c>
      <c r="G7" s="13" t="s">
        <v>12</v>
      </c>
      <c r="H7" s="13" t="s">
        <v>13</v>
      </c>
      <c r="I7" s="57"/>
    </row>
    <row r="8" spans="1:9" ht="19.5" thickBot="1" x14ac:dyDescent="0.35">
      <c r="A8" s="18">
        <v>1</v>
      </c>
      <c r="B8" s="21" t="s">
        <v>601</v>
      </c>
      <c r="C8" s="22" t="s">
        <v>602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603</v>
      </c>
      <c r="C9" s="22" t="s">
        <v>604</v>
      </c>
      <c r="D9" s="20"/>
      <c r="E9" s="16" t="str">
        <f t="shared" ref="E9:E43" si="0">IF(D9&lt;=14,"/",IF(D9&lt;=20,"",IF(D9&lt;=25,"",IF(D9&lt;=30,""))))</f>
        <v>/</v>
      </c>
      <c r="F9" s="16" t="str">
        <f t="shared" ref="F9:F43" si="1">IF(D9&lt;=14,"",IF(D9&lt;=20,"/",IF(D9&lt;=25,"",IF(D9&lt;=30,""))))</f>
        <v/>
      </c>
      <c r="G9" s="16" t="str">
        <f t="shared" ref="G9:G43" si="2">IF(D9&lt;=14,"",IF(D9&lt;=20,"",IF(D9&lt;=25,"/",IF(D9&lt;=30,""))))</f>
        <v/>
      </c>
      <c r="H9" s="16" t="str">
        <f t="shared" ref="H9:H43" si="3">IF(D9&lt;=14,"",IF(D9&lt;=20,"",IF(D9&lt;=25,"",IF(D9&lt;=30,"/"))))</f>
        <v/>
      </c>
      <c r="I9" s="16" t="str">
        <f t="shared" ref="I9:I43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605</v>
      </c>
      <c r="C10" s="22" t="s">
        <v>559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606</v>
      </c>
      <c r="C11" s="22" t="s">
        <v>607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608</v>
      </c>
      <c r="C12" s="22" t="s">
        <v>609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610</v>
      </c>
      <c r="C13" s="22" t="s">
        <v>611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612</v>
      </c>
      <c r="C14" s="22" t="s">
        <v>613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614</v>
      </c>
      <c r="C15" s="22" t="s">
        <v>615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616</v>
      </c>
      <c r="C16" s="22" t="s">
        <v>617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618</v>
      </c>
      <c r="C17" s="22" t="s">
        <v>619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620</v>
      </c>
      <c r="C18" s="22" t="s">
        <v>621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5" t="s">
        <v>622</v>
      </c>
      <c r="C19" s="26" t="s">
        <v>623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624</v>
      </c>
      <c r="C20" s="22" t="s">
        <v>625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626</v>
      </c>
      <c r="C21" s="22" t="s">
        <v>627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628</v>
      </c>
      <c r="C22" s="22" t="s">
        <v>629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630</v>
      </c>
      <c r="C23" s="22" t="s">
        <v>631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632</v>
      </c>
      <c r="C24" s="22" t="s">
        <v>633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634</v>
      </c>
      <c r="C25" s="22" t="s">
        <v>635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636</v>
      </c>
      <c r="C26" s="22" t="s">
        <v>637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69</v>
      </c>
      <c r="C27" s="22" t="s">
        <v>638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138</v>
      </c>
      <c r="C28" s="22" t="s">
        <v>639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640</v>
      </c>
      <c r="C29" s="22" t="s">
        <v>641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642</v>
      </c>
      <c r="C30" s="22" t="s">
        <v>643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451</v>
      </c>
      <c r="C31" s="22" t="s">
        <v>644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645</v>
      </c>
      <c r="C32" s="22" t="s">
        <v>646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416</v>
      </c>
      <c r="C33" s="22" t="s">
        <v>647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648</v>
      </c>
      <c r="C34" s="22" t="s">
        <v>649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650</v>
      </c>
      <c r="C35" s="22" t="s">
        <v>306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114</v>
      </c>
      <c r="C36" s="22" t="s">
        <v>271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651</v>
      </c>
      <c r="C37" s="22" t="s">
        <v>652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645</v>
      </c>
      <c r="C38" s="22" t="s">
        <v>653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654</v>
      </c>
      <c r="C39" s="22" t="s">
        <v>655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656</v>
      </c>
      <c r="C40" s="22" t="s">
        <v>657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658</v>
      </c>
      <c r="C41" s="22" t="s">
        <v>659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660</v>
      </c>
      <c r="C42" s="22" t="s">
        <v>661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662</v>
      </c>
      <c r="C43" s="22" t="s">
        <v>663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2">
      <c r="A44" s="35"/>
      <c r="B44" s="36"/>
      <c r="C44" s="36"/>
      <c r="D44" s="36"/>
      <c r="E44" s="36"/>
      <c r="F44" s="36"/>
      <c r="G44" s="32" t="s">
        <v>10</v>
      </c>
      <c r="H44" s="33"/>
      <c r="I44" s="19">
        <f>COUNTIF(I8:I43,"ผ่าน")</f>
        <v>0</v>
      </c>
    </row>
    <row r="45" spans="1:9" ht="18.75" x14ac:dyDescent="0.2">
      <c r="A45" s="37"/>
      <c r="B45" s="38"/>
      <c r="C45" s="38"/>
      <c r="D45" s="38"/>
      <c r="E45" s="38"/>
      <c r="F45" s="38"/>
      <c r="G45" s="32" t="s">
        <v>14</v>
      </c>
      <c r="H45" s="33"/>
      <c r="I45" s="19">
        <f>COUNTIF(I8:I43,"ไม่ผ่าน")</f>
        <v>36</v>
      </c>
    </row>
    <row r="46" spans="1:9" ht="18.75" x14ac:dyDescent="0.3">
      <c r="A46" s="6" t="s">
        <v>15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18</v>
      </c>
      <c r="F49" s="10"/>
      <c r="G49" s="2"/>
      <c r="H49" s="2"/>
      <c r="I49" s="14"/>
    </row>
    <row r="50" spans="1:9" ht="18.75" x14ac:dyDescent="0.3">
      <c r="A50" s="58" t="s">
        <v>19</v>
      </c>
      <c r="B50" s="58"/>
      <c r="C50" s="58" t="s">
        <v>20</v>
      </c>
      <c r="D50" s="58"/>
      <c r="E50" s="34" t="s">
        <v>21</v>
      </c>
      <c r="F50" s="34"/>
      <c r="G50" s="34" t="s">
        <v>22</v>
      </c>
      <c r="H50" s="34"/>
      <c r="I50" s="14"/>
    </row>
    <row r="51" spans="1:9" ht="18.75" x14ac:dyDescent="0.3">
      <c r="A51" s="58"/>
      <c r="B51" s="58"/>
      <c r="C51" s="59" t="s">
        <v>23</v>
      </c>
      <c r="D51" s="59"/>
      <c r="E51" s="60" t="s">
        <v>24</v>
      </c>
      <c r="F51" s="60"/>
      <c r="G51" s="60">
        <f>COUNTIF(H8:H43,"/")</f>
        <v>0</v>
      </c>
      <c r="H51" s="60"/>
      <c r="I51" s="14"/>
    </row>
    <row r="52" spans="1:9" ht="18.75" x14ac:dyDescent="0.3">
      <c r="A52" s="58"/>
      <c r="B52" s="58"/>
      <c r="C52" s="59" t="s">
        <v>25</v>
      </c>
      <c r="D52" s="59"/>
      <c r="E52" s="60" t="s">
        <v>26</v>
      </c>
      <c r="F52" s="60"/>
      <c r="G52" s="60">
        <f>COUNTIF(G8:G43,"/")</f>
        <v>0</v>
      </c>
      <c r="H52" s="60"/>
      <c r="I52" s="14"/>
    </row>
    <row r="53" spans="1:9" ht="18.75" x14ac:dyDescent="0.3">
      <c r="A53" s="58"/>
      <c r="B53" s="58"/>
      <c r="C53" s="59" t="s">
        <v>27</v>
      </c>
      <c r="D53" s="59"/>
      <c r="E53" s="60" t="s">
        <v>10</v>
      </c>
      <c r="F53" s="60"/>
      <c r="G53" s="60">
        <f>COUNTIF(F8:F43,"/")</f>
        <v>0</v>
      </c>
      <c r="H53" s="60"/>
      <c r="I53" s="14"/>
    </row>
    <row r="54" spans="1:9" ht="18.75" x14ac:dyDescent="0.3">
      <c r="A54" s="58"/>
      <c r="B54" s="58"/>
      <c r="C54" s="59" t="s">
        <v>28</v>
      </c>
      <c r="D54" s="59"/>
      <c r="E54" s="60" t="s">
        <v>14</v>
      </c>
      <c r="F54" s="60"/>
      <c r="G54" s="60">
        <f>COUNTIF(E8:E43,"/")</f>
        <v>36</v>
      </c>
      <c r="H54" s="60"/>
      <c r="I54" s="14"/>
    </row>
  </sheetData>
  <mergeCells count="30">
    <mergeCell ref="A44:F45"/>
    <mergeCell ref="G44:H44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0:B54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2020-12-15T12:27:50Z</dcterms:modified>
</cp:coreProperties>
</file>