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firstSheet="3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5" l="1"/>
  <c r="F39" i="5"/>
  <c r="G39" i="5"/>
  <c r="H39" i="5"/>
  <c r="I39" i="5"/>
  <c r="E40" i="5"/>
  <c r="F40" i="5"/>
  <c r="G40" i="5"/>
  <c r="H40" i="5"/>
  <c r="I40" i="5"/>
  <c r="E41" i="5"/>
  <c r="F41" i="5"/>
  <c r="G41" i="5"/>
  <c r="H41" i="5"/>
  <c r="I41" i="5"/>
  <c r="E25" i="5"/>
  <c r="F25" i="5"/>
  <c r="G25" i="5"/>
  <c r="H25" i="5"/>
  <c r="I25" i="5"/>
  <c r="E26" i="5"/>
  <c r="F26" i="5"/>
  <c r="G26" i="5"/>
  <c r="H26" i="5"/>
  <c r="I26" i="5"/>
  <c r="E27" i="5"/>
  <c r="F27" i="5"/>
  <c r="G27" i="5"/>
  <c r="H27" i="5"/>
  <c r="I27" i="5"/>
  <c r="E28" i="5"/>
  <c r="F28" i="5"/>
  <c r="G28" i="5"/>
  <c r="H28" i="5"/>
  <c r="I28" i="5"/>
  <c r="E29" i="5"/>
  <c r="F29" i="5"/>
  <c r="G29" i="5"/>
  <c r="H29" i="5"/>
  <c r="I29" i="5"/>
  <c r="E30" i="5"/>
  <c r="F30" i="5"/>
  <c r="G30" i="5"/>
  <c r="H30" i="5"/>
  <c r="I30" i="5"/>
  <c r="E31" i="5"/>
  <c r="F31" i="5"/>
  <c r="G31" i="5"/>
  <c r="H31" i="5"/>
  <c r="I31" i="5"/>
  <c r="E32" i="5"/>
  <c r="F32" i="5"/>
  <c r="G32" i="5"/>
  <c r="H32" i="5"/>
  <c r="I32" i="5"/>
  <c r="E33" i="5"/>
  <c r="F33" i="5"/>
  <c r="G33" i="5"/>
  <c r="H33" i="5"/>
  <c r="I33" i="5"/>
  <c r="E34" i="5"/>
  <c r="F34" i="5"/>
  <c r="G34" i="5"/>
  <c r="H34" i="5"/>
  <c r="I34" i="5"/>
  <c r="E35" i="5"/>
  <c r="F35" i="5"/>
  <c r="G35" i="5"/>
  <c r="H35" i="5"/>
  <c r="I35" i="5"/>
  <c r="E36" i="5"/>
  <c r="F36" i="5"/>
  <c r="G36" i="5"/>
  <c r="H36" i="5"/>
  <c r="I36" i="5"/>
  <c r="E37" i="5"/>
  <c r="F37" i="5"/>
  <c r="G37" i="5"/>
  <c r="H37" i="5"/>
  <c r="I37" i="5"/>
  <c r="E38" i="5"/>
  <c r="F38" i="5"/>
  <c r="G38" i="5"/>
  <c r="H38" i="5"/>
  <c r="I38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5" i="5"/>
  <c r="F15" i="5"/>
  <c r="G15" i="5"/>
  <c r="H15" i="5"/>
  <c r="I15" i="5"/>
  <c r="E16" i="5"/>
  <c r="F16" i="5"/>
  <c r="G16" i="5"/>
  <c r="H16" i="5"/>
  <c r="I16" i="5"/>
  <c r="E17" i="5"/>
  <c r="F17" i="5"/>
  <c r="G17" i="5"/>
  <c r="H17" i="5"/>
  <c r="I17" i="5"/>
  <c r="E18" i="5"/>
  <c r="F18" i="5"/>
  <c r="G18" i="5"/>
  <c r="H18" i="5"/>
  <c r="I18" i="5"/>
  <c r="E19" i="5"/>
  <c r="F19" i="5"/>
  <c r="G19" i="5"/>
  <c r="H19" i="5"/>
  <c r="I19" i="5"/>
  <c r="E20" i="5"/>
  <c r="F20" i="5"/>
  <c r="G20" i="5"/>
  <c r="H20" i="5"/>
  <c r="I20" i="5"/>
  <c r="E21" i="5"/>
  <c r="F21" i="5"/>
  <c r="G21" i="5"/>
  <c r="H21" i="5"/>
  <c r="I21" i="5"/>
  <c r="E22" i="5"/>
  <c r="F22" i="5"/>
  <c r="G22" i="5"/>
  <c r="H22" i="5"/>
  <c r="I22" i="5"/>
  <c r="E23" i="5"/>
  <c r="F23" i="5"/>
  <c r="G23" i="5"/>
  <c r="H23" i="5"/>
  <c r="I23" i="5"/>
  <c r="E24" i="5"/>
  <c r="F24" i="5"/>
  <c r="G24" i="5"/>
  <c r="H24" i="5"/>
  <c r="I24" i="5"/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H8" i="11"/>
  <c r="G8" i="11"/>
  <c r="F8" i="11"/>
  <c r="E8" i="11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30" i="10" s="1"/>
  <c r="H8" i="10"/>
  <c r="G8" i="10"/>
  <c r="F8" i="10"/>
  <c r="E8" i="10"/>
  <c r="G39" i="10" s="1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G50" i="9" s="1"/>
  <c r="E8" i="9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G43" i="8" s="1"/>
  <c r="E8" i="8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53" i="7" s="1"/>
  <c r="G8" i="7"/>
  <c r="F8" i="7"/>
  <c r="E8" i="7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G51" i="6" s="1"/>
  <c r="E8" i="6"/>
  <c r="I8" i="5"/>
  <c r="I43" i="5" s="1"/>
  <c r="H8" i="5"/>
  <c r="G8" i="5"/>
  <c r="F8" i="5"/>
  <c r="E8" i="5"/>
  <c r="G52" i="5" s="1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G53" i="4" s="1"/>
  <c r="F9" i="4"/>
  <c r="E9" i="4"/>
  <c r="I8" i="4"/>
  <c r="I46" i="4" s="1"/>
  <c r="H8" i="4"/>
  <c r="G52" i="4" s="1"/>
  <c r="G8" i="4"/>
  <c r="F8" i="4"/>
  <c r="G54" i="4" s="1"/>
  <c r="E8" i="4"/>
  <c r="G55" i="4" s="1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8" i="3"/>
  <c r="G52" i="3" s="1"/>
  <c r="F8" i="3"/>
  <c r="E8" i="3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47" i="2" s="1"/>
  <c r="H8" i="2"/>
  <c r="G53" i="2" s="1"/>
  <c r="G8" i="2"/>
  <c r="G54" i="2" s="1"/>
  <c r="F8" i="2"/>
  <c r="G55" i="2" s="1"/>
  <c r="E8" i="2"/>
  <c r="G56" i="2" s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I8" i="1"/>
  <c r="H8" i="1"/>
  <c r="G8" i="1"/>
  <c r="F8" i="1"/>
  <c r="G54" i="1" s="1"/>
  <c r="E8" i="1"/>
  <c r="G55" i="1" s="1"/>
  <c r="G34" i="11" l="1"/>
  <c r="G49" i="5"/>
  <c r="G51" i="3"/>
  <c r="I45" i="3"/>
  <c r="G54" i="3"/>
  <c r="G53" i="3"/>
  <c r="G37" i="11"/>
  <c r="I28" i="11"/>
  <c r="G36" i="11"/>
  <c r="G35" i="11"/>
  <c r="G38" i="10"/>
  <c r="G37" i="10"/>
  <c r="G36" i="10"/>
  <c r="G49" i="9"/>
  <c r="G48" i="9"/>
  <c r="G51" i="9"/>
  <c r="I42" i="9"/>
  <c r="G42" i="8"/>
  <c r="G41" i="8"/>
  <c r="G44" i="8"/>
  <c r="I35" i="8"/>
  <c r="G56" i="7"/>
  <c r="G55" i="7"/>
  <c r="I47" i="7"/>
  <c r="G54" i="7"/>
  <c r="G50" i="6"/>
  <c r="G49" i="6"/>
  <c r="G52" i="6"/>
  <c r="I43" i="6"/>
  <c r="G51" i="5"/>
  <c r="G50" i="5"/>
  <c r="G53" i="1"/>
  <c r="G52" i="1"/>
  <c r="I27" i="11"/>
  <c r="I29" i="10"/>
  <c r="I41" i="9"/>
  <c r="I34" i="8"/>
  <c r="I46" i="7"/>
  <c r="I42" i="6"/>
  <c r="I42" i="5"/>
  <c r="I45" i="4"/>
  <c r="I44" i="3"/>
  <c r="I46" i="2"/>
  <c r="I46" i="1"/>
  <c r="I45" i="1"/>
</calcChain>
</file>

<file path=xl/sharedStrings.xml><?xml version="1.0" encoding="utf-8"?>
<sst xmlns="http://schemas.openxmlformats.org/spreadsheetml/2006/main" count="1069" uniqueCount="696">
  <si>
    <t>ชั้นมัธยมศึกษาปีที่ 4/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</si>
  <si>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</si>
  <si>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</si>
  <si>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</si>
  <si>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</si>
  <si>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</si>
  <si>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</si>
  <si>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</si>
  <si>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</si>
  <si>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</si>
  <si>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</si>
  <si>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</si>
  <si>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</si>
  <si>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</si>
  <si>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</si>
  <si>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</si>
  <si>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</si>
  <si>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</si>
  <si>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</si>
  <si>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</si>
  <si>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</si>
  <si>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</si>
  <si>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</si>
  <si>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</si>
  <si>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</si>
  <si>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</si>
  <si>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</si>
  <si>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</si>
  <si>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</si>
  <si>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นายธนพัฒน์</t>
  </si>
  <si>
    <t>นายธนวัฒน์</t>
  </si>
  <si>
    <t>นางสาวกมลชนก</t>
  </si>
  <si>
    <t>นางสาวเพ็ญนภา</t>
  </si>
  <si>
    <t>นางสาวกฤษณา</t>
  </si>
  <si>
    <t>นางสาวสุพิชญา</t>
  </si>
  <si>
    <t>สังข์ทอง</t>
  </si>
  <si>
    <t>นางสาวอาทิตยา</t>
  </si>
  <si>
    <t>สกุลนคร</t>
  </si>
  <si>
    <t>กงแก้ว</t>
  </si>
  <si>
    <t>ไกรสิงห์</t>
  </si>
  <si>
    <t>นายเกียรติศักดิ์</t>
  </si>
  <si>
    <t>เจือจาน</t>
  </si>
  <si>
    <t>นางสาวกรรณิกา</t>
  </si>
  <si>
    <t>นางสาวชุติกาญจน์</t>
  </si>
  <si>
    <t>นางสาวจิราภรณ์</t>
  </si>
  <si>
    <t>พูลสวัสดิ์</t>
  </si>
  <si>
    <t>บุญมี</t>
  </si>
  <si>
    <t>นายณรงค์ชัย</t>
  </si>
  <si>
    <t>บุญชู</t>
  </si>
  <si>
    <t>จิตภักดี</t>
  </si>
  <si>
    <t>นางสาวดวงกมล</t>
  </si>
  <si>
    <t>ทรัพย์มั่น</t>
  </si>
  <si>
    <t>นางสาวปนัดดา</t>
  </si>
  <si>
    <t>นางสาวณัฐพร</t>
  </si>
  <si>
    <t>นางสาวภัทราภรณ์</t>
  </si>
  <si>
    <t>นายพงศกร</t>
  </si>
  <si>
    <t>นางสาวขวัญชนก</t>
  </si>
  <si>
    <t>นางสาวสุทธิดา</t>
  </si>
  <si>
    <t>นางสาวเบญจวรรณ</t>
  </si>
  <si>
    <t>นางสาวพุธิตา</t>
  </si>
  <si>
    <t>นางสาวชลธิชา</t>
  </si>
  <si>
    <t>นางสาวธนัชชา</t>
  </si>
  <si>
    <t>นางสาวเบญญาภา</t>
  </si>
  <si>
    <t>นางสาวสุพิชฌาย์</t>
  </si>
  <si>
    <t>รื่นกลิ่น</t>
  </si>
  <si>
    <t>นางสาวสุชัญญา</t>
  </si>
  <si>
    <t>เกิดสุข</t>
  </si>
  <si>
    <t>นางสาวกนกวรรณ</t>
  </si>
  <si>
    <t>นางสาวกมลวรรณ</t>
  </si>
  <si>
    <t>นางสาวปนัสยา</t>
  </si>
  <si>
    <t>นางสาววัชราภรณ์</t>
  </si>
  <si>
    <t>สุดแสง</t>
  </si>
  <si>
    <t>นายณัฐวุฒิ</t>
  </si>
  <si>
    <t>บุรีวงษ์</t>
  </si>
  <si>
    <t>นางสาววริศรา</t>
  </si>
  <si>
    <t>นางสาวชมพูนุช</t>
  </si>
  <si>
    <t>นางสาวณัฐกานต์</t>
  </si>
  <si>
    <t>นางสาวธนวรรณ</t>
  </si>
  <si>
    <t>นางสาวนภัสสร</t>
  </si>
  <si>
    <t>นางสาววรรณพร</t>
  </si>
  <si>
    <t>ดอนมอญ</t>
  </si>
  <si>
    <t>นายพงศธร</t>
  </si>
  <si>
    <t>ฉายอรุณ</t>
  </si>
  <si>
    <t>นายกฤษฎา</t>
  </si>
  <si>
    <t>ซื่อสัตย์</t>
  </si>
  <si>
    <t>นายรัชพล</t>
  </si>
  <si>
    <t>นายจักรภัทร</t>
  </si>
  <si>
    <t>นามโคตร</t>
  </si>
  <si>
    <t>นางสาวกัญญาณัฐ</t>
  </si>
  <si>
    <t>นายธนพล</t>
  </si>
  <si>
    <t>นางสาวธัญลักษณ์</t>
  </si>
  <si>
    <t>บุญเกิน</t>
  </si>
  <si>
    <t>นางสาวชญานิศ</t>
  </si>
  <si>
    <t>นางสาวสุชานันท์</t>
  </si>
  <si>
    <t>สถาวร</t>
  </si>
  <si>
    <t>แบบบันทึกผลการประเมินความสามารถด้านคุณลักษณะอยู่อย่างพอเพียง</t>
  </si>
  <si>
    <t>ชั้นมัธยมศึกษาปีที่ 5/</t>
  </si>
  <si>
    <t>นายรักไทย</t>
  </si>
  <si>
    <t>แย้มกลิ่น</t>
  </si>
  <si>
    <t>นายสรวุฒิ</t>
  </si>
  <si>
    <t>แสงเจริญ</t>
  </si>
  <si>
    <t>จันทร์สวัสดิ์</t>
  </si>
  <si>
    <t>นายวชิรวิทย์</t>
  </si>
  <si>
    <t>ปลื้มบุญ</t>
  </si>
  <si>
    <t>นายธีรพัฒน์</t>
  </si>
  <si>
    <t>นายวิชญ์พล</t>
  </si>
  <si>
    <t>สอนวิชัย</t>
  </si>
  <si>
    <t>นางสาวฐิติญาพร</t>
  </si>
  <si>
    <t>นกน้อย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</si>
  <si>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</si>
  <si>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</si>
  <si>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</si>
  <si>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</si>
  <si>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</si>
  <si>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เพียลา</t>
  </si>
  <si>
    <t>บางกุ้ง</t>
  </si>
  <si>
    <t>นางสาวสุพรรณี</t>
  </si>
  <si>
    <t>สาลิวงษ์</t>
  </si>
  <si>
    <t>สนร้อย</t>
  </si>
  <si>
    <t>นางสาวสุรารักษ์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</si>
  <si>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</si>
  <si>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</si>
  <si>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</si>
  <si>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</si>
  <si>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</si>
  <si>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</si>
  <si>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</si>
  <si>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</si>
  <si>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</si>
  <si>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>อำไพโชติ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</si>
  <si>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</si>
  <si>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</si>
  <si>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</si>
  <si>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</si>
  <si>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</si>
  <si>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</si>
  <si>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</si>
  <si>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</si>
  <si>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</si>
  <si>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</si>
  <si>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</si>
  <si>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</si>
  <si>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</si>
  <si>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ฝาเฟี้ยม</t>
  </si>
  <si>
    <t>นางสาวบุณยาพร</t>
  </si>
  <si>
    <t>ยาฮะ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</si>
  <si>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</si>
  <si>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</si>
  <si>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</si>
  <si>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</si>
  <si>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</si>
  <si>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</si>
  <si>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</si>
  <si>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</si>
  <si>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</si>
  <si>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</si>
  <si>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</si>
  <si>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</si>
  <si>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</si>
  <si>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</si>
  <si>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</si>
  <si>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</si>
  <si>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</si>
  <si>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</si>
  <si>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</si>
  <si>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</si>
  <si>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</si>
  <si>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</si>
  <si>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</si>
  <si>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</si>
  <si>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</si>
  <si>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</si>
  <si>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</si>
  <si>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</si>
  <si>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</si>
  <si>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</si>
  <si>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</si>
  <si>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</si>
  <si>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</si>
  <si>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</si>
  <si>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</si>
  <si>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</si>
  <si>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</si>
  <si>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</si>
  <si>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</si>
  <si>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</si>
  <si>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</si>
  <si>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</si>
  <si>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</si>
  <si>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</si>
  <si>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</si>
  <si>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</si>
  <si>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</si>
  <si>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</si>
  <si>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</si>
  <si>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</si>
  <si>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</si>
  <si>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</si>
  <si>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</si>
  <si>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</si>
  <si>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</si>
  <si>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</si>
  <si>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</si>
  <si>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</si>
  <si>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</si>
  <si>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</si>
  <si>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</si>
  <si>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</si>
  <si>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</si>
  <si>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วานิชย์</t>
  </si>
  <si>
    <t>นางสาวจุฬารัตน์</t>
  </si>
  <si>
    <t>นางสาวนวรัตน์</t>
  </si>
  <si>
    <t>แซะจอหอ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</si>
  <si>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</si>
  <si>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</si>
  <si>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</si>
  <si>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</si>
  <si>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</si>
  <si>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สว่างแสง</t>
  </si>
  <si>
    <t>นางสาวธัญพัชร</t>
  </si>
  <si>
    <t>พิมพิมูล</t>
  </si>
  <si>
    <t>อำนรรฆ</t>
  </si>
  <si>
    <t>นางสาววาสนา</t>
  </si>
  <si>
    <t>ป้องแก้ว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</si>
  <si>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</si>
  <si>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</si>
  <si>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</si>
  <si>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</si>
  <si>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</si>
  <si>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</si>
  <si>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</si>
  <si>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</si>
  <si>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</si>
  <si>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</si>
  <si>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</si>
  <si>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</si>
  <si>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</si>
  <si>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</si>
  <si>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</si>
  <si>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</si>
  <si>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ไชยบุญเรือง</t>
  </si>
  <si>
    <t>นางสาวจิรวรรณ</t>
  </si>
  <si>
    <t>พลชู</t>
  </si>
  <si>
    <t>นางสาวสุภาวรรณ</t>
  </si>
  <si>
    <t>จอมสง่า</t>
  </si>
  <si>
    <t>แสงสว่าง</t>
  </si>
  <si>
    <t>จันทร์มณี</t>
  </si>
  <si>
    <t>นางสาวกานดา</t>
  </si>
  <si>
    <t>นางสาวฐิตารีย์</t>
  </si>
  <si>
    <t>พืชสอน</t>
  </si>
  <si>
    <t>นางสาวปานดวงใจ</t>
  </si>
  <si>
    <t>วงษ์บำหรุ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</si>
  <si>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</si>
  <si>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</si>
  <si>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</si>
  <si>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</si>
  <si>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</si>
  <si>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</si>
  <si>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</si>
  <si>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</si>
  <si>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</si>
  <si>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</si>
  <si>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</si>
  <si>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</si>
  <si>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</si>
  <si>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</si>
  <si>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นุชเจริญ</t>
  </si>
  <si>
    <t>นางสาวฐิตาพร</t>
  </si>
  <si>
    <t>นามลาด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</si>
  <si>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</si>
  <si>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</si>
  <si>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</si>
  <si>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</si>
  <si>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</si>
  <si>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</si>
  <si>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</si>
  <si>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</si>
  <si>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</si>
  <si>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</si>
  <si>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</si>
  <si>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</si>
  <si>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</si>
  <si>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</si>
  <si>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</si>
  <si>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</si>
  <si>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</si>
  <si>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</si>
  <si>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</si>
  <si>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</si>
  <si>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</si>
  <si>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</si>
  <si>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</si>
  <si>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</si>
  <si>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</si>
  <si>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</si>
  <si>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</si>
  <si>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</si>
  <si>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</si>
  <si>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</si>
  <si>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</si>
  <si>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</si>
  <si>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</si>
  <si>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</si>
  <si>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</si>
  <si>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</si>
  <si>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</si>
  <si>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</si>
  <si>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</si>
  <si>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</si>
  <si>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</si>
  <si>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</si>
  <si>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</si>
  <si>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</si>
  <si>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</si>
  <si>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</si>
  <si>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</si>
  <si>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</si>
  <si>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</si>
  <si>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</si>
  <si>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</si>
  <si>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</si>
  <si>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พูลประสาท</t>
  </si>
  <si>
    <t>นางสาวอรุณณี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</si>
  <si>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</si>
  <si>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</si>
  <si>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</si>
  <si>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</si>
  <si>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</si>
  <si>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</si>
  <si>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</si>
  <si>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</si>
  <si>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</si>
  <si>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</si>
  <si>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</si>
  <si>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</si>
  <si>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</si>
  <si>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</si>
  <si>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</si>
  <si>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</si>
  <si>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</si>
  <si>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</si>
  <si>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</si>
  <si>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</si>
  <si>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</si>
  <si>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</si>
  <si>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</si>
  <si>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</si>
  <si>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</si>
  <si>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</si>
  <si>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</si>
  <si>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</si>
  <si>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</si>
  <si>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</si>
  <si>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</si>
  <si>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นายกฤษดนัย</t>
  </si>
  <si>
    <t>บุญมาดี</t>
  </si>
  <si>
    <t>น้อยกมล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</si>
  <si>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</si>
  <si>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</si>
  <si>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</si>
  <si>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</si>
  <si>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</si>
  <si>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</si>
  <si>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</si>
  <si>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</si>
  <si>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</si>
  <si>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นายนิธิกรณ์</t>
  </si>
  <si>
    <t>คงภักดี</t>
  </si>
  <si>
    <t>นายพฤฒินันท์</t>
  </si>
  <si>
    <t>นายบูรพา</t>
  </si>
  <si>
    <t>ทะวะระ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</si>
  <si>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</si>
  <si>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</si>
  <si>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</si>
  <si>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</si>
  <si>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</si>
  <si>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</si>
  <si>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</si>
  <si>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</si>
  <si>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</si>
  <si>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นายศุภกฤษ</t>
  </si>
  <si>
    <t>จิรเมธวณิชชา</t>
  </si>
  <si>
    <t>นายศรชัย</t>
  </si>
  <si>
    <t>มั่นคง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</si>
  <si>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</si>
  <si>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</si>
  <si>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</si>
  <si>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</si>
  <si>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</si>
  <si>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</si>
  <si>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</si>
  <si>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</si>
  <si>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</si>
  <si>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นางสาวธิวาพร</t>
  </si>
  <si>
    <t>มงคล</t>
  </si>
  <si>
    <t>นางสาวธีรดา</t>
  </si>
  <si>
    <t>เหี้ยมเหิน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</si>
  <si>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</si>
  <si>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</si>
  <si>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</si>
  <si>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</si>
  <si>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</si>
  <si>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</si>
  <si>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</si>
  <si>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</si>
  <si>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</si>
  <si>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</si>
  <si>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</si>
  <si>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</si>
  <si>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</si>
  <si>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</si>
  <si>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</si>
  <si>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นางสาวเปรมฤดี</t>
  </si>
  <si>
    <t>ยะระสิทธิ์</t>
  </si>
  <si>
    <t>จงอาษา</t>
  </si>
  <si>
    <t>งามแก้ว</t>
  </si>
  <si>
    <t>นางสาวณัฏฐ์ชญา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</si>
  <si>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</si>
  <si>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</si>
  <si>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</si>
  <si>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</si>
  <si>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</si>
  <si>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</si>
  <si>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</si>
  <si>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</si>
  <si>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</si>
  <si>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</si>
  <si>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</si>
  <si>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</si>
  <si>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</si>
  <si>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</si>
  <si>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</si>
  <si>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</si>
  <si>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</si>
  <si>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</si>
  <si>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</si>
  <si>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</si>
  <si>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</si>
  <si>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</si>
  <si>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</si>
  <si>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</si>
  <si>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</si>
  <si>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</si>
  <si>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</si>
  <si>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</si>
  <si>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</si>
  <si>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</si>
  <si>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</si>
  <si>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</si>
  <si>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</si>
  <si>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</si>
  <si>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</si>
  <si>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</si>
  <si>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</si>
  <si>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</si>
  <si>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</si>
  <si>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</si>
  <si>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</si>
  <si>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</si>
  <si>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</si>
  <si>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</si>
  <si>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</si>
  <si>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</si>
  <si>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</si>
  <si>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</si>
  <si>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</si>
  <si>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</si>
  <si>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</si>
  <si>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</si>
  <si>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</si>
  <si>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</si>
  <si>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</si>
  <si>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</si>
  <si>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</si>
  <si>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</si>
  <si>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</si>
  <si>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</si>
  <si>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</si>
  <si>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</si>
  <si>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</si>
  <si>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</si>
  <si>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</si>
  <si>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</si>
  <si>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</si>
  <si>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</si>
  <si>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</si>
  <si>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</si>
  <si>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</si>
  <si>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</si>
  <si>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</si>
  <si>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</si>
  <si>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</si>
  <si>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</si>
  <si>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</si>
  <si>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</si>
  <si>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</si>
  <si>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</si>
  <si>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</si>
  <si>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</si>
  <si>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สุขพิน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</si>
  <si>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</si>
  <si>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</si>
  <si>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</si>
  <si>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</si>
  <si>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</si>
  <si>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</si>
  <si>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</si>
  <si>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</si>
  <si>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</si>
  <si>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</si>
  <si>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</si>
  <si>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</si>
  <si>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</si>
  <si>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</si>
  <si>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</si>
  <si>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</si>
  <si>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</si>
  <si>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</si>
  <si>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</si>
  <si>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</si>
  <si>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</si>
  <si>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</si>
  <si>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</si>
  <si>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</si>
  <si>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</si>
  <si>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</si>
  <si>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</si>
  <si>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</si>
  <si>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</si>
  <si>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</si>
  <si>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นายเจษฎาภรณ์</t>
  </si>
  <si>
    <t>จัตุรัส</t>
  </si>
  <si>
    <t>นายประเสริฐ</t>
  </si>
  <si>
    <t>โยธี</t>
  </si>
  <si>
    <t>นายจิรพงษ์</t>
  </si>
  <si>
    <t>พรมศรี</t>
  </si>
  <si>
    <t>นายพชรภัทร</t>
  </si>
  <si>
    <t>ชัยอติชาตกุล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</si>
  <si>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</si>
  <si>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</si>
  <si>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</si>
  <si>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</si>
  <si>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</si>
  <si>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เหมือนแม้น</t>
  </si>
  <si>
    <t>นายษายน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</si>
  <si>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</si>
  <si>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</si>
  <si>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</si>
  <si>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</si>
  <si>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</si>
  <si>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</si>
  <si>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</si>
  <si>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</si>
  <si>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กำมันตะคุณ</t>
  </si>
  <si>
    <t>นางสาววิภาวี</t>
  </si>
  <si>
    <t>กุลธีรโชค</t>
  </si>
  <si>
    <t>นางสาววิไลพร</t>
  </si>
  <si>
    <t>แก้วสว่าง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</si>
  <si>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</si>
  <si>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</si>
  <si>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</si>
  <si>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</si>
  <si>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</si>
  <si>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</si>
  <si>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</si>
  <si>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</si>
  <si>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</si>
  <si>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</si>
  <si>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</si>
  <si>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</si>
  <si>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</si>
  <si>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</si>
  <si>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</si>
  <si>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</si>
  <si>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</si>
  <si>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</si>
  <si>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</si>
  <si>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</si>
  <si>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</si>
  <si>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</si>
  <si>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</si>
  <si>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</si>
  <si>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</si>
  <si>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</si>
  <si>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</si>
  <si>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</si>
  <si>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</si>
  <si>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</si>
  <si>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</si>
  <si>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</si>
  <si>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</si>
  <si>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</si>
  <si>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</si>
  <si>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</si>
  <si>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</si>
  <si>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</si>
  <si>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</si>
  <si>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</si>
  <si>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</si>
  <si>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</si>
  <si>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</si>
  <si>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</si>
  <si>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</si>
  <si>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</si>
  <si>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</si>
  <si>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</si>
  <si>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</si>
  <si>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</si>
  <si>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</si>
  <si>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</si>
  <si>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</si>
  <si>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</si>
  <si>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</si>
  <si>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</si>
  <si>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</si>
  <si>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</si>
  <si>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</si>
  <si>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</si>
  <si>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</si>
  <si>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</si>
  <si>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</si>
  <si>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</si>
  <si>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</si>
  <si>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</si>
  <si>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</si>
  <si>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</si>
  <si>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</si>
  <si>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</si>
  <si>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</si>
  <si>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</si>
  <si>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</si>
  <si>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</si>
  <si>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</si>
  <si>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</si>
  <si>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</si>
  <si>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</si>
  <si>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</si>
  <si>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</si>
  <si>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</si>
  <si>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</si>
  <si>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</si>
  <si>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</si>
  <si>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</si>
  <si>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</si>
  <si>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</si>
  <si>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</si>
  <si>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</si>
  <si>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</si>
  <si>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</si>
  <si>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</si>
  <si>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ใจคง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</si>
  <si>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</si>
  <si>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</si>
  <si>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</si>
  <si>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</si>
  <si>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</si>
  <si>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</si>
  <si>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</si>
  <si>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</si>
  <si>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</si>
  <si>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</si>
  <si>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</si>
  <si>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</si>
  <si>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นางสาวปาณิสรา</t>
  </si>
  <si>
    <t>งามวงษ์</t>
  </si>
  <si>
    <t>นางสาวกุลณัฐ</t>
  </si>
  <si>
    <t>ทำทัน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</si>
  <si>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</si>
  <si>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</si>
  <si>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</si>
  <si>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</si>
  <si>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</si>
  <si>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</si>
  <si>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</si>
  <si>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</si>
  <si>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</si>
  <si>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</si>
  <si>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</si>
  <si>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</si>
  <si>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</si>
  <si>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</si>
  <si>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</si>
  <si>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ฉ่ำเฉลิม</t>
  </si>
  <si>
    <t>นางสาวประยุรพร</t>
  </si>
  <si>
    <t>จันทาทอง</t>
  </si>
  <si>
    <t>นางสาวรัตติกานต์</t>
  </si>
  <si>
    <t>สีหาตา</t>
  </si>
  <si>
    <t>นางสาววิไลวรรณ</t>
  </si>
  <si>
    <t>เงินน้ำจันทร์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</si>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</sst>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99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0" fontId="14" fillId="0" borderId="12" xfId="1" applyFont="1" applyBorder="1" applyAlignment="1">
      <alignment vertical="center"/>
    </xf>
    <xf numFmtId="187" fontId="11" fillId="0" borderId="1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2" zoomScale="73" zoomScaleNormal="73" workbookViewId="0">
      <selection activeCell="A45" sqref="A45:XFD51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96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117.75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s="1" customFormat="1" ht="18.75" x14ac:dyDescent="0.3">
      <c r="A8" s="15">
        <v>1</v>
      </c>
      <c r="B8" s="51" t="s">
        <v>97</v>
      </c>
      <c r="C8" s="52" t="s">
        <v>98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s="1" customFormat="1" ht="18.75" x14ac:dyDescent="0.3">
      <c r="A9" s="15">
        <v>2</v>
      </c>
      <c r="B9" s="53" t="s">
        <v>99</v>
      </c>
      <c r="C9" s="54" t="s">
        <v>100</v>
      </c>
      <c r="D9" s="18"/>
      <c r="E9" s="17" t="str">
        <f t="shared" ref="E9:E44" si="0">IF(D9&lt;=14,"/",IF(D9&lt;=20,"",IF(D9&lt;=25,"",IF(D9&lt;=30,""))))</f>
        <v>/</v>
      </c>
      <c r="F9" s="17" t="str">
        <f t="shared" ref="F9:F44" si="1">IF(D9&lt;=14,"",IF(D9&lt;=20,"/",IF(D9&lt;=25,"",IF(D9&lt;=30,""))))</f>
        <v/>
      </c>
      <c r="G9" s="17" t="str">
        <f t="shared" ref="G9:G44" si="2">IF(D9&lt;=14,"",IF(D9&lt;=20,"",IF(D9&lt;=25,"/",IF(D9&lt;=30,""))))</f>
        <v/>
      </c>
      <c r="H9" s="17" t="str">
        <f t="shared" ref="H9:H44" si="3">IF(D9&lt;=14,"",IF(D9&lt;=20,"",IF(D9&lt;=25,"",IF(D9&lt;=30,"/"))))</f>
        <v/>
      </c>
      <c r="I9" s="17" t="str">
        <f t="shared" ref="I9:I44" si="4">IF(D9&gt;14,"ผ่าน","ไม่ผ่าน")</f>
        <v>ไม่ผ่าน</v>
      </c>
    </row>
    <row r="10" spans="1:10" s="1" customFormat="1" ht="18.75" x14ac:dyDescent="0.3">
      <c r="A10" s="15">
        <v>3</v>
      </c>
      <c r="B10" s="53" t="s">
        <v>86</v>
      </c>
      <c r="C10" s="54" t="s">
        <v>101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s="1" customFormat="1" ht="18.75" x14ac:dyDescent="0.3">
      <c r="A11" s="15">
        <v>4</v>
      </c>
      <c r="B11" s="53" t="s">
        <v>102</v>
      </c>
      <c r="C11" s="54" t="s">
        <v>103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s="1" customFormat="1" ht="18.75" x14ac:dyDescent="0.3">
      <c r="A12" s="15">
        <v>5</v>
      </c>
      <c r="B12" s="55" t="s">
        <v>104</v>
      </c>
      <c r="C12" s="56" t="s">
        <v>80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s="1" customFormat="1" ht="18.75" x14ac:dyDescent="0.3">
      <c r="A13" s="15">
        <v>6</v>
      </c>
      <c r="B13" s="51" t="s">
        <v>105</v>
      </c>
      <c r="C13" s="52" t="s">
        <v>106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s="1" customFormat="1" ht="18.75" x14ac:dyDescent="0.3">
      <c r="A14" s="15">
        <v>7</v>
      </c>
      <c r="B14" s="51" t="s">
        <v>107</v>
      </c>
      <c r="C14" s="52" t="s">
        <v>108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s="1" customFormat="1" ht="18.75" x14ac:dyDescent="0.3">
      <c r="A15" s="15">
        <v>8</v>
      </c>
      <c r="B15" s="51" t="s">
        <v>76</v>
      </c>
      <c r="C15" s="52" t="s">
        <v>109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s="1" customFormat="1" ht="18.75" x14ac:dyDescent="0.3">
      <c r="A16" s="15">
        <v>9</v>
      </c>
      <c r="B16" s="53" t="s">
        <v>110</v>
      </c>
      <c r="C16" s="54" t="s">
        <v>111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s="1" customFormat="1" ht="18.75" x14ac:dyDescent="0.3">
      <c r="A17" s="15">
        <v>10</v>
      </c>
      <c r="B17" s="51" t="s">
        <v>112</v>
      </c>
      <c r="C17" s="52" t="s">
        <v>113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s="1" customFormat="1" ht="18.75" x14ac:dyDescent="0.3">
      <c r="A18" s="15">
        <v>11</v>
      </c>
      <c r="B18" s="55" t="s">
        <v>32</v>
      </c>
      <c r="C18" s="56" t="s">
        <v>114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s="1" customFormat="1" ht="18.75" x14ac:dyDescent="0.3">
      <c r="A19" s="15">
        <v>12</v>
      </c>
      <c r="B19" s="51" t="s">
        <v>70</v>
      </c>
      <c r="C19" s="52" t="s">
        <v>115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s="1" customFormat="1" ht="18.75" x14ac:dyDescent="0.3">
      <c r="A20" s="15">
        <v>13</v>
      </c>
      <c r="B20" s="51" t="s">
        <v>116</v>
      </c>
      <c r="C20" s="52" t="s">
        <v>117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s="1" customFormat="1" ht="18.75" x14ac:dyDescent="0.3">
      <c r="A21" s="15">
        <v>14</v>
      </c>
      <c r="B21" s="55" t="s">
        <v>63</v>
      </c>
      <c r="C21" s="56" t="s">
        <v>118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s="1" customFormat="1" ht="18.75" x14ac:dyDescent="0.3">
      <c r="A22" s="15">
        <v>15</v>
      </c>
      <c r="B22" s="51" t="s">
        <v>119</v>
      </c>
      <c r="C22" s="52" t="s">
        <v>71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s="1" customFormat="1" ht="18.75" x14ac:dyDescent="0.3">
      <c r="A23" s="15">
        <v>16</v>
      </c>
      <c r="B23" s="51" t="s">
        <v>120</v>
      </c>
      <c r="C23" s="52" t="s">
        <v>121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s="1" customFormat="1" ht="18.75" x14ac:dyDescent="0.3">
      <c r="A24" s="15">
        <v>17</v>
      </c>
      <c r="B24" s="55" t="s">
        <v>122</v>
      </c>
      <c r="C24" s="56" t="s">
        <v>123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s="1" customFormat="1" ht="18.75" x14ac:dyDescent="0.3">
      <c r="A25" s="15">
        <v>18</v>
      </c>
      <c r="B25" s="53" t="s">
        <v>124</v>
      </c>
      <c r="C25" s="54" t="s">
        <v>125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s="1" customFormat="1" ht="18.75" x14ac:dyDescent="0.3">
      <c r="A26" s="15">
        <v>19</v>
      </c>
      <c r="B26" s="53" t="s">
        <v>126</v>
      </c>
      <c r="C26" s="54" t="s">
        <v>127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s="1" customFormat="1" ht="18.75" x14ac:dyDescent="0.3">
      <c r="A27" s="15">
        <v>20</v>
      </c>
      <c r="B27" s="53" t="s">
        <v>128</v>
      </c>
      <c r="C27" s="54" t="s">
        <v>129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s="1" customFormat="1" ht="18.75" x14ac:dyDescent="0.3">
      <c r="A28" s="15">
        <v>21</v>
      </c>
      <c r="B28" s="53" t="s">
        <v>130</v>
      </c>
      <c r="C28" s="54" t="s">
        <v>131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s="1" customFormat="1" ht="18.75" x14ac:dyDescent="0.3">
      <c r="A29" s="15">
        <v>22</v>
      </c>
      <c r="B29" s="51" t="s">
        <v>132</v>
      </c>
      <c r="C29" s="52" t="s">
        <v>133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s="1" customFormat="1" ht="18.75" x14ac:dyDescent="0.3">
      <c r="A30" s="15">
        <v>23</v>
      </c>
      <c r="B30" s="55" t="s">
        <v>92</v>
      </c>
      <c r="C30" s="56" t="s">
        <v>134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s="1" customFormat="1" ht="18.75" x14ac:dyDescent="0.3">
      <c r="A31" s="15">
        <v>24</v>
      </c>
      <c r="B31" s="53" t="s">
        <v>135</v>
      </c>
      <c r="C31" s="54" t="s">
        <v>136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s="1" customFormat="1" ht="18.75" x14ac:dyDescent="0.3">
      <c r="A32" s="15">
        <v>25</v>
      </c>
      <c r="B32" s="51" t="s">
        <v>137</v>
      </c>
      <c r="C32" s="52" t="s">
        <v>138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s="1" customFormat="1" ht="18.75" x14ac:dyDescent="0.3">
      <c r="A33" s="15">
        <v>26</v>
      </c>
      <c r="B33" s="51" t="s">
        <v>139</v>
      </c>
      <c r="C33" s="52" t="s">
        <v>140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s="1" customFormat="1" ht="18.75" x14ac:dyDescent="0.3">
      <c r="A34" s="15">
        <v>27</v>
      </c>
      <c r="B34" s="51" t="s">
        <v>141</v>
      </c>
      <c r="C34" s="52" t="s">
        <v>142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s="1" customFormat="1" ht="18.75" x14ac:dyDescent="0.3">
      <c r="A35" s="15">
        <v>28</v>
      </c>
      <c r="B35" s="51" t="s">
        <v>43</v>
      </c>
      <c r="C35" s="52" t="s">
        <v>143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s="1" customFormat="1" ht="18.75" x14ac:dyDescent="0.3">
      <c r="A36" s="15">
        <v>29</v>
      </c>
      <c r="B36" s="51" t="s">
        <v>144</v>
      </c>
      <c r="C36" s="52" t="s">
        <v>145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s="1" customFormat="1" ht="18.75" x14ac:dyDescent="0.3">
      <c r="A37" s="15">
        <v>30</v>
      </c>
      <c r="B37" s="51" t="s">
        <v>93</v>
      </c>
      <c r="C37" s="52" t="s">
        <v>146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s="1" customFormat="1" ht="18.75" x14ac:dyDescent="0.3">
      <c r="A38" s="15">
        <v>31</v>
      </c>
      <c r="B38" s="51" t="s">
        <v>147</v>
      </c>
      <c r="C38" s="52" t="s">
        <v>148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s="1" customFormat="1" ht="18.75" x14ac:dyDescent="0.3">
      <c r="A39" s="15">
        <v>32</v>
      </c>
      <c r="B39" s="53" t="s">
        <v>149</v>
      </c>
      <c r="C39" s="57" t="s">
        <v>150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s="1" customFormat="1" ht="18.75" x14ac:dyDescent="0.3">
      <c r="A40" s="15">
        <v>33</v>
      </c>
      <c r="B40" s="53" t="s">
        <v>151</v>
      </c>
      <c r="C40" s="57" t="s">
        <v>152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s="1" customFormat="1" ht="18.75" x14ac:dyDescent="0.3">
      <c r="A41" s="15">
        <v>34</v>
      </c>
      <c r="B41" s="53" t="s">
        <v>153</v>
      </c>
      <c r="C41" s="54" t="s">
        <v>154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s="1" customFormat="1" ht="18.75" x14ac:dyDescent="0.3">
      <c r="A42" s="15">
        <v>35</v>
      </c>
      <c r="B42" s="53" t="s">
        <v>155</v>
      </c>
      <c r="C42" s="57" t="s">
        <v>156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s="1" customFormat="1" ht="18.75" x14ac:dyDescent="0.3">
      <c r="A43" s="15">
        <v>36</v>
      </c>
      <c r="B43" s="53" t="s">
        <v>74</v>
      </c>
      <c r="C43" s="54" t="s">
        <v>157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53" t="s">
        <v>158</v>
      </c>
      <c r="C44" s="54" t="s">
        <v>159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2">
      <c r="A45" s="25"/>
      <c r="B45" s="26"/>
      <c r="C45" s="26"/>
      <c r="D45" s="26"/>
      <c r="E45" s="26"/>
      <c r="F45" s="26"/>
      <c r="G45" s="22" t="s">
        <v>10</v>
      </c>
      <c r="H45" s="23"/>
      <c r="I45" s="4">
        <f>COUNTIF(I8:I44,"ผ่าน")</f>
        <v>0</v>
      </c>
    </row>
    <row r="46" spans="1:9" ht="18.75" x14ac:dyDescent="0.2">
      <c r="A46" s="27"/>
      <c r="B46" s="28"/>
      <c r="C46" s="28"/>
      <c r="D46" s="28"/>
      <c r="E46" s="28"/>
      <c r="F46" s="28"/>
      <c r="G46" s="22" t="s">
        <v>14</v>
      </c>
      <c r="H46" s="23"/>
      <c r="I46" s="4">
        <f>COUNTIF(I8:I44,"ไม่ผ่าน")</f>
        <v>37</v>
      </c>
    </row>
    <row r="47" spans="1:9" ht="18.75" x14ac:dyDescent="0.3">
      <c r="A47" s="6" t="s">
        <v>15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18</v>
      </c>
      <c r="F50" s="10"/>
      <c r="G50" s="2"/>
      <c r="H50" s="2"/>
      <c r="I50" s="14"/>
    </row>
    <row r="51" spans="1:9" ht="18.75" x14ac:dyDescent="0.3">
      <c r="A51" s="48" t="s">
        <v>19</v>
      </c>
      <c r="B51" s="48"/>
      <c r="C51" s="48" t="s">
        <v>20</v>
      </c>
      <c r="D51" s="48"/>
      <c r="E51" s="24" t="s">
        <v>21</v>
      </c>
      <c r="F51" s="24"/>
      <c r="G51" s="24" t="s">
        <v>22</v>
      </c>
      <c r="H51" s="24"/>
      <c r="I51" s="14"/>
    </row>
    <row r="52" spans="1:9" ht="18.75" x14ac:dyDescent="0.3">
      <c r="A52" s="48"/>
      <c r="B52" s="48"/>
      <c r="C52" s="49" t="s">
        <v>23</v>
      </c>
      <c r="D52" s="49"/>
      <c r="E52" s="50" t="s">
        <v>24</v>
      </c>
      <c r="F52" s="50"/>
      <c r="G52" s="50">
        <f>COUNTIF(H8:H44,"/")</f>
        <v>0</v>
      </c>
      <c r="H52" s="50"/>
      <c r="I52" s="14"/>
    </row>
    <row r="53" spans="1:9" ht="18.75" x14ac:dyDescent="0.3">
      <c r="A53" s="48"/>
      <c r="B53" s="48"/>
      <c r="C53" s="49" t="s">
        <v>25</v>
      </c>
      <c r="D53" s="49"/>
      <c r="E53" s="50" t="s">
        <v>26</v>
      </c>
      <c r="F53" s="50"/>
      <c r="G53" s="50">
        <f>COUNTIF(G8:G44,"/")</f>
        <v>0</v>
      </c>
      <c r="H53" s="50"/>
      <c r="I53" s="14"/>
    </row>
    <row r="54" spans="1:9" ht="18.75" x14ac:dyDescent="0.3">
      <c r="A54" s="48"/>
      <c r="B54" s="48"/>
      <c r="C54" s="49" t="s">
        <v>27</v>
      </c>
      <c r="D54" s="49"/>
      <c r="E54" s="50" t="s">
        <v>10</v>
      </c>
      <c r="F54" s="50"/>
      <c r="G54" s="50">
        <f>COUNTIF(F8:F44,"/")</f>
        <v>0</v>
      </c>
      <c r="H54" s="50"/>
      <c r="I54" s="14"/>
    </row>
    <row r="55" spans="1:9" ht="18.75" x14ac:dyDescent="0.3">
      <c r="A55" s="48"/>
      <c r="B55" s="48"/>
      <c r="C55" s="49" t="s">
        <v>28</v>
      </c>
      <c r="D55" s="49"/>
      <c r="E55" s="50" t="s">
        <v>14</v>
      </c>
      <c r="F55" s="50"/>
      <c r="G55" s="50">
        <f>COUNTIF(E8:E44,"/")</f>
        <v>37</v>
      </c>
      <c r="H55" s="50"/>
      <c r="I55" s="14"/>
    </row>
  </sheetData>
  <mergeCells count="30">
    <mergeCell ref="G51:H51"/>
    <mergeCell ref="C52:D52"/>
    <mergeCell ref="C55:D55"/>
    <mergeCell ref="E55:F55"/>
    <mergeCell ref="G55:H55"/>
    <mergeCell ref="E52:F52"/>
    <mergeCell ref="G52:H52"/>
    <mergeCell ref="C53:D53"/>
    <mergeCell ref="E53:F53"/>
    <mergeCell ref="G53:H53"/>
    <mergeCell ref="C54:D54"/>
    <mergeCell ref="E54:F54"/>
    <mergeCell ref="G54:H54"/>
    <mergeCell ref="C51:D51"/>
    <mergeCell ref="A1:J1"/>
    <mergeCell ref="G46:H46"/>
    <mergeCell ref="E51:F51"/>
    <mergeCell ref="A45:F4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A51:B5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1" workbookViewId="0">
      <selection activeCell="A29" sqref="A29:XFD30"/>
    </sheetView>
  </sheetViews>
  <sheetFormatPr defaultRowHeight="14.25" x14ac:dyDescent="0.2"/>
  <cols>
    <col min="2" max="2" width="12.125" customWidth="1"/>
    <col min="3" max="3" width="12.87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84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93" t="s">
        <v>541</v>
      </c>
      <c r="C8" s="57" t="s">
        <v>630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93" t="s">
        <v>631</v>
      </c>
      <c r="C9" s="57" t="s">
        <v>632</v>
      </c>
      <c r="D9" s="18"/>
      <c r="E9" s="17" t="str">
        <f t="shared" ref="E9:E28" si="0">IF(D9&lt;=14,"/",IF(D9&lt;=20,"",IF(D9&lt;=25,"",IF(D9&lt;=30,""))))</f>
        <v>/</v>
      </c>
      <c r="F9" s="17" t="str">
        <f t="shared" ref="F9:F28" si="1">IF(D9&lt;=14,"",IF(D9&lt;=20,"/",IF(D9&lt;=25,"",IF(D9&lt;=30,""))))</f>
        <v/>
      </c>
      <c r="G9" s="17" t="str">
        <f t="shared" ref="G9:G28" si="2">IF(D9&lt;=14,"",IF(D9&lt;=20,"",IF(D9&lt;=25,"/",IF(D9&lt;=30,""))))</f>
        <v/>
      </c>
      <c r="H9" s="17" t="str">
        <f t="shared" ref="H9:H28" si="3">IF(D9&lt;=14,"",IF(D9&lt;=20,"",IF(D9&lt;=25,"",IF(D9&lt;=30,"/"))))</f>
        <v/>
      </c>
      <c r="I9" s="17" t="str">
        <f t="shared" ref="I9:I28" si="4">IF(D9&gt;14,"ผ่าน","ไม่ผ่าน")</f>
        <v>ไม่ผ่าน</v>
      </c>
    </row>
    <row r="10" spans="1:10" ht="18.75" x14ac:dyDescent="0.3">
      <c r="A10" s="15">
        <v>3</v>
      </c>
      <c r="B10" s="93" t="s">
        <v>633</v>
      </c>
      <c r="C10" s="57" t="s">
        <v>634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80" t="s">
        <v>635</v>
      </c>
      <c r="C11" s="81" t="s">
        <v>636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93" t="s">
        <v>637</v>
      </c>
      <c r="C12" s="57" t="s">
        <v>638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80" t="s">
        <v>639</v>
      </c>
      <c r="C13" s="81" t="s">
        <v>640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93" t="s">
        <v>294</v>
      </c>
      <c r="C14" s="57" t="s">
        <v>641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80" t="s">
        <v>642</v>
      </c>
      <c r="C15" s="81" t="s">
        <v>643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80" t="s">
        <v>644</v>
      </c>
      <c r="C16" s="81" t="s">
        <v>645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73" t="s">
        <v>646</v>
      </c>
      <c r="C17" s="74" t="s">
        <v>647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80" t="s">
        <v>648</v>
      </c>
      <c r="C18" s="81" t="s">
        <v>649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93" t="s">
        <v>170</v>
      </c>
      <c r="C19" s="57" t="s">
        <v>650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88" t="s">
        <v>29</v>
      </c>
      <c r="C20" s="89" t="s">
        <v>651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80" t="s">
        <v>652</v>
      </c>
      <c r="C21" s="81" t="s">
        <v>653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80" t="s">
        <v>654</v>
      </c>
      <c r="C22" s="81" t="s">
        <v>655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80" t="s">
        <v>78</v>
      </c>
      <c r="C23" s="81" t="s">
        <v>656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80" t="s">
        <v>657</v>
      </c>
      <c r="C24" s="81" t="s">
        <v>658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80" t="s">
        <v>659</v>
      </c>
      <c r="C25" s="81" t="s">
        <v>660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4" t="s">
        <v>661</v>
      </c>
      <c r="C26" s="94" t="s">
        <v>662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51" t="s">
        <v>663</v>
      </c>
      <c r="C27" s="52" t="s">
        <v>664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80" t="s">
        <v>665</v>
      </c>
      <c r="C28" s="81" t="s">
        <v>666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2">
      <c r="A29" s="25"/>
      <c r="B29" s="26"/>
      <c r="C29" s="26"/>
      <c r="D29" s="26"/>
      <c r="E29" s="26"/>
      <c r="F29" s="26"/>
      <c r="G29" s="22" t="s">
        <v>10</v>
      </c>
      <c r="H29" s="23"/>
      <c r="I29" s="4">
        <f>COUNTIF(I8:I28,"ผ่าน")</f>
        <v>0</v>
      </c>
    </row>
    <row r="30" spans="1:9" ht="18.75" x14ac:dyDescent="0.2">
      <c r="A30" s="27"/>
      <c r="B30" s="28"/>
      <c r="C30" s="28"/>
      <c r="D30" s="28"/>
      <c r="E30" s="28"/>
      <c r="F30" s="28"/>
      <c r="G30" s="22" t="s">
        <v>14</v>
      </c>
      <c r="H30" s="23"/>
      <c r="I30" s="4">
        <f>COUNTIF(I8:I28,"ไม่ผ่าน")</f>
        <v>21</v>
      </c>
    </row>
    <row r="31" spans="1:9" ht="18.75" x14ac:dyDescent="0.3">
      <c r="A31" s="6" t="s">
        <v>15</v>
      </c>
      <c r="B31" s="5"/>
      <c r="C31" s="5"/>
      <c r="D31" s="7"/>
      <c r="E31" s="5"/>
      <c r="F31" s="5"/>
      <c r="G31" s="14"/>
      <c r="H31" s="14"/>
      <c r="I31" s="14"/>
    </row>
    <row r="32" spans="1:9" ht="18.75" x14ac:dyDescent="0.3">
      <c r="A32" s="5"/>
      <c r="B32" s="5"/>
      <c r="C32" s="2"/>
      <c r="D32" s="10"/>
      <c r="E32" s="11" t="s">
        <v>16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17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18</v>
      </c>
      <c r="F34" s="10"/>
      <c r="G34" s="2"/>
      <c r="H34" s="2"/>
      <c r="I34" s="14"/>
    </row>
    <row r="35" spans="1:9" ht="18.75" x14ac:dyDescent="0.3">
      <c r="A35" s="48" t="s">
        <v>19</v>
      </c>
      <c r="B35" s="48"/>
      <c r="C35" s="48" t="s">
        <v>20</v>
      </c>
      <c r="D35" s="48"/>
      <c r="E35" s="24" t="s">
        <v>21</v>
      </c>
      <c r="F35" s="24"/>
      <c r="G35" s="24" t="s">
        <v>22</v>
      </c>
      <c r="H35" s="24"/>
      <c r="I35" s="14"/>
    </row>
    <row r="36" spans="1:9" ht="18.75" x14ac:dyDescent="0.3">
      <c r="A36" s="48"/>
      <c r="B36" s="48"/>
      <c r="C36" s="49" t="s">
        <v>23</v>
      </c>
      <c r="D36" s="49"/>
      <c r="E36" s="50" t="s">
        <v>24</v>
      </c>
      <c r="F36" s="50"/>
      <c r="G36" s="50">
        <f>COUNTIF(H8:H28,"/")</f>
        <v>0</v>
      </c>
      <c r="H36" s="50"/>
      <c r="I36" s="14"/>
    </row>
    <row r="37" spans="1:9" ht="18.75" x14ac:dyDescent="0.3">
      <c r="A37" s="48"/>
      <c r="B37" s="48"/>
      <c r="C37" s="49" t="s">
        <v>25</v>
      </c>
      <c r="D37" s="49"/>
      <c r="E37" s="50" t="s">
        <v>26</v>
      </c>
      <c r="F37" s="50"/>
      <c r="G37" s="50">
        <f>COUNTIF(G8:G28,"/")</f>
        <v>0</v>
      </c>
      <c r="H37" s="50"/>
      <c r="I37" s="14"/>
    </row>
    <row r="38" spans="1:9" ht="18.75" x14ac:dyDescent="0.3">
      <c r="A38" s="48"/>
      <c r="B38" s="48"/>
      <c r="C38" s="49" t="s">
        <v>27</v>
      </c>
      <c r="D38" s="49"/>
      <c r="E38" s="50" t="s">
        <v>10</v>
      </c>
      <c r="F38" s="50"/>
      <c r="G38" s="50">
        <f>COUNTIF(F8:F28,"/")</f>
        <v>0</v>
      </c>
      <c r="H38" s="50"/>
      <c r="I38" s="14"/>
    </row>
    <row r="39" spans="1:9" ht="18.75" x14ac:dyDescent="0.3">
      <c r="A39" s="48"/>
      <c r="B39" s="48"/>
      <c r="C39" s="49" t="s">
        <v>28</v>
      </c>
      <c r="D39" s="49"/>
      <c r="E39" s="50" t="s">
        <v>14</v>
      </c>
      <c r="F39" s="50"/>
      <c r="G39" s="50">
        <f>COUNTIF(E8:E28,"/")</f>
        <v>21</v>
      </c>
      <c r="H39" s="50"/>
      <c r="I39" s="14"/>
    </row>
  </sheetData>
  <mergeCells count="30">
    <mergeCell ref="A35:B39"/>
    <mergeCell ref="C35:D35"/>
    <mergeCell ref="E35:F35"/>
    <mergeCell ref="G35:H35"/>
    <mergeCell ref="C36:D36"/>
    <mergeCell ref="E36:F36"/>
    <mergeCell ref="C39:D39"/>
    <mergeCell ref="E39:F39"/>
    <mergeCell ref="G39:H39"/>
    <mergeCell ref="G36:H36"/>
    <mergeCell ref="C37:D37"/>
    <mergeCell ref="E37:F37"/>
    <mergeCell ref="G37:H37"/>
    <mergeCell ref="C38:D38"/>
    <mergeCell ref="E38:F38"/>
    <mergeCell ref="G38:H38"/>
    <mergeCell ref="A1:J1"/>
    <mergeCell ref="F6:H6"/>
    <mergeCell ref="A29:F30"/>
    <mergeCell ref="G29:H29"/>
    <mergeCell ref="G30:H30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3" workbookViewId="0">
      <selection activeCell="I34" sqref="I34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81.75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64" t="s">
        <v>667</v>
      </c>
      <c r="C8" s="94" t="s">
        <v>668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64" t="s">
        <v>81</v>
      </c>
      <c r="C9" s="94" t="s">
        <v>129</v>
      </c>
      <c r="D9" s="18"/>
      <c r="E9" s="17" t="str">
        <f t="shared" ref="E9:E26" si="0">IF(D9&lt;=14,"/",IF(D9&lt;=20,"",IF(D9&lt;=25,"",IF(D9&lt;=30,""))))</f>
        <v>/</v>
      </c>
      <c r="F9" s="17" t="str">
        <f t="shared" ref="F9:F26" si="1">IF(D9&lt;=14,"",IF(D9&lt;=20,"/",IF(D9&lt;=25,"",IF(D9&lt;=30,""))))</f>
        <v/>
      </c>
      <c r="G9" s="17" t="str">
        <f t="shared" ref="G9:G26" si="2">IF(D9&lt;=14,"",IF(D9&lt;=20,"",IF(D9&lt;=25,"/",IF(D9&lt;=30,""))))</f>
        <v/>
      </c>
      <c r="H9" s="17" t="str">
        <f t="shared" ref="H9:H26" si="3">IF(D9&lt;=14,"",IF(D9&lt;=20,"",IF(D9&lt;=25,"",IF(D9&lt;=30,"/"))))</f>
        <v/>
      </c>
      <c r="I9" s="17" t="str">
        <f t="shared" ref="I9:I26" si="4">IF(D9&gt;14,"ผ่าน","ไม่ผ่าน")</f>
        <v>ไม่ผ่าน</v>
      </c>
    </row>
    <row r="10" spans="1:10" ht="18.75" x14ac:dyDescent="0.3">
      <c r="A10" s="15">
        <v>3</v>
      </c>
      <c r="B10" s="64" t="s">
        <v>669</v>
      </c>
      <c r="C10" s="94" t="s">
        <v>670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64" t="s">
        <v>671</v>
      </c>
      <c r="C11" s="94" t="s">
        <v>672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95" t="s">
        <v>673</v>
      </c>
      <c r="C12" s="96" t="s">
        <v>674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64" t="s">
        <v>69</v>
      </c>
      <c r="C13" s="94" t="s">
        <v>675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64" t="s">
        <v>676</v>
      </c>
      <c r="C14" s="94" t="s">
        <v>677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95" t="s">
        <v>678</v>
      </c>
      <c r="C15" s="96" t="s">
        <v>679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97" t="s">
        <v>680</v>
      </c>
      <c r="C16" s="98" t="s">
        <v>681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95" t="s">
        <v>65</v>
      </c>
      <c r="C17" s="96" t="s">
        <v>682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97" t="s">
        <v>683</v>
      </c>
      <c r="C18" s="98" t="s">
        <v>684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97" t="s">
        <v>44</v>
      </c>
      <c r="C19" s="98" t="s">
        <v>251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95" t="s">
        <v>685</v>
      </c>
      <c r="C20" s="96" t="s">
        <v>686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95" t="s">
        <v>687</v>
      </c>
      <c r="C21" s="96" t="s">
        <v>38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97" t="s">
        <v>663</v>
      </c>
      <c r="C22" s="98" t="s">
        <v>688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95" t="s">
        <v>56</v>
      </c>
      <c r="C23" s="96" t="s">
        <v>689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95" t="s">
        <v>690</v>
      </c>
      <c r="C24" s="96" t="s">
        <v>691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95" t="s">
        <v>692</v>
      </c>
      <c r="C25" s="96" t="s">
        <v>693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95" t="s">
        <v>694</v>
      </c>
      <c r="C26" s="96" t="s">
        <v>695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2">
      <c r="A27" s="25"/>
      <c r="B27" s="26"/>
      <c r="C27" s="26"/>
      <c r="D27" s="26"/>
      <c r="E27" s="26"/>
      <c r="F27" s="26"/>
      <c r="G27" s="22" t="s">
        <v>10</v>
      </c>
      <c r="H27" s="23"/>
      <c r="I27" s="4">
        <f>COUNTIF(I8:I26,"ผ่าน")</f>
        <v>0</v>
      </c>
    </row>
    <row r="28" spans="1:9" ht="18.75" x14ac:dyDescent="0.2">
      <c r="A28" s="27"/>
      <c r="B28" s="28"/>
      <c r="C28" s="28"/>
      <c r="D28" s="28"/>
      <c r="E28" s="28"/>
      <c r="F28" s="28"/>
      <c r="G28" s="22" t="s">
        <v>14</v>
      </c>
      <c r="H28" s="23"/>
      <c r="I28" s="4">
        <f>COUNTIF(I8:I26,"ไม่ผ่าน")</f>
        <v>19</v>
      </c>
    </row>
    <row r="29" spans="1:9" ht="18.75" x14ac:dyDescent="0.3">
      <c r="A29" s="6" t="s">
        <v>15</v>
      </c>
      <c r="B29" s="5"/>
      <c r="C29" s="5"/>
      <c r="D29" s="7"/>
      <c r="E29" s="5"/>
      <c r="F29" s="5"/>
      <c r="G29" s="14"/>
      <c r="H29" s="14"/>
      <c r="I29" s="14"/>
    </row>
    <row r="30" spans="1:9" ht="18.75" x14ac:dyDescent="0.3">
      <c r="A30" s="5"/>
      <c r="B30" s="5"/>
      <c r="C30" s="2"/>
      <c r="D30" s="10"/>
      <c r="E30" s="11" t="s">
        <v>16</v>
      </c>
      <c r="F30" s="10"/>
      <c r="G30" s="2"/>
      <c r="H30" s="2"/>
      <c r="I30" s="14"/>
    </row>
    <row r="31" spans="1:9" ht="18.75" x14ac:dyDescent="0.3">
      <c r="A31" s="5"/>
      <c r="B31" s="5"/>
      <c r="C31" s="2"/>
      <c r="D31" s="10"/>
      <c r="E31" s="11" t="s">
        <v>17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18</v>
      </c>
      <c r="F32" s="10"/>
      <c r="G32" s="2"/>
      <c r="H32" s="2"/>
      <c r="I32" s="14"/>
    </row>
    <row r="33" spans="1:9" ht="18.75" x14ac:dyDescent="0.3">
      <c r="A33" s="48" t="s">
        <v>19</v>
      </c>
      <c r="B33" s="48"/>
      <c r="C33" s="48" t="s">
        <v>20</v>
      </c>
      <c r="D33" s="48"/>
      <c r="E33" s="24" t="s">
        <v>21</v>
      </c>
      <c r="F33" s="24"/>
      <c r="G33" s="24" t="s">
        <v>22</v>
      </c>
      <c r="H33" s="24"/>
      <c r="I33" s="14"/>
    </row>
    <row r="34" spans="1:9" ht="18.75" x14ac:dyDescent="0.3">
      <c r="A34" s="48"/>
      <c r="B34" s="48"/>
      <c r="C34" s="49" t="s">
        <v>23</v>
      </c>
      <c r="D34" s="49"/>
      <c r="E34" s="50" t="s">
        <v>24</v>
      </c>
      <c r="F34" s="50"/>
      <c r="G34" s="50">
        <f>COUNTIF(H8:H26,"/")</f>
        <v>0</v>
      </c>
      <c r="H34" s="50"/>
      <c r="I34" s="14"/>
    </row>
    <row r="35" spans="1:9" ht="18.75" x14ac:dyDescent="0.3">
      <c r="A35" s="48"/>
      <c r="B35" s="48"/>
      <c r="C35" s="49" t="s">
        <v>25</v>
      </c>
      <c r="D35" s="49"/>
      <c r="E35" s="50" t="s">
        <v>26</v>
      </c>
      <c r="F35" s="50"/>
      <c r="G35" s="50">
        <f>COUNTIF(G8:G26,"/")</f>
        <v>0</v>
      </c>
      <c r="H35" s="50"/>
      <c r="I35" s="14"/>
    </row>
    <row r="36" spans="1:9" ht="18.75" x14ac:dyDescent="0.3">
      <c r="A36" s="48"/>
      <c r="B36" s="48"/>
      <c r="C36" s="49" t="s">
        <v>27</v>
      </c>
      <c r="D36" s="49"/>
      <c r="E36" s="50" t="s">
        <v>10</v>
      </c>
      <c r="F36" s="50"/>
      <c r="G36" s="50">
        <f>COUNTIF(F8:F26,"/")</f>
        <v>0</v>
      </c>
      <c r="H36" s="50"/>
      <c r="I36" s="14"/>
    </row>
    <row r="37" spans="1:9" ht="18.75" x14ac:dyDescent="0.3">
      <c r="A37" s="48"/>
      <c r="B37" s="48"/>
      <c r="C37" s="49" t="s">
        <v>28</v>
      </c>
      <c r="D37" s="49"/>
      <c r="E37" s="50" t="s">
        <v>14</v>
      </c>
      <c r="F37" s="50"/>
      <c r="G37" s="50">
        <f>COUNTIF(E8:E26,"/")</f>
        <v>19</v>
      </c>
      <c r="H37" s="50"/>
      <c r="I37" s="14"/>
    </row>
  </sheetData>
  <mergeCells count="30">
    <mergeCell ref="A33:B37"/>
    <mergeCell ref="C33:D33"/>
    <mergeCell ref="E33:F33"/>
    <mergeCell ref="G33:H33"/>
    <mergeCell ref="C34:D34"/>
    <mergeCell ref="E34:F34"/>
    <mergeCell ref="C37:D37"/>
    <mergeCell ref="E37:F37"/>
    <mergeCell ref="G37:H37"/>
    <mergeCell ref="G34:H34"/>
    <mergeCell ref="C35:D35"/>
    <mergeCell ref="E35:F35"/>
    <mergeCell ref="G35:H35"/>
    <mergeCell ref="C36:D36"/>
    <mergeCell ref="E36:F36"/>
    <mergeCell ref="G36:H36"/>
    <mergeCell ref="A1:J1"/>
    <mergeCell ref="F6:H6"/>
    <mergeCell ref="A27:F28"/>
    <mergeCell ref="G27:H27"/>
    <mergeCell ref="G28:H28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6" workbookViewId="0">
      <selection activeCell="A46" sqref="A46:XFD52"/>
    </sheetView>
  </sheetViews>
  <sheetFormatPr defaultRowHeight="14.25" x14ac:dyDescent="0.2"/>
  <cols>
    <col min="1" max="1" width="6" customWidth="1"/>
    <col min="2" max="2" width="11.37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96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87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58" t="s">
        <v>160</v>
      </c>
      <c r="C8" s="59" t="s">
        <v>161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60" t="s">
        <v>162</v>
      </c>
      <c r="C9" s="61" t="s">
        <v>163</v>
      </c>
      <c r="D9" s="18"/>
      <c r="E9" s="17" t="str">
        <f t="shared" ref="E9:E45" si="0">IF(D9&lt;=14,"/",IF(D9&lt;=20,"",IF(D9&lt;=25,"",IF(D9&lt;=30,""))))</f>
        <v>/</v>
      </c>
      <c r="F9" s="17" t="str">
        <f t="shared" ref="F9:F45" si="1">IF(D9&lt;=14,"",IF(D9&lt;=20,"/",IF(D9&lt;=25,"",IF(D9&lt;=30,""))))</f>
        <v/>
      </c>
      <c r="G9" s="17" t="str">
        <f t="shared" ref="G9:G45" si="2">IF(D9&lt;=14,"",IF(D9&lt;=20,"",IF(D9&lt;=25,"/",IF(D9&lt;=30,""))))</f>
        <v/>
      </c>
      <c r="H9" s="17" t="str">
        <f t="shared" ref="H9:H45" si="3">IF(D9&lt;=14,"",IF(D9&lt;=20,"",IF(D9&lt;=25,"",IF(D9&lt;=30,"/"))))</f>
        <v/>
      </c>
      <c r="I9" s="17" t="str">
        <f t="shared" ref="I9:I45" si="4">IF(D9&gt;14,"ผ่าน","ไม่ผ่าน")</f>
        <v>ไม่ผ่าน</v>
      </c>
    </row>
    <row r="10" spans="1:10" ht="18.75" x14ac:dyDescent="0.3">
      <c r="A10" s="15">
        <v>3</v>
      </c>
      <c r="B10" s="58" t="s">
        <v>164</v>
      </c>
      <c r="C10" s="59" t="s">
        <v>165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51" t="s">
        <v>166</v>
      </c>
      <c r="C11" s="52" t="s">
        <v>167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53" t="s">
        <v>168</v>
      </c>
      <c r="C12" s="54" t="s">
        <v>169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55" t="s">
        <v>170</v>
      </c>
      <c r="C13" s="56" t="s">
        <v>171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53" t="s">
        <v>172</v>
      </c>
      <c r="C14" s="54" t="s">
        <v>173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51" t="s">
        <v>174</v>
      </c>
      <c r="C15" s="52" t="s">
        <v>175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53" t="s">
        <v>176</v>
      </c>
      <c r="C16" s="57" t="s">
        <v>177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55" t="s">
        <v>178</v>
      </c>
      <c r="C17" s="56" t="s">
        <v>179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51" t="s">
        <v>180</v>
      </c>
      <c r="C18" s="52" t="s">
        <v>115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51" t="s">
        <v>181</v>
      </c>
      <c r="C19" s="52" t="s">
        <v>182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55" t="s">
        <v>158</v>
      </c>
      <c r="C20" s="56" t="s">
        <v>183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51" t="s">
        <v>184</v>
      </c>
      <c r="C21" s="52" t="s">
        <v>185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53" t="s">
        <v>186</v>
      </c>
      <c r="C22" s="54" t="s">
        <v>187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53" t="s">
        <v>188</v>
      </c>
      <c r="C23" s="54" t="s">
        <v>189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53" t="s">
        <v>70</v>
      </c>
      <c r="C24" s="57" t="s">
        <v>190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53" t="s">
        <v>191</v>
      </c>
      <c r="C25" s="57" t="s">
        <v>192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51" t="s">
        <v>193</v>
      </c>
      <c r="C26" s="52" t="s">
        <v>194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53" t="s">
        <v>195</v>
      </c>
      <c r="C27" s="54" t="s">
        <v>196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55" t="s">
        <v>197</v>
      </c>
      <c r="C28" s="56" t="s">
        <v>198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53" t="s">
        <v>199</v>
      </c>
      <c r="C29" s="54" t="s">
        <v>200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53" t="s">
        <v>93</v>
      </c>
      <c r="C30" s="57" t="s">
        <v>201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53" t="s">
        <v>128</v>
      </c>
      <c r="C31" s="54" t="s">
        <v>202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55" t="s">
        <v>139</v>
      </c>
      <c r="C32" s="56" t="s">
        <v>73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53" t="s">
        <v>203</v>
      </c>
      <c r="C33" s="54" t="s">
        <v>204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53" t="s">
        <v>205</v>
      </c>
      <c r="C34" s="54" t="s">
        <v>206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53" t="s">
        <v>207</v>
      </c>
      <c r="C35" s="54" t="s">
        <v>208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53" t="s">
        <v>53</v>
      </c>
      <c r="C36" s="54" t="s">
        <v>209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53" t="s">
        <v>210</v>
      </c>
      <c r="C37" s="54" t="s">
        <v>41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51" t="s">
        <v>211</v>
      </c>
      <c r="C38" s="52" t="s">
        <v>212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53" t="s">
        <v>59</v>
      </c>
      <c r="C39" s="54" t="s">
        <v>213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53" t="s">
        <v>214</v>
      </c>
      <c r="C40" s="57" t="s">
        <v>215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53" t="s">
        <v>216</v>
      </c>
      <c r="C41" s="54" t="s">
        <v>217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53" t="s">
        <v>36</v>
      </c>
      <c r="C42" s="54" t="s">
        <v>218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53" t="s">
        <v>219</v>
      </c>
      <c r="C43" s="54" t="s">
        <v>220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53" t="s">
        <v>57</v>
      </c>
      <c r="C44" s="54" t="s">
        <v>221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53" t="s">
        <v>222</v>
      </c>
      <c r="C45" s="54" t="s">
        <v>223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2">
      <c r="A46" s="25"/>
      <c r="B46" s="26"/>
      <c r="C46" s="26"/>
      <c r="D46" s="26"/>
      <c r="E46" s="26"/>
      <c r="F46" s="26"/>
      <c r="G46" s="22" t="s">
        <v>10</v>
      </c>
      <c r="H46" s="23"/>
      <c r="I46" s="4">
        <f>COUNTIF(I8:I45,"ผ่าน")</f>
        <v>0</v>
      </c>
    </row>
    <row r="47" spans="1:9" ht="18.75" x14ac:dyDescent="0.2">
      <c r="A47" s="27"/>
      <c r="B47" s="28"/>
      <c r="C47" s="28"/>
      <c r="D47" s="28"/>
      <c r="E47" s="28"/>
      <c r="F47" s="28"/>
      <c r="G47" s="22" t="s">
        <v>14</v>
      </c>
      <c r="H47" s="23"/>
      <c r="I47" s="4">
        <f>COUNTIF(I8:I45,"ไม่ผ่าน")</f>
        <v>38</v>
      </c>
    </row>
    <row r="48" spans="1:9" ht="18.75" x14ac:dyDescent="0.3">
      <c r="A48" s="6" t="s">
        <v>15</v>
      </c>
      <c r="B48" s="5"/>
      <c r="C48" s="5"/>
      <c r="D48" s="7"/>
      <c r="E48" s="5"/>
      <c r="F48" s="5"/>
      <c r="G48" s="14"/>
      <c r="H48" s="14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18</v>
      </c>
      <c r="F51" s="10"/>
      <c r="G51" s="2"/>
      <c r="H51" s="2"/>
      <c r="I51" s="14"/>
    </row>
    <row r="52" spans="1:9" ht="18.75" x14ac:dyDescent="0.3">
      <c r="A52" s="48" t="s">
        <v>19</v>
      </c>
      <c r="B52" s="48"/>
      <c r="C52" s="48" t="s">
        <v>20</v>
      </c>
      <c r="D52" s="48"/>
      <c r="E52" s="24" t="s">
        <v>21</v>
      </c>
      <c r="F52" s="24"/>
      <c r="G52" s="24" t="s">
        <v>22</v>
      </c>
      <c r="H52" s="24"/>
      <c r="I52" s="14"/>
    </row>
    <row r="53" spans="1:9" ht="18.75" x14ac:dyDescent="0.3">
      <c r="A53" s="48"/>
      <c r="B53" s="48"/>
      <c r="C53" s="49" t="s">
        <v>23</v>
      </c>
      <c r="D53" s="49"/>
      <c r="E53" s="50" t="s">
        <v>24</v>
      </c>
      <c r="F53" s="50"/>
      <c r="G53" s="50">
        <f>COUNTIF(H8:H45,"/")</f>
        <v>0</v>
      </c>
      <c r="H53" s="50"/>
      <c r="I53" s="14"/>
    </row>
    <row r="54" spans="1:9" ht="18.75" x14ac:dyDescent="0.3">
      <c r="A54" s="48"/>
      <c r="B54" s="48"/>
      <c r="C54" s="49" t="s">
        <v>25</v>
      </c>
      <c r="D54" s="49"/>
      <c r="E54" s="50" t="s">
        <v>26</v>
      </c>
      <c r="F54" s="50"/>
      <c r="G54" s="50">
        <f>COUNTIF(G8:G45,"/")</f>
        <v>0</v>
      </c>
      <c r="H54" s="50"/>
      <c r="I54" s="14"/>
    </row>
    <row r="55" spans="1:9" ht="18.75" x14ac:dyDescent="0.3">
      <c r="A55" s="48"/>
      <c r="B55" s="48"/>
      <c r="C55" s="49" t="s">
        <v>27</v>
      </c>
      <c r="D55" s="49"/>
      <c r="E55" s="50" t="s">
        <v>10</v>
      </c>
      <c r="F55" s="50"/>
      <c r="G55" s="50">
        <f>COUNTIF(F8:F45,"/")</f>
        <v>0</v>
      </c>
      <c r="H55" s="50"/>
      <c r="I55" s="14"/>
    </row>
    <row r="56" spans="1:9" ht="18.75" x14ac:dyDescent="0.3">
      <c r="A56" s="48"/>
      <c r="B56" s="48"/>
      <c r="C56" s="49" t="s">
        <v>28</v>
      </c>
      <c r="D56" s="49"/>
      <c r="E56" s="50" t="s">
        <v>14</v>
      </c>
      <c r="F56" s="50"/>
      <c r="G56" s="50">
        <f>COUNTIF(E8:E45,"/")</f>
        <v>38</v>
      </c>
      <c r="H56" s="50"/>
      <c r="I56" s="14"/>
    </row>
  </sheetData>
  <mergeCells count="30">
    <mergeCell ref="A52:B56"/>
    <mergeCell ref="C52:D52"/>
    <mergeCell ref="E52:F52"/>
    <mergeCell ref="G52:H52"/>
    <mergeCell ref="C53:D53"/>
    <mergeCell ref="E53:F53"/>
    <mergeCell ref="C56:D56"/>
    <mergeCell ref="E56:F56"/>
    <mergeCell ref="G56:H56"/>
    <mergeCell ref="G53:H53"/>
    <mergeCell ref="C54:D54"/>
    <mergeCell ref="E54:F54"/>
    <mergeCell ref="G54:H54"/>
    <mergeCell ref="C55:D55"/>
    <mergeCell ref="E55:F55"/>
    <mergeCell ref="G55:H55"/>
    <mergeCell ref="A1:J1"/>
    <mergeCell ref="F6:H6"/>
    <mergeCell ref="A46:F47"/>
    <mergeCell ref="G46:H46"/>
    <mergeCell ref="G47:H47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7" workbookViewId="0">
      <selection activeCell="A44" sqref="A44:XFD52"/>
    </sheetView>
  </sheetViews>
  <sheetFormatPr defaultRowHeight="14.25" x14ac:dyDescent="0.2"/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96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86.25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60" t="s">
        <v>224</v>
      </c>
      <c r="C8" s="62" t="s">
        <v>225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60" t="s">
        <v>226</v>
      </c>
      <c r="C9" s="62" t="s">
        <v>227</v>
      </c>
      <c r="D9" s="18"/>
      <c r="E9" s="17" t="str">
        <f t="shared" ref="E9:E43" si="0">IF(D9&lt;=14,"/",IF(D9&lt;=20,"",IF(D9&lt;=25,"",IF(D9&lt;=30,""))))</f>
        <v>/</v>
      </c>
      <c r="F9" s="17" t="str">
        <f t="shared" ref="F9:F43" si="1">IF(D9&lt;=14,"",IF(D9&lt;=20,"/",IF(D9&lt;=25,"",IF(D9&lt;=30,""))))</f>
        <v/>
      </c>
      <c r="G9" s="17" t="str">
        <f t="shared" ref="G9:G43" si="2">IF(D9&lt;=14,"",IF(D9&lt;=20,"",IF(D9&lt;=25,"/",IF(D9&lt;=30,""))))</f>
        <v/>
      </c>
      <c r="H9" s="17" t="str">
        <f t="shared" ref="H9:H43" si="3">IF(D9&lt;=14,"",IF(D9&lt;=20,"",IF(D9&lt;=25,"",IF(D9&lt;=30,"/"))))</f>
        <v/>
      </c>
      <c r="I9" s="17" t="str">
        <f t="shared" ref="I9:I43" si="4">IF(D9&gt;14,"ผ่าน","ไม่ผ่าน")</f>
        <v>ไม่ผ่าน</v>
      </c>
    </row>
    <row r="10" spans="1:10" ht="18.75" x14ac:dyDescent="0.3">
      <c r="A10" s="15">
        <v>3</v>
      </c>
      <c r="B10" s="60" t="s">
        <v>228</v>
      </c>
      <c r="C10" s="62" t="s">
        <v>229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60" t="s">
        <v>230</v>
      </c>
      <c r="C11" s="63" t="s">
        <v>231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60" t="s">
        <v>232</v>
      </c>
      <c r="C12" s="62" t="s">
        <v>233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60" t="s">
        <v>234</v>
      </c>
      <c r="C13" s="62" t="s">
        <v>235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60" t="s">
        <v>236</v>
      </c>
      <c r="C14" s="62" t="s">
        <v>237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60" t="s">
        <v>238</v>
      </c>
      <c r="C15" s="62" t="s">
        <v>239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60" t="s">
        <v>30</v>
      </c>
      <c r="C16" s="62" t="s">
        <v>240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0" t="s">
        <v>241</v>
      </c>
      <c r="C17" s="62" t="s">
        <v>242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0" t="s">
        <v>243</v>
      </c>
      <c r="C18" s="62" t="s">
        <v>244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0" t="s">
        <v>31</v>
      </c>
      <c r="C19" s="62" t="s">
        <v>245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0" t="s">
        <v>68</v>
      </c>
      <c r="C20" s="62" t="s">
        <v>246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0" t="s">
        <v>247</v>
      </c>
      <c r="C21" s="62" t="s">
        <v>35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60" t="s">
        <v>248</v>
      </c>
      <c r="C22" s="62" t="s">
        <v>249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0" t="s">
        <v>250</v>
      </c>
      <c r="C23" s="62" t="s">
        <v>251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0" t="s">
        <v>54</v>
      </c>
      <c r="C24" s="62" t="s">
        <v>252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60" t="s">
        <v>253</v>
      </c>
      <c r="C25" s="62" t="s">
        <v>254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0" t="s">
        <v>255</v>
      </c>
      <c r="C26" s="62" t="s">
        <v>256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60" t="s">
        <v>257</v>
      </c>
      <c r="C27" s="62" t="s">
        <v>258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60" t="s">
        <v>259</v>
      </c>
      <c r="C28" s="62" t="s">
        <v>260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60" t="s">
        <v>261</v>
      </c>
      <c r="C29" s="62" t="s">
        <v>262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60" t="s">
        <v>70</v>
      </c>
      <c r="C30" s="62" t="s">
        <v>263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60" t="s">
        <v>264</v>
      </c>
      <c r="C31" s="62" t="s">
        <v>265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60" t="s">
        <v>88</v>
      </c>
      <c r="C32" s="62" t="s">
        <v>266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60" t="s">
        <v>267</v>
      </c>
      <c r="C33" s="63" t="s">
        <v>268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60" t="s">
        <v>77</v>
      </c>
      <c r="C34" s="62" t="s">
        <v>269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60" t="s">
        <v>270</v>
      </c>
      <c r="C35" s="63" t="s">
        <v>271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0" t="s">
        <v>272</v>
      </c>
      <c r="C36" s="62" t="s">
        <v>273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0" t="s">
        <v>274</v>
      </c>
      <c r="C37" s="62" t="s">
        <v>275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60" t="s">
        <v>276</v>
      </c>
      <c r="C38" s="62" t="s">
        <v>277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60" t="s">
        <v>278</v>
      </c>
      <c r="C39" s="62" t="s">
        <v>279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60" t="s">
        <v>280</v>
      </c>
      <c r="C40" s="62" t="s">
        <v>281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60" t="s">
        <v>282</v>
      </c>
      <c r="C41" s="62" t="s">
        <v>66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60" t="s">
        <v>283</v>
      </c>
      <c r="C42" s="62" t="s">
        <v>284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60" t="s">
        <v>285</v>
      </c>
      <c r="C43" s="62" t="s">
        <v>286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2">
      <c r="A44" s="25"/>
      <c r="B44" s="26"/>
      <c r="C44" s="26"/>
      <c r="D44" s="26"/>
      <c r="E44" s="26"/>
      <c r="F44" s="26"/>
      <c r="G44" s="22" t="s">
        <v>10</v>
      </c>
      <c r="H44" s="23"/>
      <c r="I44" s="4">
        <f>COUNTIF(I8:I43,"ผ่าน")</f>
        <v>0</v>
      </c>
    </row>
    <row r="45" spans="1:9" ht="18.75" x14ac:dyDescent="0.2">
      <c r="A45" s="27"/>
      <c r="B45" s="28"/>
      <c r="C45" s="28"/>
      <c r="D45" s="28"/>
      <c r="E45" s="28"/>
      <c r="F45" s="28"/>
      <c r="G45" s="22" t="s">
        <v>14</v>
      </c>
      <c r="H45" s="23"/>
      <c r="I45" s="4">
        <f>COUNTIF(I8:I43,"ไม่ผ่าน")</f>
        <v>36</v>
      </c>
    </row>
    <row r="46" spans="1:9" ht="18.75" x14ac:dyDescent="0.3">
      <c r="A46" s="6" t="s">
        <v>15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16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17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18</v>
      </c>
      <c r="F49" s="10"/>
      <c r="G49" s="2"/>
      <c r="H49" s="2"/>
      <c r="I49" s="14"/>
    </row>
    <row r="50" spans="1:9" ht="18.75" x14ac:dyDescent="0.3">
      <c r="A50" s="48" t="s">
        <v>19</v>
      </c>
      <c r="B50" s="48"/>
      <c r="C50" s="48" t="s">
        <v>20</v>
      </c>
      <c r="D50" s="48"/>
      <c r="E50" s="24" t="s">
        <v>21</v>
      </c>
      <c r="F50" s="24"/>
      <c r="G50" s="24" t="s">
        <v>22</v>
      </c>
      <c r="H50" s="24"/>
      <c r="I50" s="14"/>
    </row>
    <row r="51" spans="1:9" ht="18.75" x14ac:dyDescent="0.3">
      <c r="A51" s="48"/>
      <c r="B51" s="48"/>
      <c r="C51" s="49" t="s">
        <v>23</v>
      </c>
      <c r="D51" s="49"/>
      <c r="E51" s="50" t="s">
        <v>24</v>
      </c>
      <c r="F51" s="50"/>
      <c r="G51" s="50">
        <f>COUNTIF(H8:H43,"/")</f>
        <v>0</v>
      </c>
      <c r="H51" s="50"/>
      <c r="I51" s="14"/>
    </row>
    <row r="52" spans="1:9" ht="18.75" x14ac:dyDescent="0.3">
      <c r="A52" s="48"/>
      <c r="B52" s="48"/>
      <c r="C52" s="49" t="s">
        <v>25</v>
      </c>
      <c r="D52" s="49"/>
      <c r="E52" s="50" t="s">
        <v>26</v>
      </c>
      <c r="F52" s="50"/>
      <c r="G52" s="50">
        <f>COUNTIF(G8:G43,"/")</f>
        <v>0</v>
      </c>
      <c r="H52" s="50"/>
      <c r="I52" s="14"/>
    </row>
    <row r="53" spans="1:9" ht="18.75" x14ac:dyDescent="0.3">
      <c r="A53" s="48"/>
      <c r="B53" s="48"/>
      <c r="C53" s="49" t="s">
        <v>27</v>
      </c>
      <c r="D53" s="49"/>
      <c r="E53" s="50" t="s">
        <v>10</v>
      </c>
      <c r="F53" s="50"/>
      <c r="G53" s="50">
        <f>COUNTIF(F8:F43,"/")</f>
        <v>0</v>
      </c>
      <c r="H53" s="50"/>
      <c r="I53" s="14"/>
    </row>
    <row r="54" spans="1:9" ht="18.75" x14ac:dyDescent="0.3">
      <c r="A54" s="48"/>
      <c r="B54" s="48"/>
      <c r="C54" s="49" t="s">
        <v>28</v>
      </c>
      <c r="D54" s="49"/>
      <c r="E54" s="50" t="s">
        <v>14</v>
      </c>
      <c r="F54" s="50"/>
      <c r="G54" s="50">
        <f>COUNTIF(E8:E43,"/")</f>
        <v>36</v>
      </c>
      <c r="H54" s="50"/>
      <c r="I54" s="14"/>
    </row>
  </sheetData>
  <mergeCells count="30">
    <mergeCell ref="A50:B54"/>
    <mergeCell ref="C50:D50"/>
    <mergeCell ref="E50:F50"/>
    <mergeCell ref="G50:H50"/>
    <mergeCell ref="C51:D51"/>
    <mergeCell ref="E51:F51"/>
    <mergeCell ref="C54:D54"/>
    <mergeCell ref="E54:F54"/>
    <mergeCell ref="G54:H54"/>
    <mergeCell ref="G51:H51"/>
    <mergeCell ref="C52:D52"/>
    <mergeCell ref="E52:F52"/>
    <mergeCell ref="G52:H52"/>
    <mergeCell ref="C53:D53"/>
    <mergeCell ref="E53:F53"/>
    <mergeCell ref="G53:H53"/>
    <mergeCell ref="A1:J1"/>
    <mergeCell ref="F6:H6"/>
    <mergeCell ref="A44:F45"/>
    <mergeCell ref="G44:H44"/>
    <mergeCell ref="G45:H45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9" workbookViewId="0">
      <selection activeCell="A45" sqref="A45:XFD52"/>
    </sheetView>
  </sheetViews>
  <sheetFormatPr defaultRowHeight="14.25" x14ac:dyDescent="0.2"/>
  <cols>
    <col min="2" max="2" width="11" customWidth="1"/>
    <col min="3" max="3" width="11.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96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82.5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60" t="s">
        <v>287</v>
      </c>
      <c r="C8" s="62" t="s">
        <v>288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60" t="s">
        <v>289</v>
      </c>
      <c r="C9" s="62" t="s">
        <v>290</v>
      </c>
      <c r="D9" s="18"/>
      <c r="E9" s="17" t="str">
        <f t="shared" ref="E9:E44" si="0">IF(D9&lt;=14,"/",IF(D9&lt;=20,"",IF(D9&lt;=25,"",IF(D9&lt;=30,""))))</f>
        <v>/</v>
      </c>
      <c r="F9" s="17" t="str">
        <f t="shared" ref="F9:F44" si="1">IF(D9&lt;=14,"",IF(D9&lt;=20,"/",IF(D9&lt;=25,"",IF(D9&lt;=30,""))))</f>
        <v/>
      </c>
      <c r="G9" s="17" t="str">
        <f t="shared" ref="G9:G44" si="2">IF(D9&lt;=14,"",IF(D9&lt;=20,"",IF(D9&lt;=25,"/",IF(D9&lt;=30,""))))</f>
        <v/>
      </c>
      <c r="H9" s="17" t="str">
        <f t="shared" ref="H9:H44" si="3">IF(D9&lt;=14,"",IF(D9&lt;=20,"",IF(D9&lt;=25,"",IF(D9&lt;=30,"/"))))</f>
        <v/>
      </c>
      <c r="I9" s="17" t="str">
        <f t="shared" ref="I9:I44" si="4">IF(D9&gt;14,"ผ่าน","ไม่ผ่าน")</f>
        <v>ไม่ผ่าน</v>
      </c>
    </row>
    <row r="10" spans="1:10" ht="18.75" x14ac:dyDescent="0.3">
      <c r="A10" s="15">
        <v>3</v>
      </c>
      <c r="B10" s="60" t="s">
        <v>72</v>
      </c>
      <c r="C10" s="62" t="s">
        <v>291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60" t="s">
        <v>292</v>
      </c>
      <c r="C11" s="62" t="s">
        <v>293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60" t="s">
        <v>294</v>
      </c>
      <c r="C12" s="62" t="s">
        <v>295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60" t="s">
        <v>296</v>
      </c>
      <c r="C13" s="62" t="s">
        <v>297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60" t="s">
        <v>298</v>
      </c>
      <c r="C14" s="62" t="s">
        <v>299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60" t="s">
        <v>61</v>
      </c>
      <c r="C15" s="62" t="s">
        <v>300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60" t="s">
        <v>301</v>
      </c>
      <c r="C16" s="62" t="s">
        <v>302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0" t="s">
        <v>303</v>
      </c>
      <c r="C17" s="62" t="s">
        <v>304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0" t="s">
        <v>305</v>
      </c>
      <c r="C18" s="62" t="s">
        <v>306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0" t="s">
        <v>307</v>
      </c>
      <c r="C19" s="62" t="s">
        <v>308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0" t="s">
        <v>309</v>
      </c>
      <c r="C20" s="62" t="s">
        <v>310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0" t="s">
        <v>311</v>
      </c>
      <c r="C21" s="62" t="s">
        <v>312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60" t="s">
        <v>313</v>
      </c>
      <c r="C22" s="62" t="s">
        <v>314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0" t="s">
        <v>315</v>
      </c>
      <c r="C23" s="62" t="s">
        <v>316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0" t="s">
        <v>317</v>
      </c>
      <c r="C24" s="62" t="s">
        <v>318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60" t="s">
        <v>319</v>
      </c>
      <c r="C25" s="62" t="s">
        <v>320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0" t="s">
        <v>79</v>
      </c>
      <c r="C26" s="62" t="s">
        <v>321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60" t="s">
        <v>322</v>
      </c>
      <c r="C27" s="62" t="s">
        <v>323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60" t="s">
        <v>324</v>
      </c>
      <c r="C28" s="62" t="s">
        <v>325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64" t="s">
        <v>326</v>
      </c>
      <c r="C29" s="62" t="s">
        <v>327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60" t="s">
        <v>328</v>
      </c>
      <c r="C30" s="62" t="s">
        <v>329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60" t="s">
        <v>330</v>
      </c>
      <c r="C31" s="62" t="s">
        <v>331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60" t="s">
        <v>332</v>
      </c>
      <c r="C32" s="62" t="s">
        <v>333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60" t="s">
        <v>334</v>
      </c>
      <c r="C33" s="62" t="s">
        <v>335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60" t="s">
        <v>336</v>
      </c>
      <c r="C34" s="62" t="s">
        <v>337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60" t="s">
        <v>338</v>
      </c>
      <c r="C35" s="62" t="s">
        <v>49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0" t="s">
        <v>60</v>
      </c>
      <c r="C36" s="62" t="s">
        <v>339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0" t="s">
        <v>340</v>
      </c>
      <c r="C37" s="62" t="s">
        <v>341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60" t="s">
        <v>342</v>
      </c>
      <c r="C38" s="62" t="s">
        <v>343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60" t="s">
        <v>344</v>
      </c>
      <c r="C39" s="62" t="s">
        <v>281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60" t="s">
        <v>34</v>
      </c>
      <c r="C40" s="62" t="s">
        <v>345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60" t="s">
        <v>346</v>
      </c>
      <c r="C41" s="62" t="s">
        <v>347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60" t="s">
        <v>348</v>
      </c>
      <c r="C42" s="62" t="s">
        <v>349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60" t="s">
        <v>350</v>
      </c>
      <c r="C43" s="62" t="s">
        <v>351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60" t="s">
        <v>352</v>
      </c>
      <c r="C44" s="62" t="s">
        <v>353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2">
      <c r="A45" s="25"/>
      <c r="B45" s="26"/>
      <c r="C45" s="26"/>
      <c r="D45" s="26"/>
      <c r="E45" s="26"/>
      <c r="F45" s="26"/>
      <c r="G45" s="22" t="s">
        <v>10</v>
      </c>
      <c r="H45" s="23"/>
      <c r="I45" s="4">
        <f>COUNTIF(I8:I44,"ผ่าน")</f>
        <v>0</v>
      </c>
    </row>
    <row r="46" spans="1:9" ht="18.75" x14ac:dyDescent="0.2">
      <c r="A46" s="27"/>
      <c r="B46" s="28"/>
      <c r="C46" s="28"/>
      <c r="D46" s="28"/>
      <c r="E46" s="28"/>
      <c r="F46" s="28"/>
      <c r="G46" s="22" t="s">
        <v>14</v>
      </c>
      <c r="H46" s="23"/>
      <c r="I46" s="4">
        <f>COUNTIF(I8:I44,"ไม่ผ่าน")</f>
        <v>37</v>
      </c>
    </row>
    <row r="47" spans="1:9" ht="18.75" x14ac:dyDescent="0.3">
      <c r="A47" s="6" t="s">
        <v>15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18</v>
      </c>
      <c r="F50" s="10"/>
      <c r="G50" s="2"/>
      <c r="H50" s="2"/>
      <c r="I50" s="14"/>
    </row>
    <row r="51" spans="1:9" ht="18.75" x14ac:dyDescent="0.3">
      <c r="A51" s="48" t="s">
        <v>19</v>
      </c>
      <c r="B51" s="48"/>
      <c r="C51" s="48" t="s">
        <v>20</v>
      </c>
      <c r="D51" s="48"/>
      <c r="E51" s="24" t="s">
        <v>21</v>
      </c>
      <c r="F51" s="24"/>
      <c r="G51" s="24" t="s">
        <v>22</v>
      </c>
      <c r="H51" s="24"/>
      <c r="I51" s="14"/>
    </row>
    <row r="52" spans="1:9" ht="18.75" x14ac:dyDescent="0.3">
      <c r="A52" s="48"/>
      <c r="B52" s="48"/>
      <c r="C52" s="49" t="s">
        <v>23</v>
      </c>
      <c r="D52" s="49"/>
      <c r="E52" s="50" t="s">
        <v>24</v>
      </c>
      <c r="F52" s="50"/>
      <c r="G52" s="50">
        <f>COUNTIF(H8:H44,"/")</f>
        <v>0</v>
      </c>
      <c r="H52" s="50"/>
      <c r="I52" s="14"/>
    </row>
    <row r="53" spans="1:9" ht="18.75" x14ac:dyDescent="0.3">
      <c r="A53" s="48"/>
      <c r="B53" s="48"/>
      <c r="C53" s="49" t="s">
        <v>25</v>
      </c>
      <c r="D53" s="49"/>
      <c r="E53" s="50" t="s">
        <v>26</v>
      </c>
      <c r="F53" s="50"/>
      <c r="G53" s="50">
        <f>COUNTIF(G8:G44,"/")</f>
        <v>0</v>
      </c>
      <c r="H53" s="50"/>
      <c r="I53" s="14"/>
    </row>
    <row r="54" spans="1:9" ht="18.75" x14ac:dyDescent="0.3">
      <c r="A54" s="48"/>
      <c r="B54" s="48"/>
      <c r="C54" s="49" t="s">
        <v>27</v>
      </c>
      <c r="D54" s="49"/>
      <c r="E54" s="50" t="s">
        <v>10</v>
      </c>
      <c r="F54" s="50"/>
      <c r="G54" s="50">
        <f>COUNTIF(F8:F44,"/")</f>
        <v>0</v>
      </c>
      <c r="H54" s="50"/>
      <c r="I54" s="14"/>
    </row>
    <row r="55" spans="1:9" ht="18.75" x14ac:dyDescent="0.3">
      <c r="A55" s="48"/>
      <c r="B55" s="48"/>
      <c r="C55" s="49" t="s">
        <v>28</v>
      </c>
      <c r="D55" s="49"/>
      <c r="E55" s="50" t="s">
        <v>14</v>
      </c>
      <c r="F55" s="50"/>
      <c r="G55" s="50">
        <f>COUNTIF(E8:E44,"/")</f>
        <v>37</v>
      </c>
      <c r="H55" s="50"/>
      <c r="I55" s="14"/>
    </row>
  </sheetData>
  <mergeCells count="30"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  <mergeCell ref="C53:D53"/>
    <mergeCell ref="E53:F53"/>
    <mergeCell ref="G53:H53"/>
    <mergeCell ref="C54:D54"/>
    <mergeCell ref="E54:F54"/>
    <mergeCell ref="G54:H54"/>
    <mergeCell ref="A1:J1"/>
    <mergeCell ref="F6:H6"/>
    <mergeCell ref="A45:F46"/>
    <mergeCell ref="G45:H45"/>
    <mergeCell ref="G46:H4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1" workbookViewId="0">
      <selection activeCell="A42" sqref="A42:XFD44"/>
    </sheetView>
  </sheetViews>
  <sheetFormatPr defaultRowHeight="14.25" x14ac:dyDescent="0.2"/>
  <cols>
    <col min="2" max="2" width="15.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96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84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53" t="s">
        <v>354</v>
      </c>
      <c r="C8" s="54" t="s">
        <v>355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53" t="s">
        <v>47</v>
      </c>
      <c r="C9" s="54" t="s">
        <v>356</v>
      </c>
      <c r="D9" s="18"/>
      <c r="E9" s="17" t="str">
        <f t="shared" ref="E9:E41" si="0">IF(D9&lt;=14,"/",IF(D9&lt;=20,"",IF(D9&lt;=25,"",IF(D9&lt;=30,""))))</f>
        <v>/</v>
      </c>
      <c r="F9" s="17" t="str">
        <f t="shared" ref="F9:F24" si="1">IF(D9&lt;=14,"",IF(D9&lt;=20,"/",IF(D9&lt;=25,"",IF(D9&lt;=30,""))))</f>
        <v/>
      </c>
      <c r="G9" s="17" t="str">
        <f t="shared" ref="G9:G24" si="2">IF(D9&lt;=14,"",IF(D9&lt;=20,"",IF(D9&lt;=25,"/",IF(D9&lt;=30,""))))</f>
        <v/>
      </c>
      <c r="H9" s="17" t="str">
        <f t="shared" ref="H9:H24" si="3">IF(D9&lt;=14,"",IF(D9&lt;=20,"",IF(D9&lt;=25,"",IF(D9&lt;=30,"/"))))</f>
        <v/>
      </c>
      <c r="I9" s="17" t="str">
        <f t="shared" ref="I9:I24" si="4">IF(D9&gt;14,"ผ่าน","ไม่ผ่าน")</f>
        <v>ไม่ผ่าน</v>
      </c>
    </row>
    <row r="10" spans="1:10" ht="18.75" x14ac:dyDescent="0.3">
      <c r="A10" s="15">
        <v>3</v>
      </c>
      <c r="B10" s="53" t="s">
        <v>357</v>
      </c>
      <c r="C10" s="54" t="s">
        <v>358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53" t="s">
        <v>359</v>
      </c>
      <c r="C11" s="54" t="s">
        <v>360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53" t="s">
        <v>361</v>
      </c>
      <c r="C12" s="54" t="s">
        <v>362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53" t="s">
        <v>363</v>
      </c>
      <c r="C13" s="54" t="s">
        <v>364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53" t="s">
        <v>365</v>
      </c>
      <c r="C14" s="54" t="s">
        <v>48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53" t="s">
        <v>366</v>
      </c>
      <c r="C15" s="54" t="s">
        <v>367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53" t="s">
        <v>368</v>
      </c>
      <c r="C16" s="54" t="s">
        <v>84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53" t="s">
        <v>369</v>
      </c>
      <c r="C17" s="54" t="s">
        <v>370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s="1" customFormat="1" ht="18.75" x14ac:dyDescent="0.3">
      <c r="A18" s="20">
        <v>11</v>
      </c>
      <c r="B18" s="53" t="s">
        <v>85</v>
      </c>
      <c r="C18" s="54" t="s">
        <v>371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s="1" customFormat="1" ht="18.75" x14ac:dyDescent="0.3">
      <c r="A19" s="20">
        <v>12</v>
      </c>
      <c r="B19" s="53" t="s">
        <v>372</v>
      </c>
      <c r="C19" s="54" t="s">
        <v>373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s="1" customFormat="1" ht="18.75" x14ac:dyDescent="0.3">
      <c r="A20" s="20">
        <v>13</v>
      </c>
      <c r="B20" s="53" t="s">
        <v>374</v>
      </c>
      <c r="C20" s="54" t="s">
        <v>375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s="1" customFormat="1" ht="18.75" x14ac:dyDescent="0.3">
      <c r="A21" s="20">
        <v>14</v>
      </c>
      <c r="B21" s="53" t="s">
        <v>376</v>
      </c>
      <c r="C21" s="54" t="s">
        <v>377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s="1" customFormat="1" ht="18.75" x14ac:dyDescent="0.3">
      <c r="A22" s="20">
        <v>15</v>
      </c>
      <c r="B22" s="53" t="s">
        <v>378</v>
      </c>
      <c r="C22" s="54" t="s">
        <v>245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s="1" customFormat="1" ht="18.75" x14ac:dyDescent="0.3">
      <c r="A23" s="20">
        <v>16</v>
      </c>
      <c r="B23" s="53" t="s">
        <v>379</v>
      </c>
      <c r="C23" s="54" t="s">
        <v>87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s="1" customFormat="1" ht="18.75" x14ac:dyDescent="0.3">
      <c r="A24" s="20">
        <v>17</v>
      </c>
      <c r="B24" s="53" t="s">
        <v>380</v>
      </c>
      <c r="C24" s="54" t="s">
        <v>381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s="1" customFormat="1" ht="18.75" x14ac:dyDescent="0.3">
      <c r="A25" s="20">
        <v>18</v>
      </c>
      <c r="B25" s="53" t="s">
        <v>382</v>
      </c>
      <c r="C25" s="54" t="s">
        <v>383</v>
      </c>
      <c r="D25" s="18"/>
      <c r="E25" s="17" t="str">
        <f t="shared" si="0"/>
        <v>/</v>
      </c>
      <c r="F25" s="17" t="str">
        <f t="shared" ref="F25:F41" si="5">IF(D25&lt;=14,"",IF(D25&lt;=20,"/",IF(D25&lt;=25,"",IF(D25&lt;=30,""))))</f>
        <v/>
      </c>
      <c r="G25" s="17" t="str">
        <f t="shared" ref="G25:G41" si="6">IF(D25&lt;=14,"",IF(D25&lt;=20,"",IF(D25&lt;=25,"/",IF(D25&lt;=30,""))))</f>
        <v/>
      </c>
      <c r="H25" s="17" t="str">
        <f t="shared" ref="H25:H41" si="7">IF(D25&lt;=14,"",IF(D25&lt;=20,"",IF(D25&lt;=25,"",IF(D25&lt;=30,"/"))))</f>
        <v/>
      </c>
      <c r="I25" s="17" t="str">
        <f t="shared" ref="I25:I41" si="8">IF(D25&gt;14,"ผ่าน","ไม่ผ่าน")</f>
        <v>ไม่ผ่าน</v>
      </c>
    </row>
    <row r="26" spans="1:9" s="1" customFormat="1" ht="18.75" x14ac:dyDescent="0.3">
      <c r="A26" s="20">
        <v>19</v>
      </c>
      <c r="B26" s="53" t="s">
        <v>74</v>
      </c>
      <c r="C26" s="54" t="s">
        <v>384</v>
      </c>
      <c r="D26" s="18"/>
      <c r="E26" s="17" t="str">
        <f t="shared" si="0"/>
        <v>/</v>
      </c>
      <c r="F26" s="17" t="str">
        <f t="shared" si="5"/>
        <v/>
      </c>
      <c r="G26" s="17" t="str">
        <f t="shared" si="6"/>
        <v/>
      </c>
      <c r="H26" s="17" t="str">
        <f t="shared" si="7"/>
        <v/>
      </c>
      <c r="I26" s="17" t="str">
        <f t="shared" si="8"/>
        <v>ไม่ผ่าน</v>
      </c>
    </row>
    <row r="27" spans="1:9" s="1" customFormat="1" ht="18.75" x14ac:dyDescent="0.3">
      <c r="A27" s="20">
        <v>20</v>
      </c>
      <c r="B27" s="53" t="s">
        <v>214</v>
      </c>
      <c r="C27" s="54" t="s">
        <v>385</v>
      </c>
      <c r="D27" s="18"/>
      <c r="E27" s="17" t="str">
        <f t="shared" si="0"/>
        <v>/</v>
      </c>
      <c r="F27" s="17" t="str">
        <f t="shared" si="5"/>
        <v/>
      </c>
      <c r="G27" s="17" t="str">
        <f t="shared" si="6"/>
        <v/>
      </c>
      <c r="H27" s="17" t="str">
        <f t="shared" si="7"/>
        <v/>
      </c>
      <c r="I27" s="17" t="str">
        <f t="shared" si="8"/>
        <v>ไม่ผ่าน</v>
      </c>
    </row>
    <row r="28" spans="1:9" s="1" customFormat="1" ht="18.75" x14ac:dyDescent="0.3">
      <c r="A28" s="20">
        <v>21</v>
      </c>
      <c r="B28" s="53" t="s">
        <v>386</v>
      </c>
      <c r="C28" s="54" t="s">
        <v>387</v>
      </c>
      <c r="D28" s="18"/>
      <c r="E28" s="17" t="str">
        <f t="shared" si="0"/>
        <v>/</v>
      </c>
      <c r="F28" s="17" t="str">
        <f t="shared" si="5"/>
        <v/>
      </c>
      <c r="G28" s="17" t="str">
        <f t="shared" si="6"/>
        <v/>
      </c>
      <c r="H28" s="17" t="str">
        <f t="shared" si="7"/>
        <v/>
      </c>
      <c r="I28" s="17" t="str">
        <f t="shared" si="8"/>
        <v>ไม่ผ่าน</v>
      </c>
    </row>
    <row r="29" spans="1:9" s="1" customFormat="1" ht="18.75" x14ac:dyDescent="0.3">
      <c r="A29" s="20">
        <v>22</v>
      </c>
      <c r="B29" s="53" t="s">
        <v>388</v>
      </c>
      <c r="C29" s="54" t="s">
        <v>389</v>
      </c>
      <c r="D29" s="18"/>
      <c r="E29" s="17" t="str">
        <f t="shared" si="0"/>
        <v>/</v>
      </c>
      <c r="F29" s="17" t="str">
        <f t="shared" si="5"/>
        <v/>
      </c>
      <c r="G29" s="17" t="str">
        <f t="shared" si="6"/>
        <v/>
      </c>
      <c r="H29" s="17" t="str">
        <f t="shared" si="7"/>
        <v/>
      </c>
      <c r="I29" s="17" t="str">
        <f t="shared" si="8"/>
        <v>ไม่ผ่าน</v>
      </c>
    </row>
    <row r="30" spans="1:9" s="1" customFormat="1" ht="18.75" x14ac:dyDescent="0.3">
      <c r="A30" s="20">
        <v>23</v>
      </c>
      <c r="B30" s="53" t="s">
        <v>390</v>
      </c>
      <c r="C30" s="54" t="s">
        <v>391</v>
      </c>
      <c r="D30" s="18"/>
      <c r="E30" s="17" t="str">
        <f t="shared" si="0"/>
        <v>/</v>
      </c>
      <c r="F30" s="17" t="str">
        <f t="shared" si="5"/>
        <v/>
      </c>
      <c r="G30" s="17" t="str">
        <f t="shared" si="6"/>
        <v/>
      </c>
      <c r="H30" s="17" t="str">
        <f t="shared" si="7"/>
        <v/>
      </c>
      <c r="I30" s="17" t="str">
        <f t="shared" si="8"/>
        <v>ไม่ผ่าน</v>
      </c>
    </row>
    <row r="31" spans="1:9" s="1" customFormat="1" ht="18.75" x14ac:dyDescent="0.3">
      <c r="A31" s="20">
        <v>24</v>
      </c>
      <c r="B31" s="53" t="s">
        <v>392</v>
      </c>
      <c r="C31" s="54" t="s">
        <v>82</v>
      </c>
      <c r="D31" s="18"/>
      <c r="E31" s="17" t="str">
        <f t="shared" si="0"/>
        <v>/</v>
      </c>
      <c r="F31" s="17" t="str">
        <f t="shared" si="5"/>
        <v/>
      </c>
      <c r="G31" s="17" t="str">
        <f t="shared" si="6"/>
        <v/>
      </c>
      <c r="H31" s="17" t="str">
        <f t="shared" si="7"/>
        <v/>
      </c>
      <c r="I31" s="17" t="str">
        <f t="shared" si="8"/>
        <v>ไม่ผ่าน</v>
      </c>
    </row>
    <row r="32" spans="1:9" s="1" customFormat="1" ht="18.75" x14ac:dyDescent="0.3">
      <c r="A32" s="20">
        <v>25</v>
      </c>
      <c r="B32" s="53" t="s">
        <v>393</v>
      </c>
      <c r="C32" s="54" t="s">
        <v>394</v>
      </c>
      <c r="D32" s="18"/>
      <c r="E32" s="17" t="str">
        <f t="shared" si="0"/>
        <v>/</v>
      </c>
      <c r="F32" s="17" t="str">
        <f t="shared" si="5"/>
        <v/>
      </c>
      <c r="G32" s="17" t="str">
        <f t="shared" si="6"/>
        <v/>
      </c>
      <c r="H32" s="17" t="str">
        <f t="shared" si="7"/>
        <v/>
      </c>
      <c r="I32" s="17" t="str">
        <f t="shared" si="8"/>
        <v>ไม่ผ่าน</v>
      </c>
    </row>
    <row r="33" spans="1:10" s="1" customFormat="1" ht="18.75" x14ac:dyDescent="0.3">
      <c r="A33" s="20">
        <v>26</v>
      </c>
      <c r="B33" s="53" t="s">
        <v>79</v>
      </c>
      <c r="C33" s="54" t="s">
        <v>45</v>
      </c>
      <c r="D33" s="18"/>
      <c r="E33" s="17" t="str">
        <f t="shared" si="0"/>
        <v>/</v>
      </c>
      <c r="F33" s="17" t="str">
        <f t="shared" si="5"/>
        <v/>
      </c>
      <c r="G33" s="17" t="str">
        <f t="shared" si="6"/>
        <v/>
      </c>
      <c r="H33" s="17" t="str">
        <f t="shared" si="7"/>
        <v/>
      </c>
      <c r="I33" s="17" t="str">
        <f t="shared" si="8"/>
        <v>ไม่ผ่าน</v>
      </c>
    </row>
    <row r="34" spans="1:10" s="1" customFormat="1" ht="18.75" x14ac:dyDescent="0.3">
      <c r="A34" s="20">
        <v>27</v>
      </c>
      <c r="B34" s="53" t="s">
        <v>395</v>
      </c>
      <c r="C34" s="54" t="s">
        <v>396</v>
      </c>
      <c r="D34" s="18"/>
      <c r="E34" s="17" t="str">
        <f t="shared" si="0"/>
        <v>/</v>
      </c>
      <c r="F34" s="17" t="str">
        <f t="shared" si="5"/>
        <v/>
      </c>
      <c r="G34" s="17" t="str">
        <f t="shared" si="6"/>
        <v/>
      </c>
      <c r="H34" s="17" t="str">
        <f t="shared" si="7"/>
        <v/>
      </c>
      <c r="I34" s="17" t="str">
        <f t="shared" si="8"/>
        <v>ไม่ผ่าน</v>
      </c>
    </row>
    <row r="35" spans="1:10" s="1" customFormat="1" ht="18.75" x14ac:dyDescent="0.3">
      <c r="A35" s="20">
        <v>28</v>
      </c>
      <c r="B35" s="53" t="s">
        <v>58</v>
      </c>
      <c r="C35" s="54" t="s">
        <v>397</v>
      </c>
      <c r="D35" s="18"/>
      <c r="E35" s="17" t="str">
        <f t="shared" si="0"/>
        <v>/</v>
      </c>
      <c r="F35" s="17" t="str">
        <f t="shared" si="5"/>
        <v/>
      </c>
      <c r="G35" s="17" t="str">
        <f t="shared" si="6"/>
        <v/>
      </c>
      <c r="H35" s="17" t="str">
        <f t="shared" si="7"/>
        <v/>
      </c>
      <c r="I35" s="17" t="str">
        <f t="shared" si="8"/>
        <v>ไม่ผ่าน</v>
      </c>
    </row>
    <row r="36" spans="1:10" s="1" customFormat="1" ht="18.75" x14ac:dyDescent="0.3">
      <c r="A36" s="20">
        <v>29</v>
      </c>
      <c r="B36" s="53" t="s">
        <v>398</v>
      </c>
      <c r="C36" s="54" t="s">
        <v>399</v>
      </c>
      <c r="D36" s="19"/>
      <c r="E36" s="17" t="str">
        <f t="shared" si="0"/>
        <v>/</v>
      </c>
      <c r="F36" s="17" t="str">
        <f t="shared" si="5"/>
        <v/>
      </c>
      <c r="G36" s="17" t="str">
        <f t="shared" si="6"/>
        <v/>
      </c>
      <c r="H36" s="17" t="str">
        <f t="shared" si="7"/>
        <v/>
      </c>
      <c r="I36" s="17" t="str">
        <f t="shared" si="8"/>
        <v>ไม่ผ่าน</v>
      </c>
      <c r="J36" s="17"/>
    </row>
    <row r="37" spans="1:10" s="1" customFormat="1" ht="18.75" x14ac:dyDescent="0.3">
      <c r="A37" s="20">
        <v>30</v>
      </c>
      <c r="B37" s="53" t="s">
        <v>400</v>
      </c>
      <c r="C37" s="54" t="s">
        <v>401</v>
      </c>
      <c r="D37" s="19"/>
      <c r="E37" s="17" t="str">
        <f t="shared" si="0"/>
        <v>/</v>
      </c>
      <c r="F37" s="17" t="str">
        <f t="shared" si="5"/>
        <v/>
      </c>
      <c r="G37" s="17" t="str">
        <f t="shared" si="6"/>
        <v/>
      </c>
      <c r="H37" s="17" t="str">
        <f t="shared" si="7"/>
        <v/>
      </c>
      <c r="I37" s="17" t="str">
        <f t="shared" si="8"/>
        <v>ไม่ผ่าน</v>
      </c>
      <c r="J37" s="17"/>
    </row>
    <row r="38" spans="1:10" s="1" customFormat="1" ht="18.75" x14ac:dyDescent="0.3">
      <c r="A38" s="20">
        <v>31</v>
      </c>
      <c r="B38" s="53" t="s">
        <v>402</v>
      </c>
      <c r="C38" s="54" t="s">
        <v>403</v>
      </c>
      <c r="D38" s="19"/>
      <c r="E38" s="17" t="str">
        <f t="shared" si="0"/>
        <v>/</v>
      </c>
      <c r="F38" s="17" t="str">
        <f t="shared" si="5"/>
        <v/>
      </c>
      <c r="G38" s="17" t="str">
        <f t="shared" si="6"/>
        <v/>
      </c>
      <c r="H38" s="17" t="str">
        <f t="shared" si="7"/>
        <v/>
      </c>
      <c r="I38" s="17" t="str">
        <f t="shared" si="8"/>
        <v>ไม่ผ่าน</v>
      </c>
      <c r="J38" s="17"/>
    </row>
    <row r="39" spans="1:10" s="1" customFormat="1" ht="18.75" x14ac:dyDescent="0.3">
      <c r="A39" s="20">
        <v>32</v>
      </c>
      <c r="B39" s="53" t="s">
        <v>404</v>
      </c>
      <c r="C39" s="54" t="s">
        <v>405</v>
      </c>
      <c r="D39" s="18"/>
      <c r="E39" s="17" t="str">
        <f t="shared" si="0"/>
        <v>/</v>
      </c>
      <c r="F39" s="17" t="str">
        <f t="shared" si="5"/>
        <v/>
      </c>
      <c r="G39" s="17" t="str">
        <f t="shared" si="6"/>
        <v/>
      </c>
      <c r="H39" s="17" t="str">
        <f t="shared" si="7"/>
        <v/>
      </c>
      <c r="I39" s="17" t="str">
        <f t="shared" si="8"/>
        <v>ไม่ผ่าน</v>
      </c>
    </row>
    <row r="40" spans="1:10" s="1" customFormat="1" ht="18.75" x14ac:dyDescent="0.3">
      <c r="A40" s="20">
        <v>33</v>
      </c>
      <c r="B40" s="53" t="s">
        <v>158</v>
      </c>
      <c r="C40" s="54" t="s">
        <v>406</v>
      </c>
      <c r="D40" s="18"/>
      <c r="E40" s="17" t="str">
        <f t="shared" si="0"/>
        <v>/</v>
      </c>
      <c r="F40" s="17" t="str">
        <f t="shared" si="5"/>
        <v/>
      </c>
      <c r="G40" s="17" t="str">
        <f t="shared" si="6"/>
        <v/>
      </c>
      <c r="H40" s="17" t="str">
        <f t="shared" si="7"/>
        <v/>
      </c>
      <c r="I40" s="17" t="str">
        <f t="shared" si="8"/>
        <v>ไม่ผ่าน</v>
      </c>
    </row>
    <row r="41" spans="1:10" ht="18.75" x14ac:dyDescent="0.3">
      <c r="A41" s="20">
        <v>34</v>
      </c>
      <c r="B41" s="53" t="s">
        <v>407</v>
      </c>
      <c r="C41" s="54" t="s">
        <v>408</v>
      </c>
      <c r="D41" s="18"/>
      <c r="E41" s="17" t="str">
        <f t="shared" si="0"/>
        <v>/</v>
      </c>
      <c r="F41" s="17" t="str">
        <f t="shared" si="5"/>
        <v/>
      </c>
      <c r="G41" s="17" t="str">
        <f t="shared" si="6"/>
        <v/>
      </c>
      <c r="H41" s="17" t="str">
        <f t="shared" si="7"/>
        <v/>
      </c>
      <c r="I41" s="17" t="str">
        <f t="shared" si="8"/>
        <v>ไม่ผ่าน</v>
      </c>
    </row>
    <row r="42" spans="1:10" ht="18.75" x14ac:dyDescent="0.2">
      <c r="A42" s="25"/>
      <c r="B42" s="26"/>
      <c r="C42" s="26"/>
      <c r="D42" s="26"/>
      <c r="E42" s="26"/>
      <c r="F42" s="26"/>
      <c r="G42" s="22" t="s">
        <v>10</v>
      </c>
      <c r="H42" s="23"/>
      <c r="I42" s="4">
        <f>COUNTIF(I8:I41,"ผ่าน")</f>
        <v>0</v>
      </c>
    </row>
    <row r="43" spans="1:10" ht="18.75" x14ac:dyDescent="0.2">
      <c r="A43" s="27"/>
      <c r="B43" s="28"/>
      <c r="C43" s="28"/>
      <c r="D43" s="28"/>
      <c r="E43" s="28"/>
      <c r="F43" s="28"/>
      <c r="G43" s="22" t="s">
        <v>14</v>
      </c>
      <c r="H43" s="23"/>
      <c r="I43" s="4">
        <f>COUNTIF(I8:I41,"ไม่ผ่าน")</f>
        <v>34</v>
      </c>
    </row>
    <row r="44" spans="1:10" ht="18.75" x14ac:dyDescent="0.3">
      <c r="A44" s="6" t="s">
        <v>15</v>
      </c>
      <c r="B44" s="5"/>
      <c r="C44" s="5"/>
      <c r="D44" s="7"/>
      <c r="E44" s="5"/>
      <c r="F44" s="5"/>
      <c r="G44" s="14"/>
      <c r="H44" s="14"/>
      <c r="I44" s="14"/>
    </row>
    <row r="45" spans="1:10" ht="18.75" x14ac:dyDescent="0.3">
      <c r="A45" s="5"/>
      <c r="B45" s="5"/>
      <c r="C45" s="2"/>
      <c r="D45" s="10"/>
      <c r="E45" s="11" t="s">
        <v>16</v>
      </c>
      <c r="F45" s="10"/>
      <c r="G45" s="2"/>
      <c r="H45" s="2"/>
      <c r="I45" s="14"/>
    </row>
    <row r="46" spans="1:10" ht="18.75" x14ac:dyDescent="0.3">
      <c r="A46" s="5"/>
      <c r="B46" s="5"/>
      <c r="C46" s="2"/>
      <c r="D46" s="10"/>
      <c r="E46" s="11" t="s">
        <v>17</v>
      </c>
      <c r="F46" s="10"/>
      <c r="G46" s="2"/>
      <c r="H46" s="2"/>
      <c r="I46" s="14"/>
    </row>
    <row r="47" spans="1:10" ht="18.75" x14ac:dyDescent="0.3">
      <c r="A47" s="5"/>
      <c r="B47" s="5"/>
      <c r="C47" s="2"/>
      <c r="D47" s="10"/>
      <c r="E47" s="11" t="s">
        <v>18</v>
      </c>
      <c r="F47" s="10"/>
      <c r="G47" s="2"/>
      <c r="H47" s="2"/>
      <c r="I47" s="14"/>
    </row>
    <row r="48" spans="1:10" ht="18.75" x14ac:dyDescent="0.3">
      <c r="A48" s="48" t="s">
        <v>19</v>
      </c>
      <c r="B48" s="48"/>
      <c r="C48" s="48" t="s">
        <v>20</v>
      </c>
      <c r="D48" s="48"/>
      <c r="E48" s="24" t="s">
        <v>21</v>
      </c>
      <c r="F48" s="24"/>
      <c r="G48" s="24" t="s">
        <v>22</v>
      </c>
      <c r="H48" s="24"/>
      <c r="I48" s="14"/>
    </row>
    <row r="49" spans="1:9" ht="18.75" x14ac:dyDescent="0.3">
      <c r="A49" s="48"/>
      <c r="B49" s="48"/>
      <c r="C49" s="49" t="s">
        <v>23</v>
      </c>
      <c r="D49" s="49"/>
      <c r="E49" s="50" t="s">
        <v>24</v>
      </c>
      <c r="F49" s="50"/>
      <c r="G49" s="50">
        <f>COUNTIF(H8:H41,"/")</f>
        <v>0</v>
      </c>
      <c r="H49" s="50"/>
      <c r="I49" s="14"/>
    </row>
    <row r="50" spans="1:9" ht="18.75" x14ac:dyDescent="0.3">
      <c r="A50" s="48"/>
      <c r="B50" s="48"/>
      <c r="C50" s="49" t="s">
        <v>25</v>
      </c>
      <c r="D50" s="49"/>
      <c r="E50" s="50" t="s">
        <v>26</v>
      </c>
      <c r="F50" s="50"/>
      <c r="G50" s="50">
        <f>COUNTIF(G8:G41,"/")</f>
        <v>0</v>
      </c>
      <c r="H50" s="50"/>
      <c r="I50" s="14"/>
    </row>
    <row r="51" spans="1:9" ht="18.75" x14ac:dyDescent="0.3">
      <c r="A51" s="48"/>
      <c r="B51" s="48"/>
      <c r="C51" s="49" t="s">
        <v>27</v>
      </c>
      <c r="D51" s="49"/>
      <c r="E51" s="50" t="s">
        <v>10</v>
      </c>
      <c r="F51" s="50"/>
      <c r="G51" s="50">
        <f>COUNTIF(F8:F41,"/")</f>
        <v>0</v>
      </c>
      <c r="H51" s="50"/>
      <c r="I51" s="14"/>
    </row>
    <row r="52" spans="1:9" ht="18.75" x14ac:dyDescent="0.3">
      <c r="A52" s="48"/>
      <c r="B52" s="48"/>
      <c r="C52" s="49" t="s">
        <v>28</v>
      </c>
      <c r="D52" s="49"/>
      <c r="E52" s="50" t="s">
        <v>14</v>
      </c>
      <c r="F52" s="50"/>
      <c r="G52" s="50">
        <f>COUNTIF(E8:E41,"/")</f>
        <v>34</v>
      </c>
      <c r="H52" s="50"/>
      <c r="I52" s="14"/>
    </row>
  </sheetData>
  <mergeCells count="30">
    <mergeCell ref="A48:B52"/>
    <mergeCell ref="C48:D48"/>
    <mergeCell ref="E48:F48"/>
    <mergeCell ref="G48:H48"/>
    <mergeCell ref="C49:D49"/>
    <mergeCell ref="E49:F49"/>
    <mergeCell ref="C52:D52"/>
    <mergeCell ref="E52:F52"/>
    <mergeCell ref="G52:H52"/>
    <mergeCell ref="G49:H49"/>
    <mergeCell ref="C50:D50"/>
    <mergeCell ref="E50:F50"/>
    <mergeCell ref="G50:H50"/>
    <mergeCell ref="C51:D51"/>
    <mergeCell ref="E51:F51"/>
    <mergeCell ref="G51:H51"/>
    <mergeCell ref="A1:J1"/>
    <mergeCell ref="F6:H6"/>
    <mergeCell ref="A42:F43"/>
    <mergeCell ref="G42:H42"/>
    <mergeCell ref="G43:H43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9" workbookViewId="0">
      <selection activeCell="A42" sqref="A42:XFD51"/>
    </sheetView>
  </sheetViews>
  <sheetFormatPr defaultRowHeight="14.25" x14ac:dyDescent="0.2"/>
  <cols>
    <col min="2" max="2" width="11.625" customWidth="1"/>
    <col min="3" max="3" width="11.12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80.25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64" t="s">
        <v>409</v>
      </c>
      <c r="C8" s="65" t="s">
        <v>410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66" t="s">
        <v>411</v>
      </c>
      <c r="C9" s="67" t="s">
        <v>64</v>
      </c>
      <c r="D9" s="18"/>
      <c r="E9" s="17" t="str">
        <f t="shared" ref="E9:E41" si="0">IF(D9&lt;=14,"/",IF(D9&lt;=20,"",IF(D9&lt;=25,"",IF(D9&lt;=30,""))))</f>
        <v>/</v>
      </c>
      <c r="F9" s="17" t="str">
        <f t="shared" ref="F9:F41" si="1">IF(D9&lt;=14,"",IF(D9&lt;=20,"/",IF(D9&lt;=25,"",IF(D9&lt;=30,""))))</f>
        <v/>
      </c>
      <c r="G9" s="17" t="str">
        <f t="shared" ref="G9:G41" si="2">IF(D9&lt;=14,"",IF(D9&lt;=20,"",IF(D9&lt;=25,"/",IF(D9&lt;=30,""))))</f>
        <v/>
      </c>
      <c r="H9" s="17" t="str">
        <f t="shared" ref="H9:H41" si="3">IF(D9&lt;=14,"",IF(D9&lt;=20,"",IF(D9&lt;=25,"",IF(D9&lt;=30,"/"))))</f>
        <v/>
      </c>
      <c r="I9" s="17" t="str">
        <f t="shared" ref="I9:I41" si="4">IF(D9&gt;14,"ผ่าน","ไม่ผ่าน")</f>
        <v>ไม่ผ่าน</v>
      </c>
    </row>
    <row r="10" spans="1:10" ht="18.75" x14ac:dyDescent="0.3">
      <c r="A10" s="15">
        <v>3</v>
      </c>
      <c r="B10" s="68" t="s">
        <v>412</v>
      </c>
      <c r="C10" s="69" t="s">
        <v>413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70" t="s">
        <v>75</v>
      </c>
      <c r="C11" s="67" t="s">
        <v>414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71" t="s">
        <v>58</v>
      </c>
      <c r="C12" s="72" t="s">
        <v>415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73" t="s">
        <v>416</v>
      </c>
      <c r="C13" s="74" t="s">
        <v>316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66" t="s">
        <v>52</v>
      </c>
      <c r="C14" s="67" t="s">
        <v>39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75" t="s">
        <v>417</v>
      </c>
      <c r="C15" s="76" t="s">
        <v>418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66" t="s">
        <v>419</v>
      </c>
      <c r="C16" s="67" t="s">
        <v>420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6" t="s">
        <v>421</v>
      </c>
      <c r="C17" s="67" t="s">
        <v>422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6" t="s">
        <v>423</v>
      </c>
      <c r="C18" s="67" t="s">
        <v>424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6" t="s">
        <v>425</v>
      </c>
      <c r="C19" s="67" t="s">
        <v>426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6" t="s">
        <v>427</v>
      </c>
      <c r="C20" s="67" t="s">
        <v>428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73" t="s">
        <v>52</v>
      </c>
      <c r="C21" s="74" t="s">
        <v>429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66" t="s">
        <v>193</v>
      </c>
      <c r="C22" s="67" t="s">
        <v>430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6" t="s">
        <v>431</v>
      </c>
      <c r="C23" s="67" t="s">
        <v>432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6" t="s">
        <v>88</v>
      </c>
      <c r="C24" s="67" t="s">
        <v>46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70" t="s">
        <v>433</v>
      </c>
      <c r="C25" s="67" t="s">
        <v>434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70" t="s">
        <v>435</v>
      </c>
      <c r="C26" s="67" t="s">
        <v>436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70" t="s">
        <v>437</v>
      </c>
      <c r="C27" s="67" t="s">
        <v>37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51" t="s">
        <v>438</v>
      </c>
      <c r="C28" s="52" t="s">
        <v>439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51" t="s">
        <v>440</v>
      </c>
      <c r="C29" s="52" t="s">
        <v>441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51" t="s">
        <v>58</v>
      </c>
      <c r="C30" s="52" t="s">
        <v>442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51" t="s">
        <v>62</v>
      </c>
      <c r="C31" s="52" t="s">
        <v>443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51" t="s">
        <v>444</v>
      </c>
      <c r="C32" s="52" t="s">
        <v>445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51" t="s">
        <v>446</v>
      </c>
      <c r="C33" s="52" t="s">
        <v>447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70" t="s">
        <v>448</v>
      </c>
      <c r="C34" s="67" t="s">
        <v>449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70" t="s">
        <v>450</v>
      </c>
      <c r="C35" s="67" t="s">
        <v>451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70" t="s">
        <v>452</v>
      </c>
      <c r="C36" s="67" t="s">
        <v>453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70" t="s">
        <v>454</v>
      </c>
      <c r="C37" s="67" t="s">
        <v>455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70" t="s">
        <v>456</v>
      </c>
      <c r="C38" s="67" t="s">
        <v>457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51" t="s">
        <v>458</v>
      </c>
      <c r="C39" s="52" t="s">
        <v>459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51" t="s">
        <v>460</v>
      </c>
      <c r="C40" s="52" t="s">
        <v>461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51" t="s">
        <v>462</v>
      </c>
      <c r="C41" s="52" t="s">
        <v>463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2">
      <c r="A42" s="25"/>
      <c r="B42" s="26"/>
      <c r="C42" s="26"/>
      <c r="D42" s="26"/>
      <c r="E42" s="26"/>
      <c r="F42" s="26"/>
      <c r="G42" s="22" t="s">
        <v>10</v>
      </c>
      <c r="H42" s="23"/>
      <c r="I42" s="4">
        <f>COUNTIF(I8:I41,"ผ่าน")</f>
        <v>0</v>
      </c>
    </row>
    <row r="43" spans="1:9" ht="18.75" x14ac:dyDescent="0.2">
      <c r="A43" s="27"/>
      <c r="B43" s="28"/>
      <c r="C43" s="28"/>
      <c r="D43" s="28"/>
      <c r="E43" s="28"/>
      <c r="F43" s="28"/>
      <c r="G43" s="22" t="s">
        <v>14</v>
      </c>
      <c r="H43" s="23"/>
      <c r="I43" s="4">
        <f>COUNTIF(I8:I41,"ไม่ผ่าน")</f>
        <v>34</v>
      </c>
    </row>
    <row r="44" spans="1:9" ht="18.75" x14ac:dyDescent="0.3">
      <c r="A44" s="6" t="s">
        <v>15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16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17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18</v>
      </c>
      <c r="F47" s="10"/>
      <c r="G47" s="2"/>
      <c r="H47" s="2"/>
      <c r="I47" s="14"/>
    </row>
    <row r="48" spans="1:9" ht="18.75" x14ac:dyDescent="0.3">
      <c r="A48" s="48" t="s">
        <v>19</v>
      </c>
      <c r="B48" s="48"/>
      <c r="C48" s="48" t="s">
        <v>20</v>
      </c>
      <c r="D48" s="48"/>
      <c r="E48" s="24" t="s">
        <v>21</v>
      </c>
      <c r="F48" s="24"/>
      <c r="G48" s="24" t="s">
        <v>22</v>
      </c>
      <c r="H48" s="24"/>
      <c r="I48" s="14"/>
    </row>
    <row r="49" spans="1:9" ht="18.75" x14ac:dyDescent="0.3">
      <c r="A49" s="48"/>
      <c r="B49" s="48"/>
      <c r="C49" s="49" t="s">
        <v>23</v>
      </c>
      <c r="D49" s="49"/>
      <c r="E49" s="50" t="s">
        <v>24</v>
      </c>
      <c r="F49" s="50"/>
      <c r="G49" s="50">
        <f>COUNTIF(H8:H41,"/")</f>
        <v>0</v>
      </c>
      <c r="H49" s="50"/>
      <c r="I49" s="14"/>
    </row>
    <row r="50" spans="1:9" ht="18.75" x14ac:dyDescent="0.3">
      <c r="A50" s="48"/>
      <c r="B50" s="48"/>
      <c r="C50" s="49" t="s">
        <v>25</v>
      </c>
      <c r="D50" s="49"/>
      <c r="E50" s="50" t="s">
        <v>26</v>
      </c>
      <c r="F50" s="50"/>
      <c r="G50" s="50">
        <f>COUNTIF(G8:G41,"/")</f>
        <v>0</v>
      </c>
      <c r="H50" s="50"/>
      <c r="I50" s="14"/>
    </row>
    <row r="51" spans="1:9" ht="18.75" x14ac:dyDescent="0.3">
      <c r="A51" s="48"/>
      <c r="B51" s="48"/>
      <c r="C51" s="49" t="s">
        <v>27</v>
      </c>
      <c r="D51" s="49"/>
      <c r="E51" s="50" t="s">
        <v>10</v>
      </c>
      <c r="F51" s="50"/>
      <c r="G51" s="50">
        <f>COUNTIF(F8:F41,"/")</f>
        <v>0</v>
      </c>
      <c r="H51" s="50"/>
      <c r="I51" s="14"/>
    </row>
    <row r="52" spans="1:9" ht="18.75" x14ac:dyDescent="0.3">
      <c r="A52" s="48"/>
      <c r="B52" s="48"/>
      <c r="C52" s="49" t="s">
        <v>28</v>
      </c>
      <c r="D52" s="49"/>
      <c r="E52" s="50" t="s">
        <v>14</v>
      </c>
      <c r="F52" s="50"/>
      <c r="G52" s="50">
        <f>COUNTIF(E8:E41,"/")</f>
        <v>34</v>
      </c>
      <c r="H52" s="50"/>
      <c r="I52" s="14"/>
    </row>
  </sheetData>
  <mergeCells count="30">
    <mergeCell ref="A48:B52"/>
    <mergeCell ref="C48:D48"/>
    <mergeCell ref="E48:F48"/>
    <mergeCell ref="G48:H48"/>
    <mergeCell ref="C49:D49"/>
    <mergeCell ref="E49:F49"/>
    <mergeCell ref="C52:D52"/>
    <mergeCell ref="E52:F52"/>
    <mergeCell ref="G52:H52"/>
    <mergeCell ref="G49:H49"/>
    <mergeCell ref="C50:D50"/>
    <mergeCell ref="E50:F50"/>
    <mergeCell ref="G50:H50"/>
    <mergeCell ref="C51:D51"/>
    <mergeCell ref="E51:F51"/>
    <mergeCell ref="G51:H51"/>
    <mergeCell ref="A1:J1"/>
    <mergeCell ref="F6:H6"/>
    <mergeCell ref="A42:F43"/>
    <mergeCell ref="G42:H42"/>
    <mergeCell ref="G43:H43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6" workbookViewId="0">
      <selection activeCell="A46" sqref="A46:XFD50"/>
    </sheetView>
  </sheetViews>
  <sheetFormatPr defaultRowHeight="14.25" x14ac:dyDescent="0.2"/>
  <cols>
    <col min="2" max="2" width="12.5" customWidth="1"/>
    <col min="3" max="3" width="11.62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64.5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77" t="s">
        <v>464</v>
      </c>
      <c r="C8" s="78" t="s">
        <v>465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79" t="s">
        <v>466</v>
      </c>
      <c r="C9" s="72" t="s">
        <v>467</v>
      </c>
      <c r="D9" s="18"/>
      <c r="E9" s="17" t="str">
        <f t="shared" ref="E9:E45" si="0">IF(D9&lt;=14,"/",IF(D9&lt;=20,"",IF(D9&lt;=25,"",IF(D9&lt;=30,""))))</f>
        <v>/</v>
      </c>
      <c r="F9" s="17" t="str">
        <f t="shared" ref="F9:F45" si="1">IF(D9&lt;=14,"",IF(D9&lt;=20,"/",IF(D9&lt;=25,"",IF(D9&lt;=30,""))))</f>
        <v/>
      </c>
      <c r="G9" s="17" t="str">
        <f t="shared" ref="G9:G45" si="2">IF(D9&lt;=14,"",IF(D9&lt;=20,"",IF(D9&lt;=25,"/",IF(D9&lt;=30,""))))</f>
        <v/>
      </c>
      <c r="H9" s="17" t="str">
        <f t="shared" ref="H9:H45" si="3">IF(D9&lt;=14,"",IF(D9&lt;=20,"",IF(D9&lt;=25,"",IF(D9&lt;=30,"/"))))</f>
        <v/>
      </c>
      <c r="I9" s="17" t="str">
        <f t="shared" ref="I9:I45" si="4">IF(D9&gt;14,"ผ่าน","ไม่ผ่าน")</f>
        <v>ไม่ผ่าน</v>
      </c>
    </row>
    <row r="10" spans="1:10" ht="18.75" x14ac:dyDescent="0.3">
      <c r="A10" s="15">
        <v>3</v>
      </c>
      <c r="B10" s="77" t="s">
        <v>55</v>
      </c>
      <c r="C10" s="78" t="s">
        <v>468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77" t="s">
        <v>469</v>
      </c>
      <c r="C11" s="78" t="s">
        <v>470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77" t="s">
        <v>471</v>
      </c>
      <c r="C12" s="78" t="s">
        <v>472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77" t="s">
        <v>473</v>
      </c>
      <c r="C13" s="78" t="s">
        <v>474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80" t="s">
        <v>54</v>
      </c>
      <c r="C14" s="81" t="s">
        <v>475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77" t="s">
        <v>476</v>
      </c>
      <c r="C15" s="78" t="s">
        <v>477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77" t="s">
        <v>478</v>
      </c>
      <c r="C16" s="78" t="s">
        <v>479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77" t="s">
        <v>34</v>
      </c>
      <c r="C17" s="78" t="s">
        <v>480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77" t="s">
        <v>481</v>
      </c>
      <c r="C18" s="78" t="s">
        <v>482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77" t="s">
        <v>483</v>
      </c>
      <c r="C19" s="78" t="s">
        <v>484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77" t="s">
        <v>485</v>
      </c>
      <c r="C20" s="78" t="s">
        <v>486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77" t="s">
        <v>90</v>
      </c>
      <c r="C21" s="78" t="s">
        <v>487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77" t="s">
        <v>58</v>
      </c>
      <c r="C22" s="78" t="s">
        <v>488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77" t="s">
        <v>489</v>
      </c>
      <c r="C23" s="78" t="s">
        <v>490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77" t="s">
        <v>491</v>
      </c>
      <c r="C24" s="78" t="s">
        <v>492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77" t="s">
        <v>493</v>
      </c>
      <c r="C25" s="78" t="s">
        <v>51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77" t="s">
        <v>494</v>
      </c>
      <c r="C26" s="78" t="s">
        <v>495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77" t="s">
        <v>496</v>
      </c>
      <c r="C27" s="78" t="s">
        <v>497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77" t="s">
        <v>90</v>
      </c>
      <c r="C28" s="78" t="s">
        <v>498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77" t="s">
        <v>67</v>
      </c>
      <c r="C29" s="78" t="s">
        <v>499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77" t="s">
        <v>33</v>
      </c>
      <c r="C30" s="78" t="s">
        <v>500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77" t="s">
        <v>501</v>
      </c>
      <c r="C31" s="78" t="s">
        <v>502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77" t="s">
        <v>503</v>
      </c>
      <c r="C32" s="78" t="s">
        <v>504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77" t="s">
        <v>505</v>
      </c>
      <c r="C33" s="78" t="s">
        <v>506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77" t="s">
        <v>507</v>
      </c>
      <c r="C34" s="78" t="s">
        <v>508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77" t="s">
        <v>509</v>
      </c>
      <c r="C35" s="78" t="s">
        <v>94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77" t="s">
        <v>510</v>
      </c>
      <c r="C36" s="78" t="s">
        <v>511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77" t="s">
        <v>512</v>
      </c>
      <c r="C37" s="78" t="s">
        <v>513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77" t="s">
        <v>514</v>
      </c>
      <c r="C38" s="78" t="s">
        <v>515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77" t="s">
        <v>516</v>
      </c>
      <c r="C39" s="78" t="s">
        <v>517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77" t="s">
        <v>518</v>
      </c>
      <c r="C40" s="78" t="s">
        <v>519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77" t="s">
        <v>520</v>
      </c>
      <c r="C41" s="78" t="s">
        <v>521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77" t="s">
        <v>522</v>
      </c>
      <c r="C42" s="78" t="s">
        <v>523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77" t="s">
        <v>524</v>
      </c>
      <c r="C43" s="78" t="s">
        <v>525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77" t="s">
        <v>526</v>
      </c>
      <c r="C44" s="78" t="s">
        <v>527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77" t="s">
        <v>528</v>
      </c>
      <c r="C45" s="78" t="s">
        <v>529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2">
      <c r="A46" s="25"/>
      <c r="B46" s="26"/>
      <c r="C46" s="26"/>
      <c r="D46" s="26"/>
      <c r="E46" s="26"/>
      <c r="F46" s="26"/>
      <c r="G46" s="22" t="s">
        <v>10</v>
      </c>
      <c r="H46" s="23"/>
      <c r="I46" s="4">
        <f>COUNTIF(I8:I45,"ผ่าน")</f>
        <v>0</v>
      </c>
    </row>
    <row r="47" spans="1:9" ht="18.75" x14ac:dyDescent="0.2">
      <c r="A47" s="27"/>
      <c r="B47" s="28"/>
      <c r="C47" s="28"/>
      <c r="D47" s="28"/>
      <c r="E47" s="28"/>
      <c r="F47" s="28"/>
      <c r="G47" s="22" t="s">
        <v>14</v>
      </c>
      <c r="H47" s="23"/>
      <c r="I47" s="4">
        <f>COUNTIF(I8:I45,"ไม่ผ่าน")</f>
        <v>38</v>
      </c>
    </row>
    <row r="48" spans="1:9" ht="18.75" x14ac:dyDescent="0.3">
      <c r="A48" s="6" t="s">
        <v>15</v>
      </c>
      <c r="B48" s="5"/>
      <c r="C48" s="5"/>
      <c r="D48" s="7"/>
      <c r="E48" s="5"/>
      <c r="F48" s="5"/>
      <c r="G48" s="14"/>
      <c r="H48" s="14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18</v>
      </c>
      <c r="F51" s="10"/>
      <c r="G51" s="2"/>
      <c r="H51" s="2"/>
      <c r="I51" s="14"/>
    </row>
    <row r="52" spans="1:9" ht="18.75" x14ac:dyDescent="0.3">
      <c r="A52" s="48" t="s">
        <v>19</v>
      </c>
      <c r="B52" s="48"/>
      <c r="C52" s="48" t="s">
        <v>20</v>
      </c>
      <c r="D52" s="48"/>
      <c r="E52" s="24" t="s">
        <v>21</v>
      </c>
      <c r="F52" s="24"/>
      <c r="G52" s="24" t="s">
        <v>22</v>
      </c>
      <c r="H52" s="24"/>
      <c r="I52" s="14"/>
    </row>
    <row r="53" spans="1:9" ht="18.75" x14ac:dyDescent="0.3">
      <c r="A53" s="48"/>
      <c r="B53" s="48"/>
      <c r="C53" s="49" t="s">
        <v>23</v>
      </c>
      <c r="D53" s="49"/>
      <c r="E53" s="50" t="s">
        <v>24</v>
      </c>
      <c r="F53" s="50"/>
      <c r="G53" s="50">
        <f>COUNTIF(H8:H45,"/")</f>
        <v>0</v>
      </c>
      <c r="H53" s="50"/>
      <c r="I53" s="14"/>
    </row>
    <row r="54" spans="1:9" ht="18.75" x14ac:dyDescent="0.3">
      <c r="A54" s="48"/>
      <c r="B54" s="48"/>
      <c r="C54" s="49" t="s">
        <v>25</v>
      </c>
      <c r="D54" s="49"/>
      <c r="E54" s="50" t="s">
        <v>26</v>
      </c>
      <c r="F54" s="50"/>
      <c r="G54" s="50">
        <f>COUNTIF(G8:G45,"/")</f>
        <v>0</v>
      </c>
      <c r="H54" s="50"/>
      <c r="I54" s="14"/>
    </row>
    <row r="55" spans="1:9" ht="18.75" x14ac:dyDescent="0.3">
      <c r="A55" s="48"/>
      <c r="B55" s="48"/>
      <c r="C55" s="49" t="s">
        <v>27</v>
      </c>
      <c r="D55" s="49"/>
      <c r="E55" s="50" t="s">
        <v>10</v>
      </c>
      <c r="F55" s="50"/>
      <c r="G55" s="50">
        <f>COUNTIF(F8:F45,"/")</f>
        <v>0</v>
      </c>
      <c r="H55" s="50"/>
      <c r="I55" s="14"/>
    </row>
    <row r="56" spans="1:9" ht="18.75" x14ac:dyDescent="0.3">
      <c r="A56" s="48"/>
      <c r="B56" s="48"/>
      <c r="C56" s="49" t="s">
        <v>28</v>
      </c>
      <c r="D56" s="49"/>
      <c r="E56" s="50" t="s">
        <v>14</v>
      </c>
      <c r="F56" s="50"/>
      <c r="G56" s="50">
        <f>COUNTIF(E8:E45,"/")</f>
        <v>38</v>
      </c>
      <c r="H56" s="50"/>
      <c r="I56" s="14"/>
    </row>
  </sheetData>
  <mergeCells count="30">
    <mergeCell ref="A52:B56"/>
    <mergeCell ref="C52:D52"/>
    <mergeCell ref="E52:F52"/>
    <mergeCell ref="G52:H52"/>
    <mergeCell ref="C53:D53"/>
    <mergeCell ref="E53:F53"/>
    <mergeCell ref="C56:D56"/>
    <mergeCell ref="E56:F56"/>
    <mergeCell ref="G56:H56"/>
    <mergeCell ref="G53:H53"/>
    <mergeCell ref="C54:D54"/>
    <mergeCell ref="E54:F54"/>
    <mergeCell ref="G54:H54"/>
    <mergeCell ref="C55:D55"/>
    <mergeCell ref="E55:F55"/>
    <mergeCell ref="G55:H55"/>
    <mergeCell ref="A1:J1"/>
    <mergeCell ref="F6:H6"/>
    <mergeCell ref="A46:F47"/>
    <mergeCell ref="G46:H46"/>
    <mergeCell ref="G47:H47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6" workbookViewId="0">
      <selection activeCell="B8" sqref="B8:C33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101.25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82" t="s">
        <v>530</v>
      </c>
      <c r="C8" s="83" t="s">
        <v>531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77" t="s">
        <v>532</v>
      </c>
      <c r="C9" s="78" t="s">
        <v>533</v>
      </c>
      <c r="D9" s="18"/>
      <c r="E9" s="17" t="str">
        <f t="shared" ref="E9:E33" si="0">IF(D9&lt;=14,"/",IF(D9&lt;=20,"",IF(D9&lt;=25,"",IF(D9&lt;=30,""))))</f>
        <v>/</v>
      </c>
      <c r="F9" s="17" t="str">
        <f t="shared" ref="F9:F33" si="1">IF(D9&lt;=14,"",IF(D9&lt;=20,"/",IF(D9&lt;=25,"",IF(D9&lt;=30,""))))</f>
        <v/>
      </c>
      <c r="G9" s="17" t="str">
        <f t="shared" ref="G9:G33" si="2">IF(D9&lt;=14,"",IF(D9&lt;=20,"",IF(D9&lt;=25,"/",IF(D9&lt;=30,""))))</f>
        <v/>
      </c>
      <c r="H9" s="17" t="str">
        <f t="shared" ref="H9:H33" si="3">IF(D9&lt;=14,"",IF(D9&lt;=20,"",IF(D9&lt;=25,"",IF(D9&lt;=30,"/"))))</f>
        <v/>
      </c>
      <c r="I9" s="17" t="str">
        <f t="shared" ref="I9:I33" si="4">IF(D9&gt;14,"ผ่าน","ไม่ผ่าน")</f>
        <v>ไม่ผ่าน</v>
      </c>
    </row>
    <row r="10" spans="1:10" ht="18.75" x14ac:dyDescent="0.3">
      <c r="A10" s="15">
        <v>3</v>
      </c>
      <c r="B10" s="77" t="s">
        <v>534</v>
      </c>
      <c r="C10" s="78" t="s">
        <v>535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84" t="s">
        <v>536</v>
      </c>
      <c r="C11" s="85" t="s">
        <v>537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84" t="s">
        <v>538</v>
      </c>
      <c r="C12" s="85" t="s">
        <v>539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84" t="s">
        <v>538</v>
      </c>
      <c r="C13" s="85" t="s">
        <v>540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86" t="s">
        <v>541</v>
      </c>
      <c r="C14" s="85" t="s">
        <v>542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86" t="s">
        <v>40</v>
      </c>
      <c r="C15" s="85" t="s">
        <v>543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86" t="s">
        <v>544</v>
      </c>
      <c r="C16" s="86" t="s">
        <v>91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87" t="s">
        <v>545</v>
      </c>
      <c r="C17" s="87" t="s">
        <v>546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86" t="s">
        <v>547</v>
      </c>
      <c r="C18" s="85" t="s">
        <v>548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86" t="s">
        <v>549</v>
      </c>
      <c r="C19" s="85" t="s">
        <v>550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86" t="s">
        <v>551</v>
      </c>
      <c r="C20" s="85" t="s">
        <v>552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86" t="s">
        <v>61</v>
      </c>
      <c r="C21" s="85" t="s">
        <v>553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86" t="s">
        <v>554</v>
      </c>
      <c r="C22" s="85" t="s">
        <v>555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86" t="s">
        <v>556</v>
      </c>
      <c r="C23" s="85" t="s">
        <v>557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88" t="s">
        <v>50</v>
      </c>
      <c r="C24" s="89" t="s">
        <v>558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86" t="s">
        <v>559</v>
      </c>
      <c r="C25" s="85" t="s">
        <v>560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86" t="s">
        <v>561</v>
      </c>
      <c r="C26" s="85" t="s">
        <v>562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84" t="s">
        <v>563</v>
      </c>
      <c r="C27" s="85" t="s">
        <v>564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84" t="s">
        <v>565</v>
      </c>
      <c r="C28" s="85" t="s">
        <v>35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84" t="s">
        <v>62</v>
      </c>
      <c r="C29" s="85" t="s">
        <v>566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77" t="s">
        <v>119</v>
      </c>
      <c r="C30" s="78" t="s">
        <v>567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77" t="s">
        <v>568</v>
      </c>
      <c r="C31" s="78" t="s">
        <v>569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77" t="s">
        <v>570</v>
      </c>
      <c r="C32" s="78" t="s">
        <v>571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80" t="s">
        <v>572</v>
      </c>
      <c r="C33" s="81" t="s">
        <v>573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2">
      <c r="A34" s="25"/>
      <c r="B34" s="26"/>
      <c r="C34" s="26"/>
      <c r="D34" s="26"/>
      <c r="E34" s="26"/>
      <c r="F34" s="26"/>
      <c r="G34" s="22" t="s">
        <v>10</v>
      </c>
      <c r="H34" s="23"/>
      <c r="I34" s="4">
        <f>COUNTIF(I8:I33,"ผ่าน")</f>
        <v>0</v>
      </c>
    </row>
    <row r="35" spans="1:9" ht="18.75" x14ac:dyDescent="0.2">
      <c r="A35" s="27"/>
      <c r="B35" s="28"/>
      <c r="C35" s="28"/>
      <c r="D35" s="28"/>
      <c r="E35" s="28"/>
      <c r="F35" s="28"/>
      <c r="G35" s="22" t="s">
        <v>14</v>
      </c>
      <c r="H35" s="23"/>
      <c r="I35" s="4">
        <f>COUNTIF(I8:I33,"ไม่ผ่าน")</f>
        <v>26</v>
      </c>
    </row>
    <row r="36" spans="1:9" ht="18.75" x14ac:dyDescent="0.3">
      <c r="A36" s="6" t="s">
        <v>15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16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17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18</v>
      </c>
      <c r="F39" s="10"/>
      <c r="G39" s="2"/>
      <c r="H39" s="2"/>
      <c r="I39" s="14"/>
    </row>
    <row r="40" spans="1:9" ht="18.75" x14ac:dyDescent="0.3">
      <c r="A40" s="48" t="s">
        <v>19</v>
      </c>
      <c r="B40" s="48"/>
      <c r="C40" s="48" t="s">
        <v>20</v>
      </c>
      <c r="D40" s="48"/>
      <c r="E40" s="24" t="s">
        <v>21</v>
      </c>
      <c r="F40" s="24"/>
      <c r="G40" s="24" t="s">
        <v>22</v>
      </c>
      <c r="H40" s="24"/>
      <c r="I40" s="14"/>
    </row>
    <row r="41" spans="1:9" ht="18.75" x14ac:dyDescent="0.3">
      <c r="A41" s="48"/>
      <c r="B41" s="48"/>
      <c r="C41" s="49" t="s">
        <v>23</v>
      </c>
      <c r="D41" s="49"/>
      <c r="E41" s="50" t="s">
        <v>24</v>
      </c>
      <c r="F41" s="50"/>
      <c r="G41" s="50">
        <f>COUNTIF(H8:H33,"/")</f>
        <v>0</v>
      </c>
      <c r="H41" s="50"/>
      <c r="I41" s="14"/>
    </row>
    <row r="42" spans="1:9" ht="18.75" x14ac:dyDescent="0.3">
      <c r="A42" s="48"/>
      <c r="B42" s="48"/>
      <c r="C42" s="49" t="s">
        <v>25</v>
      </c>
      <c r="D42" s="49"/>
      <c r="E42" s="50" t="s">
        <v>26</v>
      </c>
      <c r="F42" s="50"/>
      <c r="G42" s="50">
        <f>COUNTIF(G8:G33,"/")</f>
        <v>0</v>
      </c>
      <c r="H42" s="50"/>
      <c r="I42" s="14"/>
    </row>
    <row r="43" spans="1:9" ht="18.75" x14ac:dyDescent="0.3">
      <c r="A43" s="48"/>
      <c r="B43" s="48"/>
      <c r="C43" s="49" t="s">
        <v>27</v>
      </c>
      <c r="D43" s="49"/>
      <c r="E43" s="50" t="s">
        <v>10</v>
      </c>
      <c r="F43" s="50"/>
      <c r="G43" s="50">
        <f>COUNTIF(F8:F33,"/")</f>
        <v>0</v>
      </c>
      <c r="H43" s="50"/>
      <c r="I43" s="14"/>
    </row>
    <row r="44" spans="1:9" ht="18.75" x14ac:dyDescent="0.3">
      <c r="A44" s="48"/>
      <c r="B44" s="48"/>
      <c r="C44" s="49" t="s">
        <v>28</v>
      </c>
      <c r="D44" s="49"/>
      <c r="E44" s="50" t="s">
        <v>14</v>
      </c>
      <c r="F44" s="50"/>
      <c r="G44" s="50">
        <f>COUNTIF(E8:E33,"/")</f>
        <v>26</v>
      </c>
      <c r="H44" s="50"/>
      <c r="I44" s="14"/>
    </row>
  </sheetData>
  <mergeCells count="30">
    <mergeCell ref="A40:B44"/>
    <mergeCell ref="C40:D40"/>
    <mergeCell ref="E40:F40"/>
    <mergeCell ref="G40:H40"/>
    <mergeCell ref="C41:D41"/>
    <mergeCell ref="E41:F41"/>
    <mergeCell ref="C44:D44"/>
    <mergeCell ref="E44:F44"/>
    <mergeCell ref="G44:H44"/>
    <mergeCell ref="G41:H41"/>
    <mergeCell ref="C42:D42"/>
    <mergeCell ref="E42:F42"/>
    <mergeCell ref="G42:H42"/>
    <mergeCell ref="C43:D43"/>
    <mergeCell ref="E43:F43"/>
    <mergeCell ref="G43:H43"/>
    <mergeCell ref="A1:J1"/>
    <mergeCell ref="F6:H6"/>
    <mergeCell ref="A34:F35"/>
    <mergeCell ref="G34:H34"/>
    <mergeCell ref="G35:H35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0" workbookViewId="0">
      <selection activeCell="E61" sqref="E61"/>
    </sheetView>
  </sheetViews>
  <sheetFormatPr defaultRowHeight="14.25" x14ac:dyDescent="0.2"/>
  <cols>
    <col min="2" max="2" width="12.25" customWidth="1"/>
    <col min="3" max="3" width="10.75" customWidth="1"/>
  </cols>
  <sheetData>
    <row r="1" spans="1:10" ht="18.75" x14ac:dyDescent="0.3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0" ht="18.7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30" t="s">
        <v>3</v>
      </c>
      <c r="B5" s="33" t="s">
        <v>4</v>
      </c>
      <c r="C5" s="36" t="s">
        <v>5</v>
      </c>
      <c r="D5" s="39" t="s">
        <v>6</v>
      </c>
      <c r="E5" s="42" t="s">
        <v>7</v>
      </c>
      <c r="F5" s="43"/>
      <c r="G5" s="43"/>
      <c r="H5" s="44"/>
      <c r="I5" s="45" t="s">
        <v>8</v>
      </c>
    </row>
    <row r="6" spans="1:10" ht="18.75" x14ac:dyDescent="0.3">
      <c r="A6" s="31"/>
      <c r="B6" s="34"/>
      <c r="C6" s="37"/>
      <c r="D6" s="40"/>
      <c r="E6" s="45" t="s">
        <v>9</v>
      </c>
      <c r="F6" s="42" t="s">
        <v>10</v>
      </c>
      <c r="G6" s="43"/>
      <c r="H6" s="44"/>
      <c r="I6" s="46"/>
    </row>
    <row r="7" spans="1:10" ht="90.75" customHeight="1" x14ac:dyDescent="0.2">
      <c r="A7" s="32"/>
      <c r="B7" s="35"/>
      <c r="C7" s="38"/>
      <c r="D7" s="41"/>
      <c r="E7" s="47"/>
      <c r="F7" s="13" t="s">
        <v>11</v>
      </c>
      <c r="G7" s="13" t="s">
        <v>12</v>
      </c>
      <c r="H7" s="13" t="s">
        <v>13</v>
      </c>
      <c r="I7" s="47"/>
    </row>
    <row r="8" spans="1:10" ht="18.75" x14ac:dyDescent="0.3">
      <c r="A8" s="15">
        <v>1</v>
      </c>
      <c r="B8" s="77" t="s">
        <v>541</v>
      </c>
      <c r="C8" s="78" t="s">
        <v>574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73" t="s">
        <v>575</v>
      </c>
      <c r="C9" s="74" t="s">
        <v>576</v>
      </c>
      <c r="D9" s="18"/>
      <c r="E9" s="17" t="str">
        <f t="shared" ref="E9:E40" si="0">IF(D9&lt;=14,"/",IF(D9&lt;=20,"",IF(D9&lt;=25,"",IF(D9&lt;=30,""))))</f>
        <v>/</v>
      </c>
      <c r="F9" s="17" t="str">
        <f t="shared" ref="F9:F40" si="1">IF(D9&lt;=14,"",IF(D9&lt;=20,"/",IF(D9&lt;=25,"",IF(D9&lt;=30,""))))</f>
        <v/>
      </c>
      <c r="G9" s="17" t="str">
        <f t="shared" ref="G9:G40" si="2">IF(D9&lt;=14,"",IF(D9&lt;=20,"",IF(D9&lt;=25,"/",IF(D9&lt;=30,""))))</f>
        <v/>
      </c>
      <c r="H9" s="17" t="str">
        <f t="shared" ref="H9:H40" si="3">IF(D9&lt;=14,"",IF(D9&lt;=20,"",IF(D9&lt;=25,"",IF(D9&lt;=30,"/"))))</f>
        <v/>
      </c>
      <c r="I9" s="17" t="str">
        <f t="shared" ref="I9:I40" si="4">IF(D9&gt;14,"ผ่าน","ไม่ผ่าน")</f>
        <v>ไม่ผ่าน</v>
      </c>
    </row>
    <row r="10" spans="1:10" ht="18.75" x14ac:dyDescent="0.3">
      <c r="A10" s="15">
        <v>3</v>
      </c>
      <c r="B10" s="77" t="s">
        <v>577</v>
      </c>
      <c r="C10" s="78" t="s">
        <v>578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80" t="s">
        <v>579</v>
      </c>
      <c r="C11" s="81" t="s">
        <v>580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77" t="s">
        <v>581</v>
      </c>
      <c r="C12" s="78" t="s">
        <v>582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80" t="s">
        <v>583</v>
      </c>
      <c r="C13" s="81" t="s">
        <v>584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73" t="s">
        <v>585</v>
      </c>
      <c r="C14" s="90" t="s">
        <v>586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88" t="s">
        <v>587</v>
      </c>
      <c r="C15" s="91" t="s">
        <v>588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88" t="s">
        <v>589</v>
      </c>
      <c r="C16" s="91" t="s">
        <v>590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84" t="s">
        <v>591</v>
      </c>
      <c r="C17" s="85" t="s">
        <v>592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88" t="s">
        <v>593</v>
      </c>
      <c r="C18" s="91" t="s">
        <v>594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88" t="s">
        <v>595</v>
      </c>
      <c r="C19" s="91" t="s">
        <v>596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88" t="s">
        <v>597</v>
      </c>
      <c r="C20" s="89" t="s">
        <v>598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84" t="s">
        <v>599</v>
      </c>
      <c r="C21" s="85" t="s">
        <v>600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88" t="s">
        <v>601</v>
      </c>
      <c r="C22" s="91" t="s">
        <v>602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84" t="s">
        <v>83</v>
      </c>
      <c r="C23" s="85" t="s">
        <v>603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88" t="s">
        <v>604</v>
      </c>
      <c r="C24" s="91" t="s">
        <v>605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84" t="s">
        <v>606</v>
      </c>
      <c r="C25" s="85" t="s">
        <v>607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84" t="s">
        <v>89</v>
      </c>
      <c r="C26" s="85" t="s">
        <v>608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84" t="s">
        <v>609</v>
      </c>
      <c r="C27" s="85" t="s">
        <v>610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88" t="s">
        <v>611</v>
      </c>
      <c r="C28" s="92" t="s">
        <v>612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84" t="s">
        <v>81</v>
      </c>
      <c r="C29" s="85" t="s">
        <v>434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84" t="s">
        <v>613</v>
      </c>
      <c r="C30" s="85" t="s">
        <v>614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84" t="s">
        <v>615</v>
      </c>
      <c r="C31" s="85" t="s">
        <v>616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84" t="s">
        <v>551</v>
      </c>
      <c r="C32" s="85" t="s">
        <v>617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84" t="s">
        <v>618</v>
      </c>
      <c r="C33" s="85" t="s">
        <v>619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84" t="s">
        <v>620</v>
      </c>
      <c r="C34" s="85" t="s">
        <v>621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88" t="s">
        <v>307</v>
      </c>
      <c r="C35" s="89" t="s">
        <v>622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84" t="s">
        <v>623</v>
      </c>
      <c r="C36" s="85" t="s">
        <v>624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88" t="s">
        <v>42</v>
      </c>
      <c r="C37" s="89" t="s">
        <v>560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88" t="s">
        <v>326</v>
      </c>
      <c r="C38" s="89" t="s">
        <v>625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88" t="s">
        <v>626</v>
      </c>
      <c r="C39" s="91" t="s">
        <v>627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84" t="s">
        <v>628</v>
      </c>
      <c r="C40" s="85" t="s">
        <v>629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2">
      <c r="A41" s="25"/>
      <c r="B41" s="26"/>
      <c r="C41" s="26"/>
      <c r="D41" s="26"/>
      <c r="E41" s="26"/>
      <c r="F41" s="26"/>
      <c r="G41" s="22" t="s">
        <v>10</v>
      </c>
      <c r="H41" s="23"/>
      <c r="I41" s="4">
        <f>COUNTIF(I8:I40,"ผ่าน")</f>
        <v>0</v>
      </c>
    </row>
    <row r="42" spans="1:9" ht="18.75" x14ac:dyDescent="0.2">
      <c r="A42" s="27"/>
      <c r="B42" s="28"/>
      <c r="C42" s="28"/>
      <c r="D42" s="28"/>
      <c r="E42" s="28"/>
      <c r="F42" s="28"/>
      <c r="G42" s="22" t="s">
        <v>14</v>
      </c>
      <c r="H42" s="23"/>
      <c r="I42" s="4">
        <f>COUNTIF(I8:I40,"ไม่ผ่าน")</f>
        <v>33</v>
      </c>
    </row>
    <row r="43" spans="1:9" ht="18.75" x14ac:dyDescent="0.3">
      <c r="A43" s="6" t="s">
        <v>15</v>
      </c>
      <c r="B43" s="5"/>
      <c r="C43" s="5"/>
      <c r="D43" s="7"/>
      <c r="E43" s="5"/>
      <c r="F43" s="5"/>
      <c r="G43" s="14"/>
      <c r="H43" s="14"/>
      <c r="I43" s="14"/>
    </row>
    <row r="44" spans="1:9" ht="18.75" x14ac:dyDescent="0.3">
      <c r="A44" s="5"/>
      <c r="B44" s="5"/>
      <c r="C44" s="2"/>
      <c r="D44" s="10"/>
      <c r="E44" s="11" t="s">
        <v>16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17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18</v>
      </c>
      <c r="F46" s="10"/>
      <c r="G46" s="2"/>
      <c r="H46" s="2"/>
      <c r="I46" s="14"/>
    </row>
    <row r="47" spans="1:9" ht="18.75" x14ac:dyDescent="0.3">
      <c r="A47" s="48" t="s">
        <v>19</v>
      </c>
      <c r="B47" s="48"/>
      <c r="C47" s="48" t="s">
        <v>20</v>
      </c>
      <c r="D47" s="48"/>
      <c r="E47" s="24" t="s">
        <v>21</v>
      </c>
      <c r="F47" s="24"/>
      <c r="G47" s="24" t="s">
        <v>22</v>
      </c>
      <c r="H47" s="24"/>
      <c r="I47" s="14"/>
    </row>
    <row r="48" spans="1:9" ht="18.75" x14ac:dyDescent="0.3">
      <c r="A48" s="48"/>
      <c r="B48" s="48"/>
      <c r="C48" s="49" t="s">
        <v>23</v>
      </c>
      <c r="D48" s="49"/>
      <c r="E48" s="50" t="s">
        <v>24</v>
      </c>
      <c r="F48" s="50"/>
      <c r="G48" s="50">
        <f>COUNTIF(H8:H40,"/")</f>
        <v>0</v>
      </c>
      <c r="H48" s="50"/>
      <c r="I48" s="14"/>
    </row>
    <row r="49" spans="1:9" ht="18.75" x14ac:dyDescent="0.3">
      <c r="A49" s="48"/>
      <c r="B49" s="48"/>
      <c r="C49" s="49" t="s">
        <v>25</v>
      </c>
      <c r="D49" s="49"/>
      <c r="E49" s="50" t="s">
        <v>26</v>
      </c>
      <c r="F49" s="50"/>
      <c r="G49" s="50">
        <f>COUNTIF(G8:G40,"/")</f>
        <v>0</v>
      </c>
      <c r="H49" s="50"/>
      <c r="I49" s="14"/>
    </row>
    <row r="50" spans="1:9" ht="18.75" x14ac:dyDescent="0.3">
      <c r="A50" s="48"/>
      <c r="B50" s="48"/>
      <c r="C50" s="49" t="s">
        <v>27</v>
      </c>
      <c r="D50" s="49"/>
      <c r="E50" s="50" t="s">
        <v>10</v>
      </c>
      <c r="F50" s="50"/>
      <c r="G50" s="50">
        <f>COUNTIF(F8:F40,"/")</f>
        <v>0</v>
      </c>
      <c r="H50" s="50"/>
      <c r="I50" s="14"/>
    </row>
    <row r="51" spans="1:9" ht="18.75" x14ac:dyDescent="0.3">
      <c r="A51" s="48"/>
      <c r="B51" s="48"/>
      <c r="C51" s="49" t="s">
        <v>28</v>
      </c>
      <c r="D51" s="49"/>
      <c r="E51" s="50" t="s">
        <v>14</v>
      </c>
      <c r="F51" s="50"/>
      <c r="G51" s="50">
        <f>COUNTIF(E8:E40,"/")</f>
        <v>33</v>
      </c>
      <c r="H51" s="50"/>
      <c r="I51" s="14"/>
    </row>
  </sheetData>
  <mergeCells count="30">
    <mergeCell ref="A47:B51"/>
    <mergeCell ref="C47:D47"/>
    <mergeCell ref="E47:F47"/>
    <mergeCell ref="G47:H47"/>
    <mergeCell ref="C48:D48"/>
    <mergeCell ref="E48:F48"/>
    <mergeCell ref="C51:D51"/>
    <mergeCell ref="E51:F51"/>
    <mergeCell ref="G51:H51"/>
    <mergeCell ref="G48:H48"/>
    <mergeCell ref="C49:D49"/>
    <mergeCell ref="E49:F49"/>
    <mergeCell ref="G49:H49"/>
    <mergeCell ref="C50:D50"/>
    <mergeCell ref="E50:F50"/>
    <mergeCell ref="G50:H50"/>
    <mergeCell ref="A1:J1"/>
    <mergeCell ref="F6:H6"/>
    <mergeCell ref="A41:F42"/>
    <mergeCell ref="G41:H41"/>
    <mergeCell ref="G42:H42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2019-12-31T10:19:44Z</dcterms:modified>
</cp:coreProperties>
</file>