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34" i="5"/>
  <c r="F34" i="5"/>
  <c r="G34" i="5"/>
  <c r="H34" i="5"/>
  <c r="I34" i="5"/>
  <c r="E35" i="5"/>
  <c r="F35" i="5"/>
  <c r="G35" i="5"/>
  <c r="H35" i="5"/>
  <c r="I35" i="5"/>
  <c r="E36" i="5"/>
  <c r="F36" i="5"/>
  <c r="G36" i="5"/>
  <c r="H36" i="5"/>
  <c r="I36" i="5"/>
  <c r="E37" i="5"/>
  <c r="F37" i="5"/>
  <c r="G37" i="5"/>
  <c r="H37" i="5"/>
  <c r="I37" i="5"/>
  <c r="E38" i="5"/>
  <c r="F38" i="5"/>
  <c r="G38" i="5"/>
  <c r="H38" i="5"/>
  <c r="I38" i="5"/>
  <c r="E39" i="5"/>
  <c r="F39" i="5"/>
  <c r="G39" i="5"/>
  <c r="H39" i="5"/>
  <c r="I39" i="5"/>
  <c r="E40" i="5"/>
  <c r="F40" i="5"/>
  <c r="G40" i="5"/>
  <c r="H40" i="5"/>
  <c r="I40" i="5"/>
  <c r="E41" i="5"/>
  <c r="F41" i="5"/>
  <c r="G41" i="5"/>
  <c r="H41" i="5"/>
  <c r="I41" i="5"/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8" i="10"/>
  <c r="F8" i="10"/>
  <c r="E8" i="10"/>
  <c r="G39" i="10" s="1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G43" i="8" s="1"/>
  <c r="E8" i="8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3" i="7" s="1"/>
  <c r="G8" i="7"/>
  <c r="F8" i="7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51" i="6" s="1"/>
  <c r="E8" i="6"/>
  <c r="I8" i="5"/>
  <c r="I43" i="5" s="1"/>
  <c r="H8" i="5"/>
  <c r="G49" i="5" s="1"/>
  <c r="G8" i="5"/>
  <c r="F8" i="5"/>
  <c r="E8" i="5"/>
  <c r="G52" i="5" s="1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G54" i="4" s="1"/>
  <c r="E8" i="4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5" i="3" s="1"/>
  <c r="H8" i="3"/>
  <c r="G51" i="3" s="1"/>
  <c r="G8" i="3"/>
  <c r="G52" i="3" s="1"/>
  <c r="F8" i="3"/>
  <c r="G53" i="3" s="1"/>
  <c r="E8" i="3"/>
  <c r="G54" i="3" s="1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7" i="2" s="1"/>
  <c r="H8" i="2"/>
  <c r="G53" i="2" s="1"/>
  <c r="G8" i="2"/>
  <c r="G54" i="2" s="1"/>
  <c r="F8" i="2"/>
  <c r="G55" i="2" s="1"/>
  <c r="E8" i="2"/>
  <c r="G56" i="2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I8" i="1"/>
  <c r="H8" i="1"/>
  <c r="G8" i="1"/>
  <c r="F8" i="1"/>
  <c r="G54" i="1" s="1"/>
  <c r="E8" i="1"/>
  <c r="G55" i="1" s="1"/>
  <c r="G34" i="11" l="1"/>
  <c r="G50" i="9"/>
  <c r="G52" i="4"/>
  <c r="G53" i="4"/>
  <c r="G55" i="4"/>
  <c r="I46" i="4"/>
  <c r="G37" i="11"/>
  <c r="I28" i="11"/>
  <c r="G36" i="11"/>
  <c r="G35" i="11"/>
  <c r="G38" i="10"/>
  <c r="G37" i="10"/>
  <c r="G36" i="10"/>
  <c r="G49" i="9"/>
  <c r="G48" i="9"/>
  <c r="G51" i="9"/>
  <c r="I42" i="9"/>
  <c r="G42" i="8"/>
  <c r="G41" i="8"/>
  <c r="G44" i="8"/>
  <c r="I35" i="8"/>
  <c r="G56" i="7"/>
  <c r="G55" i="7"/>
  <c r="I47" i="7"/>
  <c r="G54" i="7"/>
  <c r="G50" i="6"/>
  <c r="G49" i="6"/>
  <c r="G52" i="6"/>
  <c r="I43" i="6"/>
  <c r="G51" i="5"/>
  <c r="G50" i="5"/>
  <c r="G53" i="1"/>
  <c r="G52" i="1"/>
  <c r="I27" i="11"/>
  <c r="I29" i="10"/>
  <c r="I41" i="9"/>
  <c r="I34" i="8"/>
  <c r="I46" i="7"/>
  <c r="I42" i="6"/>
  <c r="I42" i="5"/>
  <c r="I45" i="4"/>
  <c r="I44" i="3"/>
  <c r="I46" i="2"/>
  <c r="I46" i="1"/>
  <c r="I45" i="1"/>
</calcChain>
</file>

<file path=xl/sharedStrings.xml><?xml version="1.0" encoding="utf-8"?>
<sst xmlns="http://schemas.openxmlformats.org/spreadsheetml/2006/main" count="1069" uniqueCount="695">
  <si>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</si>
  <si>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</si>
  <si>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</si>
  <si>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</si>
  <si>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</si>
  <si>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</si>
  <si>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</si>
  <si>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</si>
  <si>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</si>
  <si>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</si>
  <si>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</si>
  <si>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</si>
  <si>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</si>
  <si>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</si>
  <si>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</si>
  <si>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</si>
  <si>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</si>
  <si>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</si>
  <si>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</si>
  <si>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</si>
  <si>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</si>
  <si>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</si>
  <si>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</si>
  <si>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</si>
  <si>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</si>
  <si>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</si>
  <si>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</si>
  <si>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</si>
  <si>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</si>
  <si>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</si>
  <si>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</si>
  <si>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</si>
  <si>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นางสาวเพ็ญนภา</t>
  </si>
  <si>
    <t>นางสาวกฤษณา</t>
  </si>
  <si>
    <t>นางสาวสุพิชญา</t>
  </si>
  <si>
    <t>สังข์ทอง</t>
  </si>
  <si>
    <t>นางสาวอาทิตยา</t>
  </si>
  <si>
    <t>สกุลนคร</t>
  </si>
  <si>
    <t>กงแก้ว</t>
  </si>
  <si>
    <t>ไกรสิงห์</t>
  </si>
  <si>
    <t>นายเกียรติศักดิ์</t>
  </si>
  <si>
    <t>เจือจาน</t>
  </si>
  <si>
    <t>นางสาวกรรณิกา</t>
  </si>
  <si>
    <t>นางสาวชุติกาญจน์</t>
  </si>
  <si>
    <t>นางสาวจิราภรณ์</t>
  </si>
  <si>
    <t>พูลสวัสดิ์</t>
  </si>
  <si>
    <t>บุญมี</t>
  </si>
  <si>
    <t>นายณรงค์ชัย</t>
  </si>
  <si>
    <t>บุญชู</t>
  </si>
  <si>
    <t>จิตภักดี</t>
  </si>
  <si>
    <t>นางสาวดวงกมล</t>
  </si>
  <si>
    <t>ทรัพย์มั่น</t>
  </si>
  <si>
    <t>นางสาวปนัดดา</t>
  </si>
  <si>
    <t>นางสาวณัฐพร</t>
  </si>
  <si>
    <t>นางสาวภัทราภรณ์</t>
  </si>
  <si>
    <t>นายพงศกร</t>
  </si>
  <si>
    <t>นางสาวขวัญชนก</t>
  </si>
  <si>
    <t>นางสาวสุทธิดา</t>
  </si>
  <si>
    <t>นางสาวเบญจวรรณ</t>
  </si>
  <si>
    <t>นางสาวพุธิตา</t>
  </si>
  <si>
    <t>นางสาวชลธิชา</t>
  </si>
  <si>
    <t>นางสาวธนัชชา</t>
  </si>
  <si>
    <t>นางสาวเบญญาภา</t>
  </si>
  <si>
    <t>นางสาวสุพิชฌาย์</t>
  </si>
  <si>
    <t>รื่นกลิ่น</t>
  </si>
  <si>
    <t>นางสาวสุชัญญา</t>
  </si>
  <si>
    <t>เกิดสุข</t>
  </si>
  <si>
    <t>นางสาวกนกวรรณ</t>
  </si>
  <si>
    <t>นางสาวกมลวรรณ</t>
  </si>
  <si>
    <t>นางสาวปนัสยา</t>
  </si>
  <si>
    <t>นางสาววัชราภรณ์</t>
  </si>
  <si>
    <t>สุดแสง</t>
  </si>
  <si>
    <t>นายณัฐวุฒิ</t>
  </si>
  <si>
    <t>บุรีวงษ์</t>
  </si>
  <si>
    <t>นางสาววริศรา</t>
  </si>
  <si>
    <t>นางสาวชมพูนุช</t>
  </si>
  <si>
    <t>นางสาวณัฐกานต์</t>
  </si>
  <si>
    <t>นางสาวธนวรรณ</t>
  </si>
  <si>
    <t>นางสาวนภัสสร</t>
  </si>
  <si>
    <t>นางสาววรรณพร</t>
  </si>
  <si>
    <t>ดอนมอญ</t>
  </si>
  <si>
    <t>นายพงศธร</t>
  </si>
  <si>
    <t>ฉายอรุณ</t>
  </si>
  <si>
    <t>นายกฤษฎา</t>
  </si>
  <si>
    <t>ซื่อสัตย์</t>
  </si>
  <si>
    <t>นายรัชพล</t>
  </si>
  <si>
    <t>นายจักรภัทร</t>
  </si>
  <si>
    <t>นามโคตร</t>
  </si>
  <si>
    <t>นางสาวกัญญาณัฐ</t>
  </si>
  <si>
    <t>นายธนพล</t>
  </si>
  <si>
    <t>นางสาวธัญลักษณ์</t>
  </si>
  <si>
    <t>บุญเกิน</t>
  </si>
  <si>
    <t>นางสาวชญานิศ</t>
  </si>
  <si>
    <t>นางสาวสุชานันท์</t>
  </si>
  <si>
    <t>สถาวร</t>
  </si>
  <si>
    <t>ชั้นมัธยมศึกษาปีที่ 5/</t>
  </si>
  <si>
    <t>นายรักไทย</t>
  </si>
  <si>
    <t>แย้มกลิ่น</t>
  </si>
  <si>
    <t>นายสรวุฒิ</t>
  </si>
  <si>
    <t>แสงเจริญ</t>
  </si>
  <si>
    <t>จันทร์สวัสดิ์</t>
  </si>
  <si>
    <t>นายวชิรวิทย์</t>
  </si>
  <si>
    <t>ปลื้มบุญ</t>
  </si>
  <si>
    <t>นายธีรพัฒน์</t>
  </si>
  <si>
    <t>นายวิชญ์พล</t>
  </si>
  <si>
    <t>สอนวิชัย</t>
  </si>
  <si>
    <t>นางสาวฐิติญาพร</t>
  </si>
  <si>
    <t>นกน้อย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</si>
  <si>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</si>
  <si>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</si>
  <si>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</si>
  <si>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</si>
  <si>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</si>
  <si>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เพียลา</t>
  </si>
  <si>
    <t>บางกุ้ง</t>
  </si>
  <si>
    <t>นางสาวสุพรรณี</t>
  </si>
  <si>
    <t>สาลิวงษ์</t>
  </si>
  <si>
    <t>สนร้อย</t>
  </si>
  <si>
    <t>นางสาวสุรารักษ์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</si>
  <si>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</si>
  <si>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</si>
  <si>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</si>
  <si>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</si>
  <si>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</si>
  <si>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</si>
  <si>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</si>
  <si>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</si>
  <si>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</si>
  <si>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</si>
  <si>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</si>
  <si>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</si>
  <si>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</si>
  <si>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</si>
  <si>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</si>
  <si>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</si>
  <si>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</si>
  <si>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</si>
  <si>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</si>
  <si>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</si>
  <si>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</si>
  <si>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</si>
  <si>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</si>
  <si>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ฝาเฟี้ยม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</si>
  <si>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</si>
  <si>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</si>
  <si>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</si>
  <si>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</si>
  <si>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</si>
  <si>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</si>
  <si>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</si>
  <si>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</si>
  <si>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</si>
  <si>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</si>
  <si>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</si>
  <si>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</si>
  <si>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</si>
  <si>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</si>
  <si>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</si>
  <si>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</si>
  <si>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</si>
  <si>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</si>
  <si>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</si>
  <si>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</si>
  <si>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</si>
  <si>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</si>
  <si>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</si>
  <si>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</si>
  <si>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</si>
  <si>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</si>
  <si>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</si>
  <si>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</si>
  <si>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</si>
  <si>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</si>
  <si>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</si>
  <si>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</si>
  <si>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</si>
  <si>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</si>
  <si>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</si>
  <si>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</si>
  <si>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</si>
  <si>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</si>
  <si>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</si>
  <si>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</si>
  <si>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</si>
  <si>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</si>
  <si>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</si>
  <si>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</si>
  <si>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</si>
  <si>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</si>
  <si>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</si>
  <si>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</si>
  <si>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</si>
  <si>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</si>
  <si>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</si>
  <si>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</si>
  <si>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</si>
  <si>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</si>
  <si>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</si>
  <si>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</si>
  <si>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</si>
  <si>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</si>
  <si>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</si>
  <si>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</si>
  <si>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</si>
  <si>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</si>
  <si>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</si>
  <si>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</si>
  <si>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</si>
  <si>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วานิชย์</t>
  </si>
  <si>
    <t>นางสาวจุฬารัตน์</t>
  </si>
  <si>
    <t>นางสาวนวรัตน์</t>
  </si>
  <si>
    <t>แซะจอหอ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</si>
  <si>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</si>
  <si>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</si>
  <si>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</si>
  <si>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</si>
  <si>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</si>
  <si>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สว่างแสง</t>
  </si>
  <si>
    <t>นางสาวธัญพัชร</t>
  </si>
  <si>
    <t>พิมพิมูล</t>
  </si>
  <si>
    <t>อำนรรฆ</t>
  </si>
  <si>
    <t>นางสาววาสนา</t>
  </si>
  <si>
    <t>ป้องแก้ว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</si>
  <si>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</si>
  <si>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</si>
  <si>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</si>
  <si>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</si>
  <si>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</si>
  <si>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</si>
  <si>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</si>
  <si>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</si>
  <si>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</si>
  <si>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</si>
  <si>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</si>
  <si>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</si>
  <si>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</si>
  <si>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</si>
  <si>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</si>
  <si>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</si>
  <si>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ไชยบุญเรือง</t>
  </si>
  <si>
    <t>นางสาวจิรวรรณ</t>
  </si>
  <si>
    <t>พลชู</t>
  </si>
  <si>
    <t>นางสาวสุภาวรรณ</t>
  </si>
  <si>
    <t>จอมสง่า</t>
  </si>
  <si>
    <t>แสงสว่าง</t>
  </si>
  <si>
    <t>จันทร์มณี</t>
  </si>
  <si>
    <t>นางสาวกานดา</t>
  </si>
  <si>
    <t>นางสาวฐิตารีย์</t>
  </si>
  <si>
    <t>พืชสอน</t>
  </si>
  <si>
    <t>นางสาวปานดวงใจ</t>
  </si>
  <si>
    <t>วงษ์บำหรุ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</si>
  <si>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</si>
  <si>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</si>
  <si>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</si>
  <si>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</si>
  <si>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</si>
  <si>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</si>
  <si>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</si>
  <si>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</si>
  <si>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</si>
  <si>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</si>
  <si>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</si>
  <si>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</si>
  <si>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</si>
  <si>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</si>
  <si>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นุชเจริญ</t>
  </si>
  <si>
    <t>นางสาวฐิตาพร</t>
  </si>
  <si>
    <t>นามลาด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</si>
  <si>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</si>
  <si>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</si>
  <si>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</si>
  <si>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</si>
  <si>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</si>
  <si>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</si>
  <si>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</si>
  <si>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</si>
  <si>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</si>
  <si>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</si>
  <si>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</si>
  <si>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</si>
  <si>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</si>
  <si>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</si>
  <si>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</si>
  <si>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</si>
  <si>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</si>
  <si>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</si>
  <si>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</si>
  <si>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</si>
  <si>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</si>
  <si>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</si>
  <si>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</si>
  <si>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</si>
  <si>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</si>
  <si>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</si>
  <si>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</si>
  <si>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</si>
  <si>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</si>
  <si>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</si>
  <si>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</si>
  <si>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</si>
  <si>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</si>
  <si>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</si>
  <si>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</si>
  <si>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</si>
  <si>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</si>
  <si>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</si>
  <si>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</si>
  <si>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</si>
  <si>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</si>
  <si>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</si>
  <si>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</si>
  <si>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</si>
  <si>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</si>
  <si>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</si>
  <si>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</si>
  <si>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</si>
  <si>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</si>
  <si>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</si>
  <si>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</si>
  <si>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</si>
  <si>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พูลประสาท</t>
  </si>
  <si>
    <t>นางสาวอรุณณี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</si>
  <si>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</si>
  <si>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</si>
  <si>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</si>
  <si>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</si>
  <si>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</si>
  <si>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</si>
  <si>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</si>
  <si>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</si>
  <si>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</si>
  <si>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</si>
  <si>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</si>
  <si>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</si>
  <si>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</si>
  <si>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</si>
  <si>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</si>
  <si>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</si>
  <si>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</si>
  <si>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</si>
  <si>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</si>
  <si>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</si>
  <si>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</si>
  <si>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</si>
  <si>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</si>
  <si>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</si>
  <si>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</si>
  <si>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</si>
  <si>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</si>
  <si>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</si>
  <si>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</si>
  <si>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</si>
  <si>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</si>
  <si>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</si>
  <si>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</si>
  <si>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น้อยกมล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</si>
  <si>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</si>
  <si>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</si>
  <si>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</si>
  <si>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</si>
  <si>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</si>
  <si>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</si>
  <si>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</si>
  <si>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</si>
  <si>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</si>
  <si>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นายนิธิกรณ์</t>
  </si>
  <si>
    <t>คงภักดี</t>
  </si>
  <si>
    <t>นายพฤฒินันท์</t>
  </si>
  <si>
    <t>นายบูรพา</t>
  </si>
  <si>
    <t>ทะวะระ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</si>
  <si>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</si>
  <si>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</si>
  <si>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</si>
  <si>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</si>
  <si>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</si>
  <si>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</si>
  <si>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</si>
  <si>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</si>
  <si>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</si>
  <si>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</si>
  <si>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</si>
  <si>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</si>
  <si>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</si>
  <si>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</si>
  <si>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</si>
  <si>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</si>
  <si>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</si>
  <si>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</si>
  <si>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</si>
  <si>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</si>
  <si>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</si>
  <si>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</si>
  <si>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นางสาวธิวาพร</t>
  </si>
  <si>
    <t>มงคล</t>
  </si>
  <si>
    <t>นางสาวธีรดา</t>
  </si>
  <si>
    <t>เหี้ยมเหิน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</si>
  <si>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</si>
  <si>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</si>
  <si>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</si>
  <si>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</si>
  <si>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</si>
  <si>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</si>
  <si>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</si>
  <si>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</si>
  <si>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</si>
  <si>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</si>
  <si>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</si>
  <si>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</si>
  <si>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</si>
  <si>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</si>
  <si>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</si>
  <si>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นางสาวเปรมฤดี</t>
  </si>
  <si>
    <t>ยะระสิทธิ์</t>
  </si>
  <si>
    <t>จงอาษา</t>
  </si>
  <si>
    <t>งามแก้ว</t>
  </si>
  <si>
    <t>นางสาวณัฏฐ์ชญา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</si>
  <si>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</si>
  <si>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</si>
  <si>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</si>
  <si>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</si>
  <si>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</si>
  <si>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</si>
  <si>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</si>
  <si>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</si>
  <si>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</si>
  <si>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</si>
  <si>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</si>
  <si>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</si>
  <si>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</si>
  <si>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</si>
  <si>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</si>
  <si>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</si>
  <si>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</si>
  <si>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</si>
  <si>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</si>
  <si>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</si>
  <si>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</si>
  <si>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</si>
  <si>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</si>
  <si>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</si>
  <si>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</si>
  <si>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</si>
  <si>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</si>
  <si>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</si>
  <si>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</si>
  <si>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</si>
  <si>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</si>
  <si>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</si>
  <si>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</si>
  <si>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</si>
  <si>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</si>
  <si>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</si>
  <si>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</si>
  <si>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</si>
  <si>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</si>
  <si>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</si>
  <si>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</si>
  <si>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</si>
  <si>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</si>
  <si>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</si>
  <si>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</si>
  <si>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</si>
  <si>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</si>
  <si>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</si>
  <si>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</si>
  <si>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</si>
  <si>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</si>
  <si>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</si>
  <si>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</si>
  <si>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</si>
  <si>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</si>
  <si>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</si>
  <si>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</si>
  <si>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</si>
  <si>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</si>
  <si>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</si>
  <si>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</si>
  <si>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</si>
  <si>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</si>
  <si>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</si>
  <si>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</si>
  <si>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</si>
  <si>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</si>
  <si>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</si>
  <si>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</si>
  <si>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</si>
  <si>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</si>
  <si>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</si>
  <si>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</si>
  <si>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</si>
  <si>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</si>
  <si>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</si>
  <si>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</si>
  <si>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</si>
  <si>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</si>
  <si>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</si>
  <si>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</si>
  <si>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</si>
  <si>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สุขพิน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</si>
  <si>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</si>
  <si>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</si>
  <si>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</si>
  <si>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</si>
  <si>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</si>
  <si>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</si>
  <si>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</si>
  <si>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</si>
  <si>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</si>
  <si>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</si>
  <si>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</si>
  <si>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</si>
  <si>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</si>
  <si>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</si>
  <si>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</si>
  <si>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</si>
  <si>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</si>
  <si>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</si>
  <si>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</si>
  <si>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</si>
  <si>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</si>
  <si>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</si>
  <si>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</si>
  <si>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</si>
  <si>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</si>
  <si>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</si>
  <si>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</si>
  <si>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</si>
  <si>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</si>
  <si>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</si>
  <si>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</si>
  <si>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</si>
  <si>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</si>
  <si>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</si>
  <si>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</si>
  <si>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</si>
  <si>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</si>
  <si>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</si>
  <si>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</si>
  <si>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</si>
  <si>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</si>
  <si>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</si>
  <si>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</si>
  <si>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เหมือนแม้น</t>
  </si>
  <si>
    <t>นายษายน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</si>
  <si>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</si>
  <si>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</si>
  <si>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</si>
  <si>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</si>
  <si>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</si>
  <si>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</si>
  <si>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</si>
  <si>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</si>
  <si>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</si>
  <si>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</si>
  <si>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</si>
  <si>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</si>
  <si>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</si>
  <si>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</si>
  <si>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</si>
  <si>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</si>
  <si>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</si>
  <si>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</si>
  <si>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</si>
  <si>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</si>
  <si>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</si>
  <si>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</si>
  <si>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</si>
  <si>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</si>
  <si>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</si>
  <si>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</si>
  <si>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</si>
  <si>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</si>
  <si>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</si>
  <si>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</si>
  <si>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</si>
  <si>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</si>
  <si>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</si>
  <si>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</si>
  <si>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</si>
  <si>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</si>
  <si>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</si>
  <si>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</si>
  <si>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</si>
  <si>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</si>
  <si>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</si>
  <si>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</si>
  <si>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</si>
  <si>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</si>
  <si>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</si>
  <si>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</si>
  <si>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</si>
  <si>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</si>
  <si>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</si>
  <si>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</si>
  <si>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</si>
  <si>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</si>
  <si>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</si>
  <si>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</si>
  <si>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</si>
  <si>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</si>
  <si>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</si>
  <si>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</si>
  <si>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</si>
  <si>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</si>
  <si>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</si>
  <si>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</si>
  <si>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</si>
  <si>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</si>
  <si>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</si>
  <si>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</si>
  <si>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</si>
  <si>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</si>
  <si>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</si>
  <si>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</si>
  <si>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</si>
  <si>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</si>
  <si>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</si>
  <si>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</si>
  <si>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</si>
  <si>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</si>
  <si>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</si>
  <si>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</si>
  <si>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</si>
  <si>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</si>
  <si>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</si>
  <si>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</si>
  <si>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</si>
  <si>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</si>
  <si>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</si>
  <si>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</si>
  <si>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</si>
  <si>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</si>
  <si>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</si>
  <si>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</si>
  <si>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</si>
  <si>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</si>
  <si>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</si>
  <si>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</si>
  <si>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</si>
  <si>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</si>
  <si>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</si>
  <si>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</si>
  <si>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</si>
  <si>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</si>
  <si>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</si>
  <si>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</si>
  <si>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</si>
  <si>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</si>
  <si>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</si>
  <si>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ใจคง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</si>
  <si>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</si>
  <si>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</si>
  <si>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</si>
  <si>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</si>
  <si>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</si>
  <si>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</si>
  <si>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</si>
  <si>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</si>
  <si>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</si>
  <si>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</si>
  <si>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</si>
  <si>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</si>
  <si>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</si>
  <si>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</si>
  <si>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</si>
  <si>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</si>
  <si>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</si>
  <si>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</si>
  <si>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</si>
  <si>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</si>
  <si>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</si>
  <si>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</si>
  <si>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</si>
  <si>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</si>
  <si>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</si>
  <si>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</si>
  <si>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</si>
  <si>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</si>
  <si>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</si>
  <si>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</si>
  <si>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</si>
  <si>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ฉ่ำเฉลิม</t>
  </si>
  <si>
    <t>นางสาวประยุรพร</t>
  </si>
  <si>
    <t>จันทาทอง</t>
  </si>
  <si>
    <t>นางสาวรัตติกานต์</t>
  </si>
  <si>
    <t>สีหาตา</t>
  </si>
  <si>
    <t>นางสาววิไลวรรณ</t>
  </si>
  <si>
    <t>เงินน้ำจันทร์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</si>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</sst>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97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41" zoomScale="73" zoomScaleNormal="73" workbookViewId="0">
      <selection activeCell="A45" sqref="A45:XFD5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117.7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s="1" customFormat="1" ht="18.75" x14ac:dyDescent="0.3">
      <c r="A8" s="15">
        <v>1</v>
      </c>
      <c r="B8" s="49" t="s">
        <v>96</v>
      </c>
      <c r="C8" s="50" t="s">
        <v>97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51" t="s">
        <v>98</v>
      </c>
      <c r="C9" s="52" t="s">
        <v>99</v>
      </c>
      <c r="D9" s="18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51" t="s">
        <v>86</v>
      </c>
      <c r="C10" s="52" t="s">
        <v>100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5">
        <v>4</v>
      </c>
      <c r="B11" s="51" t="s">
        <v>101</v>
      </c>
      <c r="C11" s="52" t="s">
        <v>102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5">
        <v>5</v>
      </c>
      <c r="B12" s="53" t="s">
        <v>103</v>
      </c>
      <c r="C12" s="54" t="s">
        <v>80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5">
        <v>6</v>
      </c>
      <c r="B13" s="49" t="s">
        <v>104</v>
      </c>
      <c r="C13" s="50" t="s">
        <v>105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s="1" customFormat="1" ht="18.75" x14ac:dyDescent="0.3">
      <c r="A14" s="15">
        <v>7</v>
      </c>
      <c r="B14" s="49" t="s">
        <v>106</v>
      </c>
      <c r="C14" s="50" t="s">
        <v>107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s="1" customFormat="1" ht="18.75" x14ac:dyDescent="0.3">
      <c r="A15" s="15">
        <v>8</v>
      </c>
      <c r="B15" s="49" t="s">
        <v>76</v>
      </c>
      <c r="C15" s="50" t="s">
        <v>108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s="1" customFormat="1" ht="18.75" x14ac:dyDescent="0.3">
      <c r="A16" s="15">
        <v>9</v>
      </c>
      <c r="B16" s="51" t="s">
        <v>109</v>
      </c>
      <c r="C16" s="52" t="s">
        <v>110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49" t="s">
        <v>111</v>
      </c>
      <c r="C17" s="50" t="s">
        <v>112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53" t="s">
        <v>32</v>
      </c>
      <c r="C18" s="54" t="s">
        <v>113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49" t="s">
        <v>70</v>
      </c>
      <c r="C19" s="50" t="s">
        <v>114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49" t="s">
        <v>115</v>
      </c>
      <c r="C20" s="50" t="s">
        <v>116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53" t="s">
        <v>63</v>
      </c>
      <c r="C21" s="54" t="s">
        <v>117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49" t="s">
        <v>118</v>
      </c>
      <c r="C22" s="50" t="s">
        <v>71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49" t="s">
        <v>119</v>
      </c>
      <c r="C23" s="50" t="s">
        <v>120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53" t="s">
        <v>121</v>
      </c>
      <c r="C24" s="54" t="s">
        <v>122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51" t="s">
        <v>123</v>
      </c>
      <c r="C25" s="52" t="s">
        <v>124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51" t="s">
        <v>125</v>
      </c>
      <c r="C26" s="52" t="s">
        <v>126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51" t="s">
        <v>127</v>
      </c>
      <c r="C27" s="52" t="s">
        <v>128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51" t="s">
        <v>129</v>
      </c>
      <c r="C28" s="52" t="s">
        <v>130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49" t="s">
        <v>131</v>
      </c>
      <c r="C29" s="50" t="s">
        <v>132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53" t="s">
        <v>92</v>
      </c>
      <c r="C30" s="54" t="s">
        <v>133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51" t="s">
        <v>134</v>
      </c>
      <c r="C31" s="52" t="s">
        <v>135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49" t="s">
        <v>136</v>
      </c>
      <c r="C32" s="50" t="s">
        <v>137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49" t="s">
        <v>138</v>
      </c>
      <c r="C33" s="50" t="s">
        <v>139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49" t="s">
        <v>140</v>
      </c>
      <c r="C34" s="50" t="s">
        <v>141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49" t="s">
        <v>43</v>
      </c>
      <c r="C35" s="50" t="s">
        <v>142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49" t="s">
        <v>143</v>
      </c>
      <c r="C36" s="50" t="s">
        <v>144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49" t="s">
        <v>93</v>
      </c>
      <c r="C37" s="50" t="s">
        <v>145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49" t="s">
        <v>146</v>
      </c>
      <c r="C38" s="50" t="s">
        <v>147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51" t="s">
        <v>148</v>
      </c>
      <c r="C39" s="55" t="s">
        <v>149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51" t="s">
        <v>150</v>
      </c>
      <c r="C40" s="55" t="s">
        <v>151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51" t="s">
        <v>152</v>
      </c>
      <c r="C41" s="52" t="s">
        <v>153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51" t="s">
        <v>154</v>
      </c>
      <c r="C42" s="55" t="s">
        <v>155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51" t="s">
        <v>74</v>
      </c>
      <c r="C43" s="52" t="s">
        <v>156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1" t="s">
        <v>157</v>
      </c>
      <c r="C44" s="52" t="s">
        <v>158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23"/>
      <c r="B45" s="24"/>
      <c r="C45" s="24"/>
      <c r="D45" s="24"/>
      <c r="E45" s="24"/>
      <c r="F45" s="24"/>
      <c r="G45" s="20" t="s">
        <v>10</v>
      </c>
      <c r="H45" s="21"/>
      <c r="I45" s="4">
        <f>COUNTIF(I8:I44,"ผ่าน")</f>
        <v>0</v>
      </c>
    </row>
    <row r="46" spans="1:9" ht="18.75" x14ac:dyDescent="0.2">
      <c r="A46" s="25"/>
      <c r="B46" s="26"/>
      <c r="C46" s="26"/>
      <c r="D46" s="26"/>
      <c r="E46" s="26"/>
      <c r="F46" s="26"/>
      <c r="G46" s="20" t="s">
        <v>14</v>
      </c>
      <c r="H46" s="21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46" t="s">
        <v>19</v>
      </c>
      <c r="B51" s="46"/>
      <c r="C51" s="46" t="s">
        <v>20</v>
      </c>
      <c r="D51" s="46"/>
      <c r="E51" s="22" t="s">
        <v>21</v>
      </c>
      <c r="F51" s="22"/>
      <c r="G51" s="22" t="s">
        <v>22</v>
      </c>
      <c r="H51" s="22"/>
      <c r="I51" s="14"/>
    </row>
    <row r="52" spans="1:9" ht="18.75" x14ac:dyDescent="0.3">
      <c r="A52" s="46"/>
      <c r="B52" s="46"/>
      <c r="C52" s="47" t="s">
        <v>23</v>
      </c>
      <c r="D52" s="47"/>
      <c r="E52" s="48" t="s">
        <v>24</v>
      </c>
      <c r="F52" s="48"/>
      <c r="G52" s="48">
        <f>COUNTIF(H8:H44,"/")</f>
        <v>0</v>
      </c>
      <c r="H52" s="48"/>
      <c r="I52" s="14"/>
    </row>
    <row r="53" spans="1:9" ht="18.75" x14ac:dyDescent="0.3">
      <c r="A53" s="46"/>
      <c r="B53" s="46"/>
      <c r="C53" s="47" t="s">
        <v>25</v>
      </c>
      <c r="D53" s="47"/>
      <c r="E53" s="48" t="s">
        <v>26</v>
      </c>
      <c r="F53" s="48"/>
      <c r="G53" s="48">
        <f>COUNTIF(G8:G44,"/")</f>
        <v>0</v>
      </c>
      <c r="H53" s="48"/>
      <c r="I53" s="14"/>
    </row>
    <row r="54" spans="1:9" ht="18.75" x14ac:dyDescent="0.3">
      <c r="A54" s="46"/>
      <c r="B54" s="46"/>
      <c r="C54" s="47" t="s">
        <v>27</v>
      </c>
      <c r="D54" s="47"/>
      <c r="E54" s="48" t="s">
        <v>10</v>
      </c>
      <c r="F54" s="48"/>
      <c r="G54" s="48">
        <f>COUNTIF(F8:F44,"/")</f>
        <v>0</v>
      </c>
      <c r="H54" s="48"/>
      <c r="I54" s="14"/>
    </row>
    <row r="55" spans="1:9" ht="18.75" x14ac:dyDescent="0.3">
      <c r="A55" s="46"/>
      <c r="B55" s="46"/>
      <c r="C55" s="47" t="s">
        <v>28</v>
      </c>
      <c r="D55" s="47"/>
      <c r="E55" s="48" t="s">
        <v>14</v>
      </c>
      <c r="F55" s="48"/>
      <c r="G55" s="48">
        <f>COUNTIF(E8:E44,"/")</f>
        <v>37</v>
      </c>
      <c r="H55" s="48"/>
      <c r="I55" s="14"/>
    </row>
  </sheetData>
  <mergeCells count="30"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A29" sqref="A29:XFD30"/>
    </sheetView>
  </sheetViews>
  <sheetFormatPr defaultRowHeight="14.25" x14ac:dyDescent="0.2"/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4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91" t="s">
        <v>540</v>
      </c>
      <c r="C8" s="55" t="s">
        <v>629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91" t="s">
        <v>630</v>
      </c>
      <c r="C9" s="55" t="s">
        <v>631</v>
      </c>
      <c r="D9" s="18"/>
      <c r="E9" s="17" t="str">
        <f t="shared" ref="E9:E28" si="0">IF(D9&lt;=14,"/",IF(D9&lt;=20,"",IF(D9&lt;=25,"",IF(D9&lt;=30,""))))</f>
        <v>/</v>
      </c>
      <c r="F9" s="17" t="str">
        <f t="shared" ref="F9:F28" si="1">IF(D9&lt;=14,"",IF(D9&lt;=20,"/",IF(D9&lt;=25,"",IF(D9&lt;=30,""))))</f>
        <v/>
      </c>
      <c r="G9" s="17" t="str">
        <f t="shared" ref="G9:G28" si="2">IF(D9&lt;=14,"",IF(D9&lt;=20,"",IF(D9&lt;=25,"/",IF(D9&lt;=30,""))))</f>
        <v/>
      </c>
      <c r="H9" s="17" t="str">
        <f t="shared" ref="H9:H28" si="3">IF(D9&lt;=14,"",IF(D9&lt;=20,"",IF(D9&lt;=25,"",IF(D9&lt;=30,"/"))))</f>
        <v/>
      </c>
      <c r="I9" s="17" t="str">
        <f t="shared" ref="I9:I28" si="4">IF(D9&gt;14,"ผ่าน","ไม่ผ่าน")</f>
        <v>ไม่ผ่าน</v>
      </c>
    </row>
    <row r="10" spans="1:9" ht="18.75" x14ac:dyDescent="0.3">
      <c r="A10" s="15">
        <v>3</v>
      </c>
      <c r="B10" s="91" t="s">
        <v>632</v>
      </c>
      <c r="C10" s="55" t="s">
        <v>633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78" t="s">
        <v>634</v>
      </c>
      <c r="C11" s="79" t="s">
        <v>635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91" t="s">
        <v>636</v>
      </c>
      <c r="C12" s="55" t="s">
        <v>637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78" t="s">
        <v>638</v>
      </c>
      <c r="C13" s="79" t="s">
        <v>639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91" t="s">
        <v>293</v>
      </c>
      <c r="C14" s="55" t="s">
        <v>640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8" t="s">
        <v>641</v>
      </c>
      <c r="C15" s="79" t="s">
        <v>642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78" t="s">
        <v>643</v>
      </c>
      <c r="C16" s="79" t="s">
        <v>644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1" t="s">
        <v>645</v>
      </c>
      <c r="C17" s="72" t="s">
        <v>646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8" t="s">
        <v>647</v>
      </c>
      <c r="C18" s="79" t="s">
        <v>648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91" t="s">
        <v>169</v>
      </c>
      <c r="C19" s="55" t="s">
        <v>649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6" t="s">
        <v>29</v>
      </c>
      <c r="C20" s="87" t="s">
        <v>650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8" t="s">
        <v>651</v>
      </c>
      <c r="C21" s="79" t="s">
        <v>652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78" t="s">
        <v>653</v>
      </c>
      <c r="C22" s="79" t="s">
        <v>654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8" t="s">
        <v>78</v>
      </c>
      <c r="C23" s="79" t="s">
        <v>655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8" t="s">
        <v>656</v>
      </c>
      <c r="C24" s="79" t="s">
        <v>657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8" t="s">
        <v>658</v>
      </c>
      <c r="C25" s="79" t="s">
        <v>659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2" t="s">
        <v>660</v>
      </c>
      <c r="C26" s="92" t="s">
        <v>661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49" t="s">
        <v>662</v>
      </c>
      <c r="C27" s="50" t="s">
        <v>663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8" t="s">
        <v>664</v>
      </c>
      <c r="C28" s="79" t="s">
        <v>665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2">
      <c r="A29" s="23"/>
      <c r="B29" s="24"/>
      <c r="C29" s="24"/>
      <c r="D29" s="24"/>
      <c r="E29" s="24"/>
      <c r="F29" s="24"/>
      <c r="G29" s="20" t="s">
        <v>10</v>
      </c>
      <c r="H29" s="21"/>
      <c r="I29" s="4">
        <f>COUNTIF(I8:I28,"ผ่าน")</f>
        <v>0</v>
      </c>
    </row>
    <row r="30" spans="1:9" ht="18.75" x14ac:dyDescent="0.2">
      <c r="A30" s="25"/>
      <c r="B30" s="26"/>
      <c r="C30" s="26"/>
      <c r="D30" s="26"/>
      <c r="E30" s="26"/>
      <c r="F30" s="26"/>
      <c r="G30" s="20" t="s">
        <v>14</v>
      </c>
      <c r="H30" s="21"/>
      <c r="I30" s="4">
        <f>COUNTIF(I8:I28,"ไม่ผ่าน")</f>
        <v>21</v>
      </c>
    </row>
    <row r="31" spans="1:9" ht="18.75" x14ac:dyDescent="0.3">
      <c r="A31" s="6" t="s">
        <v>15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18</v>
      </c>
      <c r="F34" s="10"/>
      <c r="G34" s="2"/>
      <c r="H34" s="2"/>
      <c r="I34" s="14"/>
    </row>
    <row r="35" spans="1:9" ht="18.75" x14ac:dyDescent="0.3">
      <c r="A35" s="46" t="s">
        <v>19</v>
      </c>
      <c r="B35" s="46"/>
      <c r="C35" s="46" t="s">
        <v>20</v>
      </c>
      <c r="D35" s="46"/>
      <c r="E35" s="22" t="s">
        <v>21</v>
      </c>
      <c r="F35" s="22"/>
      <c r="G35" s="22" t="s">
        <v>22</v>
      </c>
      <c r="H35" s="22"/>
      <c r="I35" s="14"/>
    </row>
    <row r="36" spans="1:9" ht="18.75" x14ac:dyDescent="0.3">
      <c r="A36" s="46"/>
      <c r="B36" s="46"/>
      <c r="C36" s="47" t="s">
        <v>23</v>
      </c>
      <c r="D36" s="47"/>
      <c r="E36" s="48" t="s">
        <v>24</v>
      </c>
      <c r="F36" s="48"/>
      <c r="G36" s="48">
        <f>COUNTIF(H8:H28,"/")</f>
        <v>0</v>
      </c>
      <c r="H36" s="48"/>
      <c r="I36" s="14"/>
    </row>
    <row r="37" spans="1:9" ht="18.75" x14ac:dyDescent="0.3">
      <c r="A37" s="46"/>
      <c r="B37" s="46"/>
      <c r="C37" s="47" t="s">
        <v>25</v>
      </c>
      <c r="D37" s="47"/>
      <c r="E37" s="48" t="s">
        <v>26</v>
      </c>
      <c r="F37" s="48"/>
      <c r="G37" s="48">
        <f>COUNTIF(G8:G28,"/")</f>
        <v>0</v>
      </c>
      <c r="H37" s="48"/>
      <c r="I37" s="14"/>
    </row>
    <row r="38" spans="1:9" ht="18.75" x14ac:dyDescent="0.3">
      <c r="A38" s="46"/>
      <c r="B38" s="46"/>
      <c r="C38" s="47" t="s">
        <v>27</v>
      </c>
      <c r="D38" s="47"/>
      <c r="E38" s="48" t="s">
        <v>10</v>
      </c>
      <c r="F38" s="48"/>
      <c r="G38" s="48">
        <f>COUNTIF(F8:F28,"/")</f>
        <v>0</v>
      </c>
      <c r="H38" s="48"/>
      <c r="I38" s="14"/>
    </row>
    <row r="39" spans="1:9" ht="18.75" x14ac:dyDescent="0.3">
      <c r="A39" s="46"/>
      <c r="B39" s="46"/>
      <c r="C39" s="47" t="s">
        <v>28</v>
      </c>
      <c r="D39" s="47"/>
      <c r="E39" s="48" t="s">
        <v>14</v>
      </c>
      <c r="F39" s="48"/>
      <c r="G39" s="48">
        <f>COUNTIF(E8:E28,"/")</f>
        <v>21</v>
      </c>
      <c r="H39" s="48"/>
      <c r="I39" s="14"/>
    </row>
  </sheetData>
  <mergeCells count="30">
    <mergeCell ref="C38:D38"/>
    <mergeCell ref="E38:F38"/>
    <mergeCell ref="G38:H38"/>
    <mergeCell ref="A29:F30"/>
    <mergeCell ref="G29:H29"/>
    <mergeCell ref="G30:H30"/>
    <mergeCell ref="A35:B39"/>
    <mergeCell ref="C35:D35"/>
    <mergeCell ref="E35:F35"/>
    <mergeCell ref="G35:H35"/>
    <mergeCell ref="C36:D36"/>
    <mergeCell ref="E36:F36"/>
    <mergeCell ref="C39:D39"/>
    <mergeCell ref="E39:F39"/>
    <mergeCell ref="G39:H39"/>
    <mergeCell ref="G36:H36"/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6" workbookViewId="0">
      <selection activeCell="A27" sqref="A27:XFD30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1.7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62" t="s">
        <v>666</v>
      </c>
      <c r="C8" s="92" t="s">
        <v>667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2" t="s">
        <v>81</v>
      </c>
      <c r="C9" s="92" t="s">
        <v>128</v>
      </c>
      <c r="D9" s="18"/>
      <c r="E9" s="17" t="str">
        <f t="shared" ref="E9:E26" si="0">IF(D9&lt;=14,"/",IF(D9&lt;=20,"",IF(D9&lt;=25,"",IF(D9&lt;=30,""))))</f>
        <v>/</v>
      </c>
      <c r="F9" s="17" t="str">
        <f t="shared" ref="F9:F26" si="1">IF(D9&lt;=14,"",IF(D9&lt;=20,"/",IF(D9&lt;=25,"",IF(D9&lt;=30,""))))</f>
        <v/>
      </c>
      <c r="G9" s="17" t="str">
        <f t="shared" ref="G9:G26" si="2">IF(D9&lt;=14,"",IF(D9&lt;=20,"",IF(D9&lt;=25,"/",IF(D9&lt;=30,""))))</f>
        <v/>
      </c>
      <c r="H9" s="17" t="str">
        <f t="shared" ref="H9:H26" si="3">IF(D9&lt;=14,"",IF(D9&lt;=20,"",IF(D9&lt;=25,"",IF(D9&lt;=30,"/"))))</f>
        <v/>
      </c>
      <c r="I9" s="17" t="str">
        <f t="shared" ref="I9:I26" si="4">IF(D9&gt;14,"ผ่าน","ไม่ผ่าน")</f>
        <v>ไม่ผ่าน</v>
      </c>
    </row>
    <row r="10" spans="1:9" ht="18.75" x14ac:dyDescent="0.3">
      <c r="A10" s="15">
        <v>3</v>
      </c>
      <c r="B10" s="62" t="s">
        <v>668</v>
      </c>
      <c r="C10" s="92" t="s">
        <v>669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2" t="s">
        <v>670</v>
      </c>
      <c r="C11" s="92" t="s">
        <v>671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93" t="s">
        <v>672</v>
      </c>
      <c r="C12" s="94" t="s">
        <v>673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62" t="s">
        <v>69</v>
      </c>
      <c r="C13" s="92" t="s">
        <v>674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2" t="s">
        <v>675</v>
      </c>
      <c r="C14" s="92" t="s">
        <v>676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93" t="s">
        <v>677</v>
      </c>
      <c r="C15" s="94" t="s">
        <v>678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95" t="s">
        <v>679</v>
      </c>
      <c r="C16" s="96" t="s">
        <v>680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93" t="s">
        <v>65</v>
      </c>
      <c r="C17" s="94" t="s">
        <v>681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95" t="s">
        <v>682</v>
      </c>
      <c r="C18" s="96" t="s">
        <v>683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95" t="s">
        <v>44</v>
      </c>
      <c r="C19" s="96" t="s">
        <v>250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93" t="s">
        <v>684</v>
      </c>
      <c r="C20" s="94" t="s">
        <v>685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93" t="s">
        <v>686</v>
      </c>
      <c r="C21" s="94" t="s">
        <v>38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95" t="s">
        <v>662</v>
      </c>
      <c r="C22" s="96" t="s">
        <v>687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93" t="s">
        <v>56</v>
      </c>
      <c r="C23" s="94" t="s">
        <v>688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93" t="s">
        <v>689</v>
      </c>
      <c r="C24" s="94" t="s">
        <v>690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93" t="s">
        <v>691</v>
      </c>
      <c r="C25" s="94" t="s">
        <v>692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93" t="s">
        <v>693</v>
      </c>
      <c r="C26" s="94" t="s">
        <v>694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2">
      <c r="A27" s="23"/>
      <c r="B27" s="24"/>
      <c r="C27" s="24"/>
      <c r="D27" s="24"/>
      <c r="E27" s="24"/>
      <c r="F27" s="24"/>
      <c r="G27" s="20" t="s">
        <v>10</v>
      </c>
      <c r="H27" s="21"/>
      <c r="I27" s="4">
        <f>COUNTIF(I8:I26,"ผ่าน")</f>
        <v>0</v>
      </c>
    </row>
    <row r="28" spans="1:9" ht="18.75" x14ac:dyDescent="0.2">
      <c r="A28" s="25"/>
      <c r="B28" s="26"/>
      <c r="C28" s="26"/>
      <c r="D28" s="26"/>
      <c r="E28" s="26"/>
      <c r="F28" s="26"/>
      <c r="G28" s="20" t="s">
        <v>14</v>
      </c>
      <c r="H28" s="21"/>
      <c r="I28" s="4">
        <f>COUNTIF(I8:I26,"ไม่ผ่าน")</f>
        <v>19</v>
      </c>
    </row>
    <row r="29" spans="1:9" ht="18.75" x14ac:dyDescent="0.3">
      <c r="A29" s="6" t="s">
        <v>15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16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17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18</v>
      </c>
      <c r="F32" s="10"/>
      <c r="G32" s="2"/>
      <c r="H32" s="2"/>
      <c r="I32" s="14"/>
    </row>
    <row r="33" spans="1:9" ht="18.75" x14ac:dyDescent="0.3">
      <c r="A33" s="46" t="s">
        <v>19</v>
      </c>
      <c r="B33" s="46"/>
      <c r="C33" s="46" t="s">
        <v>20</v>
      </c>
      <c r="D33" s="46"/>
      <c r="E33" s="22" t="s">
        <v>21</v>
      </c>
      <c r="F33" s="22"/>
      <c r="G33" s="22" t="s">
        <v>22</v>
      </c>
      <c r="H33" s="22"/>
      <c r="I33" s="14"/>
    </row>
    <row r="34" spans="1:9" ht="18.75" x14ac:dyDescent="0.3">
      <c r="A34" s="46"/>
      <c r="B34" s="46"/>
      <c r="C34" s="47" t="s">
        <v>23</v>
      </c>
      <c r="D34" s="47"/>
      <c r="E34" s="48" t="s">
        <v>24</v>
      </c>
      <c r="F34" s="48"/>
      <c r="G34" s="48">
        <f>COUNTIF(H8:H26,"/")</f>
        <v>0</v>
      </c>
      <c r="H34" s="48"/>
      <c r="I34" s="14"/>
    </row>
    <row r="35" spans="1:9" ht="18.75" x14ac:dyDescent="0.3">
      <c r="A35" s="46"/>
      <c r="B35" s="46"/>
      <c r="C35" s="47" t="s">
        <v>25</v>
      </c>
      <c r="D35" s="47"/>
      <c r="E35" s="48" t="s">
        <v>26</v>
      </c>
      <c r="F35" s="48"/>
      <c r="G35" s="48">
        <f>COUNTIF(G8:G26,"/")</f>
        <v>0</v>
      </c>
      <c r="H35" s="48"/>
      <c r="I35" s="14"/>
    </row>
    <row r="36" spans="1:9" ht="18.75" x14ac:dyDescent="0.3">
      <c r="A36" s="46"/>
      <c r="B36" s="46"/>
      <c r="C36" s="47" t="s">
        <v>27</v>
      </c>
      <c r="D36" s="47"/>
      <c r="E36" s="48" t="s">
        <v>10</v>
      </c>
      <c r="F36" s="48"/>
      <c r="G36" s="48">
        <f>COUNTIF(F8:F26,"/")</f>
        <v>0</v>
      </c>
      <c r="H36" s="48"/>
      <c r="I36" s="14"/>
    </row>
    <row r="37" spans="1:9" ht="18.75" x14ac:dyDescent="0.3">
      <c r="A37" s="46"/>
      <c r="B37" s="46"/>
      <c r="C37" s="47" t="s">
        <v>28</v>
      </c>
      <c r="D37" s="47"/>
      <c r="E37" s="48" t="s">
        <v>14</v>
      </c>
      <c r="F37" s="48"/>
      <c r="G37" s="48">
        <f>COUNTIF(E8:E26,"/")</f>
        <v>19</v>
      </c>
      <c r="H37" s="48"/>
      <c r="I37" s="14"/>
    </row>
  </sheetData>
  <mergeCells count="30">
    <mergeCell ref="C36:D36"/>
    <mergeCell ref="E36:F36"/>
    <mergeCell ref="G36:H36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C37:D37"/>
    <mergeCell ref="E37:F37"/>
    <mergeCell ref="G37:H37"/>
    <mergeCell ref="G34:H34"/>
    <mergeCell ref="C35:D35"/>
    <mergeCell ref="E35:F35"/>
    <mergeCell ref="G35:H3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0" workbookViewId="0">
      <selection activeCell="C64" sqref="C64"/>
    </sheetView>
  </sheetViews>
  <sheetFormatPr defaultRowHeight="14.25" x14ac:dyDescent="0.2"/>
  <cols>
    <col min="1" max="1" width="6" customWidth="1"/>
    <col min="2" max="2" width="11.37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7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56" t="s">
        <v>159</v>
      </c>
      <c r="C8" s="57" t="s">
        <v>160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58" t="s">
        <v>161</v>
      </c>
      <c r="C9" s="59" t="s">
        <v>162</v>
      </c>
      <c r="D9" s="18"/>
      <c r="E9" s="17" t="str">
        <f t="shared" ref="E9:E45" si="0">IF(D9&lt;=14,"/",IF(D9&lt;=20,"",IF(D9&lt;=25,"",IF(D9&lt;=30,""))))</f>
        <v>/</v>
      </c>
      <c r="F9" s="17" t="str">
        <f t="shared" ref="F9:F45" si="1">IF(D9&lt;=14,"",IF(D9&lt;=20,"/",IF(D9&lt;=25,"",IF(D9&lt;=30,""))))</f>
        <v/>
      </c>
      <c r="G9" s="17" t="str">
        <f t="shared" ref="G9:G45" si="2">IF(D9&lt;=14,"",IF(D9&lt;=20,"",IF(D9&lt;=25,"/",IF(D9&lt;=30,""))))</f>
        <v/>
      </c>
      <c r="H9" s="17" t="str">
        <f t="shared" ref="H9:H45" si="3">IF(D9&lt;=14,"",IF(D9&lt;=20,"",IF(D9&lt;=25,"",IF(D9&lt;=30,"/"))))</f>
        <v/>
      </c>
      <c r="I9" s="17" t="str">
        <f t="shared" ref="I9:I45" si="4">IF(D9&gt;14,"ผ่าน","ไม่ผ่าน")</f>
        <v>ไม่ผ่าน</v>
      </c>
    </row>
    <row r="10" spans="1:9" ht="18.75" x14ac:dyDescent="0.3">
      <c r="A10" s="15">
        <v>3</v>
      </c>
      <c r="B10" s="56" t="s">
        <v>163</v>
      </c>
      <c r="C10" s="57" t="s">
        <v>164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49" t="s">
        <v>165</v>
      </c>
      <c r="C11" s="50" t="s">
        <v>166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51" t="s">
        <v>167</v>
      </c>
      <c r="C12" s="52" t="s">
        <v>168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53" t="s">
        <v>169</v>
      </c>
      <c r="C13" s="54" t="s">
        <v>170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51" t="s">
        <v>171</v>
      </c>
      <c r="C14" s="52" t="s">
        <v>172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49" t="s">
        <v>173</v>
      </c>
      <c r="C15" s="50" t="s">
        <v>174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51" t="s">
        <v>175</v>
      </c>
      <c r="C16" s="55" t="s">
        <v>176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3" t="s">
        <v>177</v>
      </c>
      <c r="C17" s="54" t="s">
        <v>178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49" t="s">
        <v>179</v>
      </c>
      <c r="C18" s="50" t="s">
        <v>114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49" t="s">
        <v>180</v>
      </c>
      <c r="C19" s="50" t="s">
        <v>181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3" t="s">
        <v>157</v>
      </c>
      <c r="C20" s="54" t="s">
        <v>182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49" t="s">
        <v>183</v>
      </c>
      <c r="C21" s="50" t="s">
        <v>184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1" t="s">
        <v>185</v>
      </c>
      <c r="C22" s="52" t="s">
        <v>186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1" t="s">
        <v>187</v>
      </c>
      <c r="C23" s="52" t="s">
        <v>188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1" t="s">
        <v>70</v>
      </c>
      <c r="C24" s="55" t="s">
        <v>189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1" t="s">
        <v>190</v>
      </c>
      <c r="C25" s="55" t="s">
        <v>191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49" t="s">
        <v>192</v>
      </c>
      <c r="C26" s="50" t="s">
        <v>193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1" t="s">
        <v>194</v>
      </c>
      <c r="C27" s="52" t="s">
        <v>195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3" t="s">
        <v>196</v>
      </c>
      <c r="C28" s="54" t="s">
        <v>197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1" t="s">
        <v>198</v>
      </c>
      <c r="C29" s="52" t="s">
        <v>199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1" t="s">
        <v>93</v>
      </c>
      <c r="C30" s="55" t="s">
        <v>200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1" t="s">
        <v>127</v>
      </c>
      <c r="C31" s="52" t="s">
        <v>201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3" t="s">
        <v>138</v>
      </c>
      <c r="C32" s="54" t="s">
        <v>73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1" t="s">
        <v>202</v>
      </c>
      <c r="C33" s="52" t="s">
        <v>203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1" t="s">
        <v>204</v>
      </c>
      <c r="C34" s="52" t="s">
        <v>205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1" t="s">
        <v>206</v>
      </c>
      <c r="C35" s="52" t="s">
        <v>207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1" t="s">
        <v>53</v>
      </c>
      <c r="C36" s="52" t="s">
        <v>208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1" t="s">
        <v>209</v>
      </c>
      <c r="C37" s="52" t="s">
        <v>41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49" t="s">
        <v>210</v>
      </c>
      <c r="C38" s="50" t="s">
        <v>211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1" t="s">
        <v>59</v>
      </c>
      <c r="C39" s="52" t="s">
        <v>212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1" t="s">
        <v>213</v>
      </c>
      <c r="C40" s="55" t="s">
        <v>214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1" t="s">
        <v>215</v>
      </c>
      <c r="C41" s="52" t="s">
        <v>216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1" t="s">
        <v>36</v>
      </c>
      <c r="C42" s="52" t="s">
        <v>217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1" t="s">
        <v>218</v>
      </c>
      <c r="C43" s="52" t="s">
        <v>219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1" t="s">
        <v>57</v>
      </c>
      <c r="C44" s="52" t="s">
        <v>220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51" t="s">
        <v>221</v>
      </c>
      <c r="C45" s="52" t="s">
        <v>222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2">
      <c r="A46" s="23"/>
      <c r="B46" s="24"/>
      <c r="C46" s="24"/>
      <c r="D46" s="24"/>
      <c r="E46" s="24"/>
      <c r="F46" s="24"/>
      <c r="G46" s="20" t="s">
        <v>10</v>
      </c>
      <c r="H46" s="21"/>
      <c r="I46" s="4">
        <f>COUNTIF(I8:I45,"ผ่าน")</f>
        <v>0</v>
      </c>
    </row>
    <row r="47" spans="1:9" ht="18.75" x14ac:dyDescent="0.2">
      <c r="A47" s="25"/>
      <c r="B47" s="26"/>
      <c r="C47" s="26"/>
      <c r="D47" s="26"/>
      <c r="E47" s="26"/>
      <c r="F47" s="26"/>
      <c r="G47" s="20" t="s">
        <v>14</v>
      </c>
      <c r="H47" s="21"/>
      <c r="I47" s="4">
        <f>COUNTIF(I8:I45,"ไม่ผ่าน")</f>
        <v>38</v>
      </c>
    </row>
    <row r="48" spans="1:9" ht="18.75" x14ac:dyDescent="0.3">
      <c r="A48" s="6" t="s">
        <v>15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18</v>
      </c>
      <c r="F51" s="10"/>
      <c r="G51" s="2"/>
      <c r="H51" s="2"/>
      <c r="I51" s="14"/>
    </row>
    <row r="52" spans="1:9" ht="18.75" x14ac:dyDescent="0.3">
      <c r="A52" s="46" t="s">
        <v>19</v>
      </c>
      <c r="B52" s="46"/>
      <c r="C52" s="46" t="s">
        <v>20</v>
      </c>
      <c r="D52" s="46"/>
      <c r="E52" s="22" t="s">
        <v>21</v>
      </c>
      <c r="F52" s="22"/>
      <c r="G52" s="22" t="s">
        <v>22</v>
      </c>
      <c r="H52" s="22"/>
      <c r="I52" s="14"/>
    </row>
    <row r="53" spans="1:9" ht="18.75" x14ac:dyDescent="0.3">
      <c r="A53" s="46"/>
      <c r="B53" s="46"/>
      <c r="C53" s="47" t="s">
        <v>23</v>
      </c>
      <c r="D53" s="47"/>
      <c r="E53" s="48" t="s">
        <v>24</v>
      </c>
      <c r="F53" s="48"/>
      <c r="G53" s="48">
        <f>COUNTIF(H8:H45,"/")</f>
        <v>0</v>
      </c>
      <c r="H53" s="48"/>
      <c r="I53" s="14"/>
    </row>
    <row r="54" spans="1:9" ht="18.75" x14ac:dyDescent="0.3">
      <c r="A54" s="46"/>
      <c r="B54" s="46"/>
      <c r="C54" s="47" t="s">
        <v>25</v>
      </c>
      <c r="D54" s="47"/>
      <c r="E54" s="48" t="s">
        <v>26</v>
      </c>
      <c r="F54" s="48"/>
      <c r="G54" s="48">
        <f>COUNTIF(G8:G45,"/")</f>
        <v>0</v>
      </c>
      <c r="H54" s="48"/>
      <c r="I54" s="14"/>
    </row>
    <row r="55" spans="1:9" ht="18.75" x14ac:dyDescent="0.3">
      <c r="A55" s="46"/>
      <c r="B55" s="46"/>
      <c r="C55" s="47" t="s">
        <v>27</v>
      </c>
      <c r="D55" s="47"/>
      <c r="E55" s="48" t="s">
        <v>10</v>
      </c>
      <c r="F55" s="48"/>
      <c r="G55" s="48">
        <f>COUNTIF(F8:F45,"/")</f>
        <v>0</v>
      </c>
      <c r="H55" s="48"/>
      <c r="I55" s="14"/>
    </row>
    <row r="56" spans="1:9" ht="18.75" x14ac:dyDescent="0.3">
      <c r="A56" s="46"/>
      <c r="B56" s="46"/>
      <c r="C56" s="47" t="s">
        <v>28</v>
      </c>
      <c r="D56" s="47"/>
      <c r="E56" s="48" t="s">
        <v>14</v>
      </c>
      <c r="F56" s="48"/>
      <c r="G56" s="48">
        <f>COUNTIF(E8:E45,"/")</f>
        <v>38</v>
      </c>
      <c r="H56" s="48"/>
      <c r="I56" s="14"/>
    </row>
  </sheetData>
  <mergeCells count="30">
    <mergeCell ref="C55:D55"/>
    <mergeCell ref="E55:F55"/>
    <mergeCell ref="G55:H55"/>
    <mergeCell ref="A46:F47"/>
    <mergeCell ref="G46:H46"/>
    <mergeCell ref="G47:H47"/>
    <mergeCell ref="A52:B56"/>
    <mergeCell ref="C52:D52"/>
    <mergeCell ref="E52:F52"/>
    <mergeCell ref="G52:H52"/>
    <mergeCell ref="C53:D53"/>
    <mergeCell ref="E53:F53"/>
    <mergeCell ref="C56:D56"/>
    <mergeCell ref="E56:F56"/>
    <mergeCell ref="G56:H56"/>
    <mergeCell ref="G53:H53"/>
    <mergeCell ref="C54:D54"/>
    <mergeCell ref="E54:F54"/>
    <mergeCell ref="G54:H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0" workbookViewId="0">
      <selection activeCell="A44" sqref="A44:XFD52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6.2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58" t="s">
        <v>223</v>
      </c>
      <c r="C8" s="60" t="s">
        <v>224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58" t="s">
        <v>225</v>
      </c>
      <c r="C9" s="60" t="s">
        <v>226</v>
      </c>
      <c r="D9" s="18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9" ht="18.75" x14ac:dyDescent="0.3">
      <c r="A10" s="15">
        <v>3</v>
      </c>
      <c r="B10" s="58" t="s">
        <v>227</v>
      </c>
      <c r="C10" s="60" t="s">
        <v>228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58" t="s">
        <v>229</v>
      </c>
      <c r="C11" s="61" t="s">
        <v>230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58" t="s">
        <v>231</v>
      </c>
      <c r="C12" s="60" t="s">
        <v>232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58" t="s">
        <v>233</v>
      </c>
      <c r="C13" s="60" t="s">
        <v>234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58" t="s">
        <v>235</v>
      </c>
      <c r="C14" s="60" t="s">
        <v>236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58" t="s">
        <v>237</v>
      </c>
      <c r="C15" s="60" t="s">
        <v>238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58" t="s">
        <v>30</v>
      </c>
      <c r="C16" s="60" t="s">
        <v>239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8" t="s">
        <v>240</v>
      </c>
      <c r="C17" s="60" t="s">
        <v>241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58" t="s">
        <v>242</v>
      </c>
      <c r="C18" s="60" t="s">
        <v>243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58" t="s">
        <v>31</v>
      </c>
      <c r="C19" s="60" t="s">
        <v>244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8" t="s">
        <v>68</v>
      </c>
      <c r="C20" s="60" t="s">
        <v>245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58" t="s">
        <v>246</v>
      </c>
      <c r="C21" s="60" t="s">
        <v>35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8" t="s">
        <v>247</v>
      </c>
      <c r="C22" s="60" t="s">
        <v>248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8" t="s">
        <v>249</v>
      </c>
      <c r="C23" s="60" t="s">
        <v>250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8" t="s">
        <v>54</v>
      </c>
      <c r="C24" s="60" t="s">
        <v>251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8" t="s">
        <v>252</v>
      </c>
      <c r="C25" s="60" t="s">
        <v>253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58" t="s">
        <v>254</v>
      </c>
      <c r="C26" s="60" t="s">
        <v>255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8" t="s">
        <v>256</v>
      </c>
      <c r="C27" s="60" t="s">
        <v>257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8" t="s">
        <v>258</v>
      </c>
      <c r="C28" s="60" t="s">
        <v>259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8" t="s">
        <v>260</v>
      </c>
      <c r="C29" s="60" t="s">
        <v>261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8" t="s">
        <v>70</v>
      </c>
      <c r="C30" s="60" t="s">
        <v>262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8" t="s">
        <v>263</v>
      </c>
      <c r="C31" s="60" t="s">
        <v>264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8" t="s">
        <v>88</v>
      </c>
      <c r="C32" s="60" t="s">
        <v>265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8" t="s">
        <v>266</v>
      </c>
      <c r="C33" s="61" t="s">
        <v>267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8" t="s">
        <v>77</v>
      </c>
      <c r="C34" s="60" t="s">
        <v>268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8" t="s">
        <v>269</v>
      </c>
      <c r="C35" s="61" t="s">
        <v>270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8" t="s">
        <v>271</v>
      </c>
      <c r="C36" s="60" t="s">
        <v>272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8" t="s">
        <v>273</v>
      </c>
      <c r="C37" s="60" t="s">
        <v>274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58" t="s">
        <v>275</v>
      </c>
      <c r="C38" s="60" t="s">
        <v>276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8" t="s">
        <v>277</v>
      </c>
      <c r="C39" s="60" t="s">
        <v>278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8" t="s">
        <v>279</v>
      </c>
      <c r="C40" s="60" t="s">
        <v>280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8" t="s">
        <v>281</v>
      </c>
      <c r="C41" s="60" t="s">
        <v>66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8" t="s">
        <v>282</v>
      </c>
      <c r="C42" s="60" t="s">
        <v>283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8" t="s">
        <v>284</v>
      </c>
      <c r="C43" s="60" t="s">
        <v>285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23"/>
      <c r="B44" s="24"/>
      <c r="C44" s="24"/>
      <c r="D44" s="24"/>
      <c r="E44" s="24"/>
      <c r="F44" s="24"/>
      <c r="G44" s="20" t="s">
        <v>10</v>
      </c>
      <c r="H44" s="21"/>
      <c r="I44" s="4">
        <f>COUNTIF(I8:I43,"ผ่าน")</f>
        <v>0</v>
      </c>
    </row>
    <row r="45" spans="1:9" ht="18.75" x14ac:dyDescent="0.2">
      <c r="A45" s="25"/>
      <c r="B45" s="26"/>
      <c r="C45" s="26"/>
      <c r="D45" s="26"/>
      <c r="E45" s="26"/>
      <c r="F45" s="26"/>
      <c r="G45" s="20" t="s">
        <v>14</v>
      </c>
      <c r="H45" s="21"/>
      <c r="I45" s="4">
        <f>COUNTIF(I8:I43,"ไม่ผ่าน")</f>
        <v>36</v>
      </c>
    </row>
    <row r="46" spans="1:9" ht="18.75" x14ac:dyDescent="0.3">
      <c r="A46" s="6" t="s">
        <v>15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18</v>
      </c>
      <c r="F49" s="10"/>
      <c r="G49" s="2"/>
      <c r="H49" s="2"/>
      <c r="I49" s="14"/>
    </row>
    <row r="50" spans="1:9" ht="18.75" x14ac:dyDescent="0.3">
      <c r="A50" s="46" t="s">
        <v>19</v>
      </c>
      <c r="B50" s="46"/>
      <c r="C50" s="46" t="s">
        <v>20</v>
      </c>
      <c r="D50" s="46"/>
      <c r="E50" s="22" t="s">
        <v>21</v>
      </c>
      <c r="F50" s="22"/>
      <c r="G50" s="22" t="s">
        <v>22</v>
      </c>
      <c r="H50" s="22"/>
      <c r="I50" s="14"/>
    </row>
    <row r="51" spans="1:9" ht="18.75" x14ac:dyDescent="0.3">
      <c r="A51" s="46"/>
      <c r="B51" s="46"/>
      <c r="C51" s="47" t="s">
        <v>23</v>
      </c>
      <c r="D51" s="47"/>
      <c r="E51" s="48" t="s">
        <v>24</v>
      </c>
      <c r="F51" s="48"/>
      <c r="G51" s="48">
        <f>COUNTIF(H8:H43,"/")</f>
        <v>0</v>
      </c>
      <c r="H51" s="48"/>
      <c r="I51" s="14"/>
    </row>
    <row r="52" spans="1:9" ht="18.75" x14ac:dyDescent="0.3">
      <c r="A52" s="46"/>
      <c r="B52" s="46"/>
      <c r="C52" s="47" t="s">
        <v>25</v>
      </c>
      <c r="D52" s="47"/>
      <c r="E52" s="48" t="s">
        <v>26</v>
      </c>
      <c r="F52" s="48"/>
      <c r="G52" s="48">
        <f>COUNTIF(G8:G43,"/")</f>
        <v>0</v>
      </c>
      <c r="H52" s="48"/>
      <c r="I52" s="14"/>
    </row>
    <row r="53" spans="1:9" ht="18.75" x14ac:dyDescent="0.3">
      <c r="A53" s="46"/>
      <c r="B53" s="46"/>
      <c r="C53" s="47" t="s">
        <v>27</v>
      </c>
      <c r="D53" s="47"/>
      <c r="E53" s="48" t="s">
        <v>10</v>
      </c>
      <c r="F53" s="48"/>
      <c r="G53" s="48">
        <f>COUNTIF(F8:F43,"/")</f>
        <v>0</v>
      </c>
      <c r="H53" s="48"/>
      <c r="I53" s="14"/>
    </row>
    <row r="54" spans="1:9" ht="18.75" x14ac:dyDescent="0.3">
      <c r="A54" s="46"/>
      <c r="B54" s="46"/>
      <c r="C54" s="47" t="s">
        <v>28</v>
      </c>
      <c r="D54" s="47"/>
      <c r="E54" s="48" t="s">
        <v>14</v>
      </c>
      <c r="F54" s="48"/>
      <c r="G54" s="48">
        <f>COUNTIF(E8:E43,"/")</f>
        <v>36</v>
      </c>
      <c r="H54" s="48"/>
      <c r="I54" s="14"/>
    </row>
  </sheetData>
  <mergeCells count="30">
    <mergeCell ref="C53:D53"/>
    <mergeCell ref="E53:F53"/>
    <mergeCell ref="G53:H53"/>
    <mergeCell ref="A44:F45"/>
    <mergeCell ref="G44:H44"/>
    <mergeCell ref="G45:H45"/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0" workbookViewId="0">
      <selection activeCell="A45" sqref="A45:XFD52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2.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58" t="s">
        <v>286</v>
      </c>
      <c r="C8" s="60" t="s">
        <v>287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58" t="s">
        <v>288</v>
      </c>
      <c r="C9" s="60" t="s">
        <v>289</v>
      </c>
      <c r="D9" s="18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9" ht="18.75" x14ac:dyDescent="0.3">
      <c r="A10" s="15">
        <v>3</v>
      </c>
      <c r="B10" s="58" t="s">
        <v>72</v>
      </c>
      <c r="C10" s="60" t="s">
        <v>290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58" t="s">
        <v>291</v>
      </c>
      <c r="C11" s="60" t="s">
        <v>292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58" t="s">
        <v>293</v>
      </c>
      <c r="C12" s="60" t="s">
        <v>294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58" t="s">
        <v>295</v>
      </c>
      <c r="C13" s="60" t="s">
        <v>296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58" t="s">
        <v>297</v>
      </c>
      <c r="C14" s="60" t="s">
        <v>298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58" t="s">
        <v>61</v>
      </c>
      <c r="C15" s="60" t="s">
        <v>299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58" t="s">
        <v>300</v>
      </c>
      <c r="C16" s="60" t="s">
        <v>301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8" t="s">
        <v>302</v>
      </c>
      <c r="C17" s="60" t="s">
        <v>303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58" t="s">
        <v>304</v>
      </c>
      <c r="C18" s="60" t="s">
        <v>305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58" t="s">
        <v>306</v>
      </c>
      <c r="C19" s="60" t="s">
        <v>307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8" t="s">
        <v>308</v>
      </c>
      <c r="C20" s="60" t="s">
        <v>309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58" t="s">
        <v>310</v>
      </c>
      <c r="C21" s="60" t="s">
        <v>311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8" t="s">
        <v>312</v>
      </c>
      <c r="C22" s="60" t="s">
        <v>313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8" t="s">
        <v>314</v>
      </c>
      <c r="C23" s="60" t="s">
        <v>315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8" t="s">
        <v>316</v>
      </c>
      <c r="C24" s="60" t="s">
        <v>317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8" t="s">
        <v>318</v>
      </c>
      <c r="C25" s="60" t="s">
        <v>319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58" t="s">
        <v>79</v>
      </c>
      <c r="C26" s="60" t="s">
        <v>320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8" t="s">
        <v>321</v>
      </c>
      <c r="C27" s="60" t="s">
        <v>322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8" t="s">
        <v>323</v>
      </c>
      <c r="C28" s="60" t="s">
        <v>324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2" t="s">
        <v>325</v>
      </c>
      <c r="C29" s="60" t="s">
        <v>326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8" t="s">
        <v>327</v>
      </c>
      <c r="C30" s="60" t="s">
        <v>328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8" t="s">
        <v>329</v>
      </c>
      <c r="C31" s="60" t="s">
        <v>330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8" t="s">
        <v>331</v>
      </c>
      <c r="C32" s="60" t="s">
        <v>332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8" t="s">
        <v>333</v>
      </c>
      <c r="C33" s="60" t="s">
        <v>334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8" t="s">
        <v>335</v>
      </c>
      <c r="C34" s="60" t="s">
        <v>336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8" t="s">
        <v>337</v>
      </c>
      <c r="C35" s="60" t="s">
        <v>49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8" t="s">
        <v>60</v>
      </c>
      <c r="C36" s="60" t="s">
        <v>338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8" t="s">
        <v>339</v>
      </c>
      <c r="C37" s="60" t="s">
        <v>340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58" t="s">
        <v>341</v>
      </c>
      <c r="C38" s="60" t="s">
        <v>342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8" t="s">
        <v>343</v>
      </c>
      <c r="C39" s="60" t="s">
        <v>280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8" t="s">
        <v>34</v>
      </c>
      <c r="C40" s="60" t="s">
        <v>344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8" t="s">
        <v>345</v>
      </c>
      <c r="C41" s="60" t="s">
        <v>346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8" t="s">
        <v>347</v>
      </c>
      <c r="C42" s="60" t="s">
        <v>348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8" t="s">
        <v>349</v>
      </c>
      <c r="C43" s="60" t="s">
        <v>350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8" t="s">
        <v>351</v>
      </c>
      <c r="C44" s="60" t="s">
        <v>352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23"/>
      <c r="B45" s="24"/>
      <c r="C45" s="24"/>
      <c r="D45" s="24"/>
      <c r="E45" s="24"/>
      <c r="F45" s="24"/>
      <c r="G45" s="20" t="s">
        <v>10</v>
      </c>
      <c r="H45" s="21"/>
      <c r="I45" s="4">
        <f>COUNTIF(I8:I44,"ผ่าน")</f>
        <v>0</v>
      </c>
    </row>
    <row r="46" spans="1:9" ht="18.75" x14ac:dyDescent="0.2">
      <c r="A46" s="25"/>
      <c r="B46" s="26"/>
      <c r="C46" s="26"/>
      <c r="D46" s="26"/>
      <c r="E46" s="26"/>
      <c r="F46" s="26"/>
      <c r="G46" s="20" t="s">
        <v>14</v>
      </c>
      <c r="H46" s="21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46" t="s">
        <v>19</v>
      </c>
      <c r="B51" s="46"/>
      <c r="C51" s="46" t="s">
        <v>20</v>
      </c>
      <c r="D51" s="46"/>
      <c r="E51" s="22" t="s">
        <v>21</v>
      </c>
      <c r="F51" s="22"/>
      <c r="G51" s="22" t="s">
        <v>22</v>
      </c>
      <c r="H51" s="22"/>
      <c r="I51" s="14"/>
    </row>
    <row r="52" spans="1:9" ht="18.75" x14ac:dyDescent="0.3">
      <c r="A52" s="46"/>
      <c r="B52" s="46"/>
      <c r="C52" s="47" t="s">
        <v>23</v>
      </c>
      <c r="D52" s="47"/>
      <c r="E52" s="48" t="s">
        <v>24</v>
      </c>
      <c r="F52" s="48"/>
      <c r="G52" s="48">
        <f>COUNTIF(H8:H44,"/")</f>
        <v>0</v>
      </c>
      <c r="H52" s="48"/>
      <c r="I52" s="14"/>
    </row>
    <row r="53" spans="1:9" ht="18.75" x14ac:dyDescent="0.3">
      <c r="A53" s="46"/>
      <c r="B53" s="46"/>
      <c r="C53" s="47" t="s">
        <v>25</v>
      </c>
      <c r="D53" s="47"/>
      <c r="E53" s="48" t="s">
        <v>26</v>
      </c>
      <c r="F53" s="48"/>
      <c r="G53" s="48">
        <f>COUNTIF(G8:G44,"/")</f>
        <v>0</v>
      </c>
      <c r="H53" s="48"/>
      <c r="I53" s="14"/>
    </row>
    <row r="54" spans="1:9" ht="18.75" x14ac:dyDescent="0.3">
      <c r="A54" s="46"/>
      <c r="B54" s="46"/>
      <c r="C54" s="47" t="s">
        <v>27</v>
      </c>
      <c r="D54" s="47"/>
      <c r="E54" s="48" t="s">
        <v>10</v>
      </c>
      <c r="F54" s="48"/>
      <c r="G54" s="48">
        <f>COUNTIF(F8:F44,"/")</f>
        <v>0</v>
      </c>
      <c r="H54" s="48"/>
      <c r="I54" s="14"/>
    </row>
    <row r="55" spans="1:9" ht="18.75" x14ac:dyDescent="0.3">
      <c r="A55" s="46"/>
      <c r="B55" s="46"/>
      <c r="C55" s="47" t="s">
        <v>28</v>
      </c>
      <c r="D55" s="47"/>
      <c r="E55" s="48" t="s">
        <v>14</v>
      </c>
      <c r="F55" s="48"/>
      <c r="G55" s="48">
        <f>COUNTIF(E8:E44,"/")</f>
        <v>37</v>
      </c>
      <c r="H55" s="48"/>
      <c r="I55" s="14"/>
    </row>
  </sheetData>
  <mergeCells count="30"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0" workbookViewId="0">
      <selection activeCell="A42" sqref="A42:XFD60"/>
    </sheetView>
  </sheetViews>
  <sheetFormatPr defaultRowHeight="14.25" x14ac:dyDescent="0.2"/>
  <cols>
    <col min="2" max="2" width="15.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4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51" t="s">
        <v>353</v>
      </c>
      <c r="C8" s="52" t="s">
        <v>354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9">
        <v>2</v>
      </c>
      <c r="B9" s="51" t="s">
        <v>47</v>
      </c>
      <c r="C9" s="52" t="s">
        <v>355</v>
      </c>
      <c r="D9" s="18"/>
      <c r="E9" s="17" t="str">
        <f t="shared" ref="E9:E41" si="0">IF(D9&lt;=14,"/",IF(D9&lt;=20,"",IF(D9&lt;=25,"",IF(D9&lt;=30,""))))</f>
        <v>/</v>
      </c>
      <c r="F9" s="17" t="str">
        <f t="shared" ref="F9:F41" si="1">IF(D9&lt;=14,"",IF(D9&lt;=20,"/",IF(D9&lt;=25,"",IF(D9&lt;=30,""))))</f>
        <v/>
      </c>
      <c r="G9" s="17" t="str">
        <f t="shared" ref="G9:G41" si="2">IF(D9&lt;=14,"",IF(D9&lt;=20,"",IF(D9&lt;=25,"/",IF(D9&lt;=30,""))))</f>
        <v/>
      </c>
      <c r="H9" s="17" t="str">
        <f t="shared" ref="H9:H41" si="3">IF(D9&lt;=14,"",IF(D9&lt;=20,"",IF(D9&lt;=25,"",IF(D9&lt;=30,"/"))))</f>
        <v/>
      </c>
      <c r="I9" s="17" t="str">
        <f t="shared" ref="I9:I41" si="4">IF(D9&gt;14,"ผ่าน","ไม่ผ่าน")</f>
        <v>ไม่ผ่าน</v>
      </c>
    </row>
    <row r="10" spans="1:9" s="1" customFormat="1" ht="18.75" x14ac:dyDescent="0.3">
      <c r="A10" s="19">
        <v>3</v>
      </c>
      <c r="B10" s="51" t="s">
        <v>356</v>
      </c>
      <c r="C10" s="52" t="s">
        <v>357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9">
        <v>4</v>
      </c>
      <c r="B11" s="51" t="s">
        <v>358</v>
      </c>
      <c r="C11" s="52" t="s">
        <v>359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9">
        <v>5</v>
      </c>
      <c r="B12" s="51" t="s">
        <v>360</v>
      </c>
      <c r="C12" s="52" t="s">
        <v>361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9">
        <v>6</v>
      </c>
      <c r="B13" s="51" t="s">
        <v>362</v>
      </c>
      <c r="C13" s="52" t="s">
        <v>363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s="1" customFormat="1" ht="18.75" x14ac:dyDescent="0.3">
      <c r="A14" s="19">
        <v>7</v>
      </c>
      <c r="B14" s="51" t="s">
        <v>364</v>
      </c>
      <c r="C14" s="52" t="s">
        <v>48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s="1" customFormat="1" ht="18.75" x14ac:dyDescent="0.3">
      <c r="A15" s="19">
        <v>8</v>
      </c>
      <c r="B15" s="51" t="s">
        <v>365</v>
      </c>
      <c r="C15" s="52" t="s">
        <v>366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s="1" customFormat="1" ht="18.75" x14ac:dyDescent="0.3">
      <c r="A16" s="19">
        <v>9</v>
      </c>
      <c r="B16" s="51" t="s">
        <v>367</v>
      </c>
      <c r="C16" s="52" t="s">
        <v>84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9">
        <v>10</v>
      </c>
      <c r="B17" s="51" t="s">
        <v>368</v>
      </c>
      <c r="C17" s="52" t="s">
        <v>369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9">
        <v>11</v>
      </c>
      <c r="B18" s="51" t="s">
        <v>85</v>
      </c>
      <c r="C18" s="52" t="s">
        <v>370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9">
        <v>12</v>
      </c>
      <c r="B19" s="51" t="s">
        <v>371</v>
      </c>
      <c r="C19" s="52" t="s">
        <v>372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9">
        <v>13</v>
      </c>
      <c r="B20" s="51" t="s">
        <v>373</v>
      </c>
      <c r="C20" s="52" t="s">
        <v>374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9">
        <v>14</v>
      </c>
      <c r="B21" s="51" t="s">
        <v>375</v>
      </c>
      <c r="C21" s="52" t="s">
        <v>376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9">
        <v>15</v>
      </c>
      <c r="B22" s="51" t="s">
        <v>377</v>
      </c>
      <c r="C22" s="52" t="s">
        <v>244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9">
        <v>16</v>
      </c>
      <c r="B23" s="51" t="s">
        <v>378</v>
      </c>
      <c r="C23" s="52" t="s">
        <v>87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9">
        <v>17</v>
      </c>
      <c r="B24" s="51" t="s">
        <v>379</v>
      </c>
      <c r="C24" s="52" t="s">
        <v>380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9">
        <v>18</v>
      </c>
      <c r="B25" s="51" t="s">
        <v>381</v>
      </c>
      <c r="C25" s="52" t="s">
        <v>382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9">
        <v>19</v>
      </c>
      <c r="B26" s="51" t="s">
        <v>74</v>
      </c>
      <c r="C26" s="52" t="s">
        <v>383</v>
      </c>
      <c r="D26" s="18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9">
        <v>20</v>
      </c>
      <c r="B27" s="51" t="s">
        <v>213</v>
      </c>
      <c r="C27" s="52" t="s">
        <v>384</v>
      </c>
      <c r="D27" s="18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9">
        <v>21</v>
      </c>
      <c r="B28" s="51" t="s">
        <v>385</v>
      </c>
      <c r="C28" s="52" t="s">
        <v>386</v>
      </c>
      <c r="D28" s="18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9">
        <v>22</v>
      </c>
      <c r="B29" s="51" t="s">
        <v>387</v>
      </c>
      <c r="C29" s="52" t="s">
        <v>388</v>
      </c>
      <c r="D29" s="18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9">
        <v>23</v>
      </c>
      <c r="B30" s="51" t="s">
        <v>389</v>
      </c>
      <c r="C30" s="52" t="s">
        <v>390</v>
      </c>
      <c r="D30" s="18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9">
        <v>24</v>
      </c>
      <c r="B31" s="51" t="s">
        <v>391</v>
      </c>
      <c r="C31" s="52" t="s">
        <v>82</v>
      </c>
      <c r="D31" s="18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9">
        <v>25</v>
      </c>
      <c r="B32" s="51" t="s">
        <v>392</v>
      </c>
      <c r="C32" s="52" t="s">
        <v>393</v>
      </c>
      <c r="D32" s="18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9">
        <v>26</v>
      </c>
      <c r="B33" s="51" t="s">
        <v>79</v>
      </c>
      <c r="C33" s="52" t="s">
        <v>45</v>
      </c>
      <c r="D33" s="18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9">
        <v>27</v>
      </c>
      <c r="B34" s="51" t="s">
        <v>394</v>
      </c>
      <c r="C34" s="52" t="s">
        <v>395</v>
      </c>
      <c r="D34" s="18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9">
        <v>28</v>
      </c>
      <c r="B35" s="51" t="s">
        <v>58</v>
      </c>
      <c r="C35" s="52" t="s">
        <v>396</v>
      </c>
      <c r="D35" s="18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9">
        <v>29</v>
      </c>
      <c r="B36" s="51" t="s">
        <v>397</v>
      </c>
      <c r="C36" s="52" t="s">
        <v>398</v>
      </c>
      <c r="D36" s="18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9">
        <v>30</v>
      </c>
      <c r="B37" s="51" t="s">
        <v>399</v>
      </c>
      <c r="C37" s="52" t="s">
        <v>400</v>
      </c>
      <c r="D37" s="18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9">
        <v>31</v>
      </c>
      <c r="B38" s="51" t="s">
        <v>401</v>
      </c>
      <c r="C38" s="52" t="s">
        <v>402</v>
      </c>
      <c r="D38" s="18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9">
        <v>32</v>
      </c>
      <c r="B39" s="51" t="s">
        <v>403</v>
      </c>
      <c r="C39" s="52" t="s">
        <v>404</v>
      </c>
      <c r="D39" s="18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9">
        <v>33</v>
      </c>
      <c r="B40" s="51" t="s">
        <v>157</v>
      </c>
      <c r="C40" s="52" t="s">
        <v>405</v>
      </c>
      <c r="D40" s="18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9">
        <v>34</v>
      </c>
      <c r="B41" s="51" t="s">
        <v>406</v>
      </c>
      <c r="C41" s="52" t="s">
        <v>407</v>
      </c>
      <c r="D41" s="18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2">
      <c r="A42" s="23"/>
      <c r="B42" s="24"/>
      <c r="C42" s="24"/>
      <c r="D42" s="24"/>
      <c r="E42" s="24"/>
      <c r="F42" s="24"/>
      <c r="G42" s="20" t="s">
        <v>10</v>
      </c>
      <c r="H42" s="21"/>
      <c r="I42" s="4">
        <f>COUNTIF(I8:I41,"ผ่าน")</f>
        <v>0</v>
      </c>
    </row>
    <row r="43" spans="1:9" ht="18.75" x14ac:dyDescent="0.2">
      <c r="A43" s="25"/>
      <c r="B43" s="26"/>
      <c r="C43" s="26"/>
      <c r="D43" s="26"/>
      <c r="E43" s="26"/>
      <c r="F43" s="26"/>
      <c r="G43" s="20" t="s">
        <v>14</v>
      </c>
      <c r="H43" s="21"/>
      <c r="I43" s="4">
        <f>COUNTIF(I8:I41,"ไม่ผ่าน")</f>
        <v>34</v>
      </c>
    </row>
    <row r="44" spans="1:9" ht="18.75" x14ac:dyDescent="0.3">
      <c r="A44" s="6" t="s">
        <v>15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18</v>
      </c>
      <c r="F47" s="10"/>
      <c r="G47" s="2"/>
      <c r="H47" s="2"/>
      <c r="I47" s="14"/>
    </row>
    <row r="48" spans="1:9" ht="18.75" x14ac:dyDescent="0.3">
      <c r="A48" s="46" t="s">
        <v>19</v>
      </c>
      <c r="B48" s="46"/>
      <c r="C48" s="46" t="s">
        <v>20</v>
      </c>
      <c r="D48" s="46"/>
      <c r="E48" s="22" t="s">
        <v>21</v>
      </c>
      <c r="F48" s="22"/>
      <c r="G48" s="22" t="s">
        <v>22</v>
      </c>
      <c r="H48" s="22"/>
      <c r="I48" s="14"/>
    </row>
    <row r="49" spans="1:9" ht="18.75" x14ac:dyDescent="0.3">
      <c r="A49" s="46"/>
      <c r="B49" s="46"/>
      <c r="C49" s="47" t="s">
        <v>23</v>
      </c>
      <c r="D49" s="47"/>
      <c r="E49" s="48" t="s">
        <v>24</v>
      </c>
      <c r="F49" s="48"/>
      <c r="G49" s="48">
        <f>COUNTIF(H8:H41,"/")</f>
        <v>0</v>
      </c>
      <c r="H49" s="48"/>
      <c r="I49" s="14"/>
    </row>
    <row r="50" spans="1:9" ht="18.75" x14ac:dyDescent="0.3">
      <c r="A50" s="46"/>
      <c r="B50" s="46"/>
      <c r="C50" s="47" t="s">
        <v>25</v>
      </c>
      <c r="D50" s="47"/>
      <c r="E50" s="48" t="s">
        <v>26</v>
      </c>
      <c r="F50" s="48"/>
      <c r="G50" s="48">
        <f>COUNTIF(G8:G41,"/")</f>
        <v>0</v>
      </c>
      <c r="H50" s="48"/>
      <c r="I50" s="14"/>
    </row>
    <row r="51" spans="1:9" ht="18.75" x14ac:dyDescent="0.3">
      <c r="A51" s="46"/>
      <c r="B51" s="46"/>
      <c r="C51" s="47" t="s">
        <v>27</v>
      </c>
      <c r="D51" s="47"/>
      <c r="E51" s="48" t="s">
        <v>10</v>
      </c>
      <c r="F51" s="48"/>
      <c r="G51" s="48">
        <f>COUNTIF(F8:F41,"/")</f>
        <v>0</v>
      </c>
      <c r="H51" s="48"/>
      <c r="I51" s="14"/>
    </row>
    <row r="52" spans="1:9" ht="18.75" x14ac:dyDescent="0.3">
      <c r="A52" s="46"/>
      <c r="B52" s="46"/>
      <c r="C52" s="47" t="s">
        <v>28</v>
      </c>
      <c r="D52" s="47"/>
      <c r="E52" s="48" t="s">
        <v>14</v>
      </c>
      <c r="F52" s="48"/>
      <c r="G52" s="48">
        <f>COUNTIF(E8:E41,"/")</f>
        <v>34</v>
      </c>
      <c r="H52" s="48"/>
      <c r="I52" s="14"/>
    </row>
  </sheetData>
  <mergeCells count="30">
    <mergeCell ref="C51:D51"/>
    <mergeCell ref="E51:F51"/>
    <mergeCell ref="G51:H51"/>
    <mergeCell ref="A42:F43"/>
    <mergeCell ref="G42:H42"/>
    <mergeCell ref="G43:H43"/>
    <mergeCell ref="A48:B52"/>
    <mergeCell ref="C48:D48"/>
    <mergeCell ref="E48:F48"/>
    <mergeCell ref="G48:H48"/>
    <mergeCell ref="C49:D49"/>
    <mergeCell ref="E49:F49"/>
    <mergeCell ref="C52:D52"/>
    <mergeCell ref="E52:F52"/>
    <mergeCell ref="G52:H52"/>
    <mergeCell ref="G49:H49"/>
    <mergeCell ref="C50:D50"/>
    <mergeCell ref="E50:F50"/>
    <mergeCell ref="G50:H5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0" workbookViewId="0">
      <selection activeCell="A42" sqref="A42:XFD51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80.2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62" t="s">
        <v>408</v>
      </c>
      <c r="C8" s="63" t="s">
        <v>409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4" t="s">
        <v>410</v>
      </c>
      <c r="C9" s="65" t="s">
        <v>64</v>
      </c>
      <c r="D9" s="18"/>
      <c r="E9" s="17" t="str">
        <f t="shared" ref="E9:E41" si="0">IF(D9&lt;=14,"/",IF(D9&lt;=20,"",IF(D9&lt;=25,"",IF(D9&lt;=30,""))))</f>
        <v>/</v>
      </c>
      <c r="F9" s="17" t="str">
        <f t="shared" ref="F9:F41" si="1">IF(D9&lt;=14,"",IF(D9&lt;=20,"/",IF(D9&lt;=25,"",IF(D9&lt;=30,""))))</f>
        <v/>
      </c>
      <c r="G9" s="17" t="str">
        <f t="shared" ref="G9:G41" si="2">IF(D9&lt;=14,"",IF(D9&lt;=20,"",IF(D9&lt;=25,"/",IF(D9&lt;=30,""))))</f>
        <v/>
      </c>
      <c r="H9" s="17" t="str">
        <f t="shared" ref="H9:H41" si="3">IF(D9&lt;=14,"",IF(D9&lt;=20,"",IF(D9&lt;=25,"",IF(D9&lt;=30,"/"))))</f>
        <v/>
      </c>
      <c r="I9" s="17" t="str">
        <f t="shared" ref="I9:I41" si="4">IF(D9&gt;14,"ผ่าน","ไม่ผ่าน")</f>
        <v>ไม่ผ่าน</v>
      </c>
    </row>
    <row r="10" spans="1:9" ht="18.75" x14ac:dyDescent="0.3">
      <c r="A10" s="15">
        <v>3</v>
      </c>
      <c r="B10" s="66" t="s">
        <v>411</v>
      </c>
      <c r="C10" s="67" t="s">
        <v>412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8" t="s">
        <v>75</v>
      </c>
      <c r="C11" s="65" t="s">
        <v>413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9" t="s">
        <v>58</v>
      </c>
      <c r="C12" s="70" t="s">
        <v>414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71" t="s">
        <v>415</v>
      </c>
      <c r="C13" s="72" t="s">
        <v>315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4" t="s">
        <v>52</v>
      </c>
      <c r="C14" s="65" t="s">
        <v>39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3" t="s">
        <v>416</v>
      </c>
      <c r="C15" s="74" t="s">
        <v>417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64" t="s">
        <v>418</v>
      </c>
      <c r="C16" s="65" t="s">
        <v>419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4" t="s">
        <v>420</v>
      </c>
      <c r="C17" s="65" t="s">
        <v>421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4" t="s">
        <v>422</v>
      </c>
      <c r="C18" s="65" t="s">
        <v>423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4" t="s">
        <v>424</v>
      </c>
      <c r="C19" s="65" t="s">
        <v>425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4" t="s">
        <v>426</v>
      </c>
      <c r="C20" s="65" t="s">
        <v>427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1" t="s">
        <v>52</v>
      </c>
      <c r="C21" s="72" t="s">
        <v>428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4" t="s">
        <v>192</v>
      </c>
      <c r="C22" s="65" t="s">
        <v>429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4" t="s">
        <v>430</v>
      </c>
      <c r="C23" s="65" t="s">
        <v>431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4" t="s">
        <v>88</v>
      </c>
      <c r="C24" s="65" t="s">
        <v>46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8" t="s">
        <v>432</v>
      </c>
      <c r="C25" s="65" t="s">
        <v>433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8" t="s">
        <v>434</v>
      </c>
      <c r="C26" s="65" t="s">
        <v>435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8" t="s">
        <v>436</v>
      </c>
      <c r="C27" s="65" t="s">
        <v>37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49" t="s">
        <v>437</v>
      </c>
      <c r="C28" s="50" t="s">
        <v>438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49" t="s">
        <v>439</v>
      </c>
      <c r="C29" s="50" t="s">
        <v>440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49" t="s">
        <v>58</v>
      </c>
      <c r="C30" s="50" t="s">
        <v>441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49" t="s">
        <v>62</v>
      </c>
      <c r="C31" s="50" t="s">
        <v>442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49" t="s">
        <v>443</v>
      </c>
      <c r="C32" s="50" t="s">
        <v>444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49" t="s">
        <v>445</v>
      </c>
      <c r="C33" s="50" t="s">
        <v>446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8" t="s">
        <v>447</v>
      </c>
      <c r="C34" s="65" t="s">
        <v>448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8" t="s">
        <v>449</v>
      </c>
      <c r="C35" s="65" t="s">
        <v>450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8" t="s">
        <v>451</v>
      </c>
      <c r="C36" s="65" t="s">
        <v>452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8" t="s">
        <v>453</v>
      </c>
      <c r="C37" s="65" t="s">
        <v>454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8" t="s">
        <v>455</v>
      </c>
      <c r="C38" s="65" t="s">
        <v>456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49" t="s">
        <v>457</v>
      </c>
      <c r="C39" s="50" t="s">
        <v>458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49" t="s">
        <v>459</v>
      </c>
      <c r="C40" s="50" t="s">
        <v>460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49" t="s">
        <v>461</v>
      </c>
      <c r="C41" s="50" t="s">
        <v>462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2">
      <c r="A42" s="23"/>
      <c r="B42" s="24"/>
      <c r="C42" s="24"/>
      <c r="D42" s="24"/>
      <c r="E42" s="24"/>
      <c r="F42" s="24"/>
      <c r="G42" s="20" t="s">
        <v>10</v>
      </c>
      <c r="H42" s="21"/>
      <c r="I42" s="4">
        <f>COUNTIF(I8:I41,"ผ่าน")</f>
        <v>0</v>
      </c>
    </row>
    <row r="43" spans="1:9" ht="18.75" x14ac:dyDescent="0.2">
      <c r="A43" s="25"/>
      <c r="B43" s="26"/>
      <c r="C43" s="26"/>
      <c r="D43" s="26"/>
      <c r="E43" s="26"/>
      <c r="F43" s="26"/>
      <c r="G43" s="20" t="s">
        <v>14</v>
      </c>
      <c r="H43" s="21"/>
      <c r="I43" s="4">
        <f>COUNTIF(I8:I41,"ไม่ผ่าน")</f>
        <v>34</v>
      </c>
    </row>
    <row r="44" spans="1:9" ht="18.75" x14ac:dyDescent="0.3">
      <c r="A44" s="6" t="s">
        <v>15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18</v>
      </c>
      <c r="F47" s="10"/>
      <c r="G47" s="2"/>
      <c r="H47" s="2"/>
      <c r="I47" s="14"/>
    </row>
    <row r="48" spans="1:9" ht="18.75" x14ac:dyDescent="0.3">
      <c r="A48" s="46" t="s">
        <v>19</v>
      </c>
      <c r="B48" s="46"/>
      <c r="C48" s="46" t="s">
        <v>20</v>
      </c>
      <c r="D48" s="46"/>
      <c r="E48" s="22" t="s">
        <v>21</v>
      </c>
      <c r="F48" s="22"/>
      <c r="G48" s="22" t="s">
        <v>22</v>
      </c>
      <c r="H48" s="22"/>
      <c r="I48" s="14"/>
    </row>
    <row r="49" spans="1:9" ht="18.75" x14ac:dyDescent="0.3">
      <c r="A49" s="46"/>
      <c r="B49" s="46"/>
      <c r="C49" s="47" t="s">
        <v>23</v>
      </c>
      <c r="D49" s="47"/>
      <c r="E49" s="48" t="s">
        <v>24</v>
      </c>
      <c r="F49" s="48"/>
      <c r="G49" s="48">
        <f>COUNTIF(H8:H41,"/")</f>
        <v>0</v>
      </c>
      <c r="H49" s="48"/>
      <c r="I49" s="14"/>
    </row>
    <row r="50" spans="1:9" ht="18.75" x14ac:dyDescent="0.3">
      <c r="A50" s="46"/>
      <c r="B50" s="46"/>
      <c r="C50" s="47" t="s">
        <v>25</v>
      </c>
      <c r="D50" s="47"/>
      <c r="E50" s="48" t="s">
        <v>26</v>
      </c>
      <c r="F50" s="48"/>
      <c r="G50" s="48">
        <f>COUNTIF(G8:G41,"/")</f>
        <v>0</v>
      </c>
      <c r="H50" s="48"/>
      <c r="I50" s="14"/>
    </row>
    <row r="51" spans="1:9" ht="18.75" x14ac:dyDescent="0.3">
      <c r="A51" s="46"/>
      <c r="B51" s="46"/>
      <c r="C51" s="47" t="s">
        <v>27</v>
      </c>
      <c r="D51" s="47"/>
      <c r="E51" s="48" t="s">
        <v>10</v>
      </c>
      <c r="F51" s="48"/>
      <c r="G51" s="48">
        <f>COUNTIF(F8:F41,"/")</f>
        <v>0</v>
      </c>
      <c r="H51" s="48"/>
      <c r="I51" s="14"/>
    </row>
    <row r="52" spans="1:9" ht="18.75" x14ac:dyDescent="0.3">
      <c r="A52" s="46"/>
      <c r="B52" s="46"/>
      <c r="C52" s="47" t="s">
        <v>28</v>
      </c>
      <c r="D52" s="47"/>
      <c r="E52" s="48" t="s">
        <v>14</v>
      </c>
      <c r="F52" s="48"/>
      <c r="G52" s="48">
        <f>COUNTIF(E8:E41,"/")</f>
        <v>34</v>
      </c>
      <c r="H52" s="48"/>
      <c r="I52" s="14"/>
    </row>
  </sheetData>
  <mergeCells count="30">
    <mergeCell ref="C51:D51"/>
    <mergeCell ref="E51:F51"/>
    <mergeCell ref="G51:H51"/>
    <mergeCell ref="A42:F43"/>
    <mergeCell ref="G42:H42"/>
    <mergeCell ref="G43:H43"/>
    <mergeCell ref="A48:B52"/>
    <mergeCell ref="C48:D48"/>
    <mergeCell ref="E48:F48"/>
    <mergeCell ref="G48:H48"/>
    <mergeCell ref="C49:D49"/>
    <mergeCell ref="E49:F49"/>
    <mergeCell ref="C52:D52"/>
    <mergeCell ref="E52:F52"/>
    <mergeCell ref="G52:H52"/>
    <mergeCell ref="G49:H49"/>
    <mergeCell ref="C50:D50"/>
    <mergeCell ref="E50:F50"/>
    <mergeCell ref="G50:H5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workbookViewId="0">
      <selection activeCell="A46" sqref="A46:XFD50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64.5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75" t="s">
        <v>463</v>
      </c>
      <c r="C8" s="76" t="s">
        <v>464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7" t="s">
        <v>465</v>
      </c>
      <c r="C9" s="70" t="s">
        <v>466</v>
      </c>
      <c r="D9" s="18"/>
      <c r="E9" s="17" t="str">
        <f t="shared" ref="E9:E45" si="0">IF(D9&lt;=14,"/",IF(D9&lt;=20,"",IF(D9&lt;=25,"",IF(D9&lt;=30,""))))</f>
        <v>/</v>
      </c>
      <c r="F9" s="17" t="str">
        <f t="shared" ref="F9:F45" si="1">IF(D9&lt;=14,"",IF(D9&lt;=20,"/",IF(D9&lt;=25,"",IF(D9&lt;=30,""))))</f>
        <v/>
      </c>
      <c r="G9" s="17" t="str">
        <f t="shared" ref="G9:G45" si="2">IF(D9&lt;=14,"",IF(D9&lt;=20,"",IF(D9&lt;=25,"/",IF(D9&lt;=30,""))))</f>
        <v/>
      </c>
      <c r="H9" s="17" t="str">
        <f t="shared" ref="H9:H45" si="3">IF(D9&lt;=14,"",IF(D9&lt;=20,"",IF(D9&lt;=25,"",IF(D9&lt;=30,"/"))))</f>
        <v/>
      </c>
      <c r="I9" s="17" t="str">
        <f t="shared" ref="I9:I45" si="4">IF(D9&gt;14,"ผ่าน","ไม่ผ่าน")</f>
        <v>ไม่ผ่าน</v>
      </c>
    </row>
    <row r="10" spans="1:9" ht="18.75" x14ac:dyDescent="0.3">
      <c r="A10" s="15">
        <v>3</v>
      </c>
      <c r="B10" s="75" t="s">
        <v>55</v>
      </c>
      <c r="C10" s="76" t="s">
        <v>467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75" t="s">
        <v>468</v>
      </c>
      <c r="C11" s="76" t="s">
        <v>469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75" t="s">
        <v>470</v>
      </c>
      <c r="C12" s="76" t="s">
        <v>471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75" t="s">
        <v>472</v>
      </c>
      <c r="C13" s="76" t="s">
        <v>473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78" t="s">
        <v>54</v>
      </c>
      <c r="C14" s="79" t="s">
        <v>474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5" t="s">
        <v>475</v>
      </c>
      <c r="C15" s="76" t="s">
        <v>476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75" t="s">
        <v>477</v>
      </c>
      <c r="C16" s="76" t="s">
        <v>478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5" t="s">
        <v>34</v>
      </c>
      <c r="C17" s="76" t="s">
        <v>479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5" t="s">
        <v>480</v>
      </c>
      <c r="C18" s="76" t="s">
        <v>481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5" t="s">
        <v>482</v>
      </c>
      <c r="C19" s="76" t="s">
        <v>483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5" t="s">
        <v>484</v>
      </c>
      <c r="C20" s="76" t="s">
        <v>485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5" t="s">
        <v>90</v>
      </c>
      <c r="C21" s="76" t="s">
        <v>486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75" t="s">
        <v>58</v>
      </c>
      <c r="C22" s="76" t="s">
        <v>487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5" t="s">
        <v>488</v>
      </c>
      <c r="C23" s="76" t="s">
        <v>489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5" t="s">
        <v>490</v>
      </c>
      <c r="C24" s="76" t="s">
        <v>491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5" t="s">
        <v>492</v>
      </c>
      <c r="C25" s="76" t="s">
        <v>51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75" t="s">
        <v>493</v>
      </c>
      <c r="C26" s="76" t="s">
        <v>494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5" t="s">
        <v>495</v>
      </c>
      <c r="C27" s="76" t="s">
        <v>496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5" t="s">
        <v>90</v>
      </c>
      <c r="C28" s="76" t="s">
        <v>497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75" t="s">
        <v>67</v>
      </c>
      <c r="C29" s="76" t="s">
        <v>498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5" t="s">
        <v>33</v>
      </c>
      <c r="C30" s="76" t="s">
        <v>499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5" t="s">
        <v>500</v>
      </c>
      <c r="C31" s="76" t="s">
        <v>501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5" t="s">
        <v>502</v>
      </c>
      <c r="C32" s="76" t="s">
        <v>503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75" t="s">
        <v>504</v>
      </c>
      <c r="C33" s="76" t="s">
        <v>505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75" t="s">
        <v>506</v>
      </c>
      <c r="C34" s="76" t="s">
        <v>507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75" t="s">
        <v>508</v>
      </c>
      <c r="C35" s="76" t="s">
        <v>94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75" t="s">
        <v>509</v>
      </c>
      <c r="C36" s="76" t="s">
        <v>510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75" t="s">
        <v>511</v>
      </c>
      <c r="C37" s="76" t="s">
        <v>512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75" t="s">
        <v>513</v>
      </c>
      <c r="C38" s="76" t="s">
        <v>514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75" t="s">
        <v>515</v>
      </c>
      <c r="C39" s="76" t="s">
        <v>516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5" t="s">
        <v>517</v>
      </c>
      <c r="C40" s="76" t="s">
        <v>518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75" t="s">
        <v>519</v>
      </c>
      <c r="C41" s="76" t="s">
        <v>520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75" t="s">
        <v>521</v>
      </c>
      <c r="C42" s="76" t="s">
        <v>522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75" t="s">
        <v>523</v>
      </c>
      <c r="C43" s="76" t="s">
        <v>524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75" t="s">
        <v>525</v>
      </c>
      <c r="C44" s="76" t="s">
        <v>526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75" t="s">
        <v>527</v>
      </c>
      <c r="C45" s="76" t="s">
        <v>528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2">
      <c r="A46" s="23"/>
      <c r="B46" s="24"/>
      <c r="C46" s="24"/>
      <c r="D46" s="24"/>
      <c r="E46" s="24"/>
      <c r="F46" s="24"/>
      <c r="G46" s="20" t="s">
        <v>10</v>
      </c>
      <c r="H46" s="21"/>
      <c r="I46" s="4">
        <f>COUNTIF(I8:I45,"ผ่าน")</f>
        <v>0</v>
      </c>
    </row>
    <row r="47" spans="1:9" ht="18.75" x14ac:dyDescent="0.2">
      <c r="A47" s="25"/>
      <c r="B47" s="26"/>
      <c r="C47" s="26"/>
      <c r="D47" s="26"/>
      <c r="E47" s="26"/>
      <c r="F47" s="26"/>
      <c r="G47" s="20" t="s">
        <v>14</v>
      </c>
      <c r="H47" s="21"/>
      <c r="I47" s="4">
        <f>COUNTIF(I8:I45,"ไม่ผ่าน")</f>
        <v>38</v>
      </c>
    </row>
    <row r="48" spans="1:9" ht="18.75" x14ac:dyDescent="0.3">
      <c r="A48" s="6" t="s">
        <v>15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18</v>
      </c>
      <c r="F51" s="10"/>
      <c r="G51" s="2"/>
      <c r="H51" s="2"/>
      <c r="I51" s="14"/>
    </row>
    <row r="52" spans="1:9" ht="18.75" x14ac:dyDescent="0.3">
      <c r="A52" s="46" t="s">
        <v>19</v>
      </c>
      <c r="B52" s="46"/>
      <c r="C52" s="46" t="s">
        <v>20</v>
      </c>
      <c r="D52" s="46"/>
      <c r="E52" s="22" t="s">
        <v>21</v>
      </c>
      <c r="F52" s="22"/>
      <c r="G52" s="22" t="s">
        <v>22</v>
      </c>
      <c r="H52" s="22"/>
      <c r="I52" s="14"/>
    </row>
    <row r="53" spans="1:9" ht="18.75" x14ac:dyDescent="0.3">
      <c r="A53" s="46"/>
      <c r="B53" s="46"/>
      <c r="C53" s="47" t="s">
        <v>23</v>
      </c>
      <c r="D53" s="47"/>
      <c r="E53" s="48" t="s">
        <v>24</v>
      </c>
      <c r="F53" s="48"/>
      <c r="G53" s="48">
        <f>COUNTIF(H8:H45,"/")</f>
        <v>0</v>
      </c>
      <c r="H53" s="48"/>
      <c r="I53" s="14"/>
    </row>
    <row r="54" spans="1:9" ht="18.75" x14ac:dyDescent="0.3">
      <c r="A54" s="46"/>
      <c r="B54" s="46"/>
      <c r="C54" s="47" t="s">
        <v>25</v>
      </c>
      <c r="D54" s="47"/>
      <c r="E54" s="48" t="s">
        <v>26</v>
      </c>
      <c r="F54" s="48"/>
      <c r="G54" s="48">
        <f>COUNTIF(G8:G45,"/")</f>
        <v>0</v>
      </c>
      <c r="H54" s="48"/>
      <c r="I54" s="14"/>
    </row>
    <row r="55" spans="1:9" ht="18.75" x14ac:dyDescent="0.3">
      <c r="A55" s="46"/>
      <c r="B55" s="46"/>
      <c r="C55" s="47" t="s">
        <v>27</v>
      </c>
      <c r="D55" s="47"/>
      <c r="E55" s="48" t="s">
        <v>10</v>
      </c>
      <c r="F55" s="48"/>
      <c r="G55" s="48">
        <f>COUNTIF(F8:F45,"/")</f>
        <v>0</v>
      </c>
      <c r="H55" s="48"/>
      <c r="I55" s="14"/>
    </row>
    <row r="56" spans="1:9" ht="18.75" x14ac:dyDescent="0.3">
      <c r="A56" s="46"/>
      <c r="B56" s="46"/>
      <c r="C56" s="47" t="s">
        <v>28</v>
      </c>
      <c r="D56" s="47"/>
      <c r="E56" s="48" t="s">
        <v>14</v>
      </c>
      <c r="F56" s="48"/>
      <c r="G56" s="48">
        <f>COUNTIF(E8:E45,"/")</f>
        <v>38</v>
      </c>
      <c r="H56" s="48"/>
      <c r="I56" s="14"/>
    </row>
  </sheetData>
  <mergeCells count="30">
    <mergeCell ref="C55:D55"/>
    <mergeCell ref="E55:F55"/>
    <mergeCell ref="G55:H55"/>
    <mergeCell ref="A46:F47"/>
    <mergeCell ref="G46:H46"/>
    <mergeCell ref="G47:H47"/>
    <mergeCell ref="A52:B56"/>
    <mergeCell ref="C52:D52"/>
    <mergeCell ref="E52:F52"/>
    <mergeCell ref="G52:H52"/>
    <mergeCell ref="C53:D53"/>
    <mergeCell ref="E53:F53"/>
    <mergeCell ref="C56:D56"/>
    <mergeCell ref="E56:F56"/>
    <mergeCell ref="G56:H56"/>
    <mergeCell ref="G53:H53"/>
    <mergeCell ref="C54:D54"/>
    <mergeCell ref="E54:F54"/>
    <mergeCell ref="G54:H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9" workbookViewId="0">
      <selection activeCell="B8" sqref="B8:C33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101.2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80" t="s">
        <v>529</v>
      </c>
      <c r="C8" s="81" t="s">
        <v>530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5" t="s">
        <v>531</v>
      </c>
      <c r="C9" s="76" t="s">
        <v>532</v>
      </c>
      <c r="D9" s="18"/>
      <c r="E9" s="17" t="str">
        <f t="shared" ref="E9:E33" si="0">IF(D9&lt;=14,"/",IF(D9&lt;=20,"",IF(D9&lt;=25,"",IF(D9&lt;=30,""))))</f>
        <v>/</v>
      </c>
      <c r="F9" s="17" t="str">
        <f t="shared" ref="F9:F33" si="1">IF(D9&lt;=14,"",IF(D9&lt;=20,"/",IF(D9&lt;=25,"",IF(D9&lt;=30,""))))</f>
        <v/>
      </c>
      <c r="G9" s="17" t="str">
        <f t="shared" ref="G9:G33" si="2">IF(D9&lt;=14,"",IF(D9&lt;=20,"",IF(D9&lt;=25,"/",IF(D9&lt;=30,""))))</f>
        <v/>
      </c>
      <c r="H9" s="17" t="str">
        <f t="shared" ref="H9:H33" si="3">IF(D9&lt;=14,"",IF(D9&lt;=20,"",IF(D9&lt;=25,"",IF(D9&lt;=30,"/"))))</f>
        <v/>
      </c>
      <c r="I9" s="17" t="str">
        <f t="shared" ref="I9:I33" si="4">IF(D9&gt;14,"ผ่าน","ไม่ผ่าน")</f>
        <v>ไม่ผ่าน</v>
      </c>
    </row>
    <row r="10" spans="1:9" ht="18.75" x14ac:dyDescent="0.3">
      <c r="A10" s="15">
        <v>3</v>
      </c>
      <c r="B10" s="75" t="s">
        <v>533</v>
      </c>
      <c r="C10" s="76" t="s">
        <v>534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82" t="s">
        <v>535</v>
      </c>
      <c r="C11" s="83" t="s">
        <v>536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82" t="s">
        <v>537</v>
      </c>
      <c r="C12" s="83" t="s">
        <v>538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82" t="s">
        <v>537</v>
      </c>
      <c r="C13" s="83" t="s">
        <v>539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84" t="s">
        <v>540</v>
      </c>
      <c r="C14" s="83" t="s">
        <v>541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84" t="s">
        <v>40</v>
      </c>
      <c r="C15" s="83" t="s">
        <v>542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84" t="s">
        <v>543</v>
      </c>
      <c r="C16" s="84" t="s">
        <v>91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5" t="s">
        <v>544</v>
      </c>
      <c r="C17" s="85" t="s">
        <v>545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4" t="s">
        <v>546</v>
      </c>
      <c r="C18" s="83" t="s">
        <v>547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4" t="s">
        <v>548</v>
      </c>
      <c r="C19" s="83" t="s">
        <v>549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4" t="s">
        <v>550</v>
      </c>
      <c r="C20" s="83" t="s">
        <v>551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4" t="s">
        <v>61</v>
      </c>
      <c r="C21" s="83" t="s">
        <v>552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4" t="s">
        <v>553</v>
      </c>
      <c r="C22" s="83" t="s">
        <v>554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4" t="s">
        <v>555</v>
      </c>
      <c r="C23" s="83" t="s">
        <v>556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6" t="s">
        <v>50</v>
      </c>
      <c r="C24" s="87" t="s">
        <v>557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4" t="s">
        <v>558</v>
      </c>
      <c r="C25" s="83" t="s">
        <v>559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4" t="s">
        <v>560</v>
      </c>
      <c r="C26" s="83" t="s">
        <v>561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2" t="s">
        <v>562</v>
      </c>
      <c r="C27" s="83" t="s">
        <v>563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2" t="s">
        <v>564</v>
      </c>
      <c r="C28" s="83" t="s">
        <v>35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2" t="s">
        <v>62</v>
      </c>
      <c r="C29" s="83" t="s">
        <v>565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5" t="s">
        <v>118</v>
      </c>
      <c r="C30" s="76" t="s">
        <v>566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5" t="s">
        <v>567</v>
      </c>
      <c r="C31" s="76" t="s">
        <v>568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5" t="s">
        <v>569</v>
      </c>
      <c r="C32" s="76" t="s">
        <v>570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78" t="s">
        <v>571</v>
      </c>
      <c r="C33" s="79" t="s">
        <v>572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2">
      <c r="A34" s="23"/>
      <c r="B34" s="24"/>
      <c r="C34" s="24"/>
      <c r="D34" s="24"/>
      <c r="E34" s="24"/>
      <c r="F34" s="24"/>
      <c r="G34" s="20" t="s">
        <v>10</v>
      </c>
      <c r="H34" s="21"/>
      <c r="I34" s="4">
        <f>COUNTIF(I8:I33,"ผ่าน")</f>
        <v>0</v>
      </c>
    </row>
    <row r="35" spans="1:9" ht="18.75" x14ac:dyDescent="0.2">
      <c r="A35" s="25"/>
      <c r="B35" s="26"/>
      <c r="C35" s="26"/>
      <c r="D35" s="26"/>
      <c r="E35" s="26"/>
      <c r="F35" s="26"/>
      <c r="G35" s="20" t="s">
        <v>14</v>
      </c>
      <c r="H35" s="21"/>
      <c r="I35" s="4">
        <f>COUNTIF(I8:I33,"ไม่ผ่าน")</f>
        <v>26</v>
      </c>
    </row>
    <row r="36" spans="1:9" ht="18.75" x14ac:dyDescent="0.3">
      <c r="A36" s="6" t="s">
        <v>15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18</v>
      </c>
      <c r="F39" s="10"/>
      <c r="G39" s="2"/>
      <c r="H39" s="2"/>
      <c r="I39" s="14"/>
    </row>
    <row r="40" spans="1:9" ht="18.75" x14ac:dyDescent="0.3">
      <c r="A40" s="46" t="s">
        <v>19</v>
      </c>
      <c r="B40" s="46"/>
      <c r="C40" s="46" t="s">
        <v>20</v>
      </c>
      <c r="D40" s="46"/>
      <c r="E40" s="22" t="s">
        <v>21</v>
      </c>
      <c r="F40" s="22"/>
      <c r="G40" s="22" t="s">
        <v>22</v>
      </c>
      <c r="H40" s="22"/>
      <c r="I40" s="14"/>
    </row>
    <row r="41" spans="1:9" ht="18.75" x14ac:dyDescent="0.3">
      <c r="A41" s="46"/>
      <c r="B41" s="46"/>
      <c r="C41" s="47" t="s">
        <v>23</v>
      </c>
      <c r="D41" s="47"/>
      <c r="E41" s="48" t="s">
        <v>24</v>
      </c>
      <c r="F41" s="48"/>
      <c r="G41" s="48">
        <f>COUNTIF(H8:H33,"/")</f>
        <v>0</v>
      </c>
      <c r="H41" s="48"/>
      <c r="I41" s="14"/>
    </row>
    <row r="42" spans="1:9" ht="18.75" x14ac:dyDescent="0.3">
      <c r="A42" s="46"/>
      <c r="B42" s="46"/>
      <c r="C42" s="47" t="s">
        <v>25</v>
      </c>
      <c r="D42" s="47"/>
      <c r="E42" s="48" t="s">
        <v>26</v>
      </c>
      <c r="F42" s="48"/>
      <c r="G42" s="48">
        <f>COUNTIF(G8:G33,"/")</f>
        <v>0</v>
      </c>
      <c r="H42" s="48"/>
      <c r="I42" s="14"/>
    </row>
    <row r="43" spans="1:9" ht="18.75" x14ac:dyDescent="0.3">
      <c r="A43" s="46"/>
      <c r="B43" s="46"/>
      <c r="C43" s="47" t="s">
        <v>27</v>
      </c>
      <c r="D43" s="47"/>
      <c r="E43" s="48" t="s">
        <v>10</v>
      </c>
      <c r="F43" s="48"/>
      <c r="G43" s="48">
        <f>COUNTIF(F8:F33,"/")</f>
        <v>0</v>
      </c>
      <c r="H43" s="48"/>
      <c r="I43" s="14"/>
    </row>
    <row r="44" spans="1:9" ht="18.75" x14ac:dyDescent="0.3">
      <c r="A44" s="46"/>
      <c r="B44" s="46"/>
      <c r="C44" s="47" t="s">
        <v>28</v>
      </c>
      <c r="D44" s="47"/>
      <c r="E44" s="48" t="s">
        <v>14</v>
      </c>
      <c r="F44" s="48"/>
      <c r="G44" s="48">
        <f>COUNTIF(E8:E33,"/")</f>
        <v>26</v>
      </c>
      <c r="H44" s="48"/>
      <c r="I44" s="14"/>
    </row>
  </sheetData>
  <mergeCells count="30">
    <mergeCell ref="C43:D43"/>
    <mergeCell ref="E43:F43"/>
    <mergeCell ref="G43:H43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  <mergeCell ref="C42:D42"/>
    <mergeCell ref="E42:F42"/>
    <mergeCell ref="G42:H4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9" workbookViewId="0">
      <selection activeCell="A41" sqref="A41:XFD47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x14ac:dyDescent="0.3">
      <c r="A2" s="27" t="s">
        <v>95</v>
      </c>
      <c r="B2" s="27"/>
      <c r="C2" s="27"/>
      <c r="D2" s="27"/>
      <c r="E2" s="27"/>
      <c r="F2" s="27"/>
      <c r="G2" s="27"/>
      <c r="H2" s="27"/>
      <c r="I2" s="27"/>
    </row>
    <row r="3" spans="1:9" ht="18.75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28" t="s">
        <v>3</v>
      </c>
      <c r="B5" s="31" t="s">
        <v>4</v>
      </c>
      <c r="C5" s="34" t="s">
        <v>5</v>
      </c>
      <c r="D5" s="37" t="s">
        <v>6</v>
      </c>
      <c r="E5" s="40" t="s">
        <v>7</v>
      </c>
      <c r="F5" s="41"/>
      <c r="G5" s="41"/>
      <c r="H5" s="42"/>
      <c r="I5" s="43" t="s">
        <v>8</v>
      </c>
    </row>
    <row r="6" spans="1:9" ht="18.75" x14ac:dyDescent="0.3">
      <c r="A6" s="29"/>
      <c r="B6" s="32"/>
      <c r="C6" s="35"/>
      <c r="D6" s="38"/>
      <c r="E6" s="43" t="s">
        <v>9</v>
      </c>
      <c r="F6" s="40" t="s">
        <v>10</v>
      </c>
      <c r="G6" s="41"/>
      <c r="H6" s="42"/>
      <c r="I6" s="44"/>
    </row>
    <row r="7" spans="1:9" ht="90.75" customHeight="1" x14ac:dyDescent="0.2">
      <c r="A7" s="30"/>
      <c r="B7" s="33"/>
      <c r="C7" s="36"/>
      <c r="D7" s="39"/>
      <c r="E7" s="45"/>
      <c r="F7" s="13" t="s">
        <v>11</v>
      </c>
      <c r="G7" s="13" t="s">
        <v>12</v>
      </c>
      <c r="H7" s="13" t="s">
        <v>13</v>
      </c>
      <c r="I7" s="45"/>
    </row>
    <row r="8" spans="1:9" ht="18.75" x14ac:dyDescent="0.3">
      <c r="A8" s="15">
        <v>1</v>
      </c>
      <c r="B8" s="75" t="s">
        <v>540</v>
      </c>
      <c r="C8" s="76" t="s">
        <v>573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1" t="s">
        <v>574</v>
      </c>
      <c r="C9" s="72" t="s">
        <v>575</v>
      </c>
      <c r="D9" s="18"/>
      <c r="E9" s="17" t="str">
        <f t="shared" ref="E9:E40" si="0">IF(D9&lt;=14,"/",IF(D9&lt;=20,"",IF(D9&lt;=25,"",IF(D9&lt;=30,""))))</f>
        <v>/</v>
      </c>
      <c r="F9" s="17" t="str">
        <f t="shared" ref="F9:F40" si="1">IF(D9&lt;=14,"",IF(D9&lt;=20,"/",IF(D9&lt;=25,"",IF(D9&lt;=30,""))))</f>
        <v/>
      </c>
      <c r="G9" s="17" t="str">
        <f t="shared" ref="G9:G40" si="2">IF(D9&lt;=14,"",IF(D9&lt;=20,"",IF(D9&lt;=25,"/",IF(D9&lt;=30,""))))</f>
        <v/>
      </c>
      <c r="H9" s="17" t="str">
        <f t="shared" ref="H9:H40" si="3">IF(D9&lt;=14,"",IF(D9&lt;=20,"",IF(D9&lt;=25,"",IF(D9&lt;=30,"/"))))</f>
        <v/>
      </c>
      <c r="I9" s="17" t="str">
        <f t="shared" ref="I9:I40" si="4">IF(D9&gt;14,"ผ่าน","ไม่ผ่าน")</f>
        <v>ไม่ผ่าน</v>
      </c>
    </row>
    <row r="10" spans="1:9" ht="18.75" x14ac:dyDescent="0.3">
      <c r="A10" s="15">
        <v>3</v>
      </c>
      <c r="B10" s="75" t="s">
        <v>576</v>
      </c>
      <c r="C10" s="76" t="s">
        <v>577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78" t="s">
        <v>578</v>
      </c>
      <c r="C11" s="79" t="s">
        <v>579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75" t="s">
        <v>580</v>
      </c>
      <c r="C12" s="76" t="s">
        <v>581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78" t="s">
        <v>582</v>
      </c>
      <c r="C13" s="79" t="s">
        <v>583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71" t="s">
        <v>584</v>
      </c>
      <c r="C14" s="88" t="s">
        <v>585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86" t="s">
        <v>586</v>
      </c>
      <c r="C15" s="89" t="s">
        <v>587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86" t="s">
        <v>588</v>
      </c>
      <c r="C16" s="89" t="s">
        <v>589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2" t="s">
        <v>590</v>
      </c>
      <c r="C17" s="83" t="s">
        <v>591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6" t="s">
        <v>592</v>
      </c>
      <c r="C18" s="89" t="s">
        <v>593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6" t="s">
        <v>594</v>
      </c>
      <c r="C19" s="89" t="s">
        <v>595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6" t="s">
        <v>596</v>
      </c>
      <c r="C20" s="87" t="s">
        <v>597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2" t="s">
        <v>598</v>
      </c>
      <c r="C21" s="83" t="s">
        <v>599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6" t="s">
        <v>600</v>
      </c>
      <c r="C22" s="89" t="s">
        <v>601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2" t="s">
        <v>83</v>
      </c>
      <c r="C23" s="83" t="s">
        <v>602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6" t="s">
        <v>603</v>
      </c>
      <c r="C24" s="89" t="s">
        <v>604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2" t="s">
        <v>605</v>
      </c>
      <c r="C25" s="83" t="s">
        <v>606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2" t="s">
        <v>89</v>
      </c>
      <c r="C26" s="83" t="s">
        <v>607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2" t="s">
        <v>608</v>
      </c>
      <c r="C27" s="83" t="s">
        <v>609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6" t="s">
        <v>610</v>
      </c>
      <c r="C28" s="90" t="s">
        <v>611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2" t="s">
        <v>81</v>
      </c>
      <c r="C29" s="83" t="s">
        <v>433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82" t="s">
        <v>612</v>
      </c>
      <c r="C30" s="83" t="s">
        <v>613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82" t="s">
        <v>614</v>
      </c>
      <c r="C31" s="83" t="s">
        <v>615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82" t="s">
        <v>550</v>
      </c>
      <c r="C32" s="83" t="s">
        <v>616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82" t="s">
        <v>617</v>
      </c>
      <c r="C33" s="83" t="s">
        <v>618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82" t="s">
        <v>619</v>
      </c>
      <c r="C34" s="83" t="s">
        <v>620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86" t="s">
        <v>306</v>
      </c>
      <c r="C35" s="87" t="s">
        <v>621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82" t="s">
        <v>622</v>
      </c>
      <c r="C36" s="83" t="s">
        <v>623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86" t="s">
        <v>42</v>
      </c>
      <c r="C37" s="87" t="s">
        <v>559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86" t="s">
        <v>325</v>
      </c>
      <c r="C38" s="87" t="s">
        <v>624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86" t="s">
        <v>625</v>
      </c>
      <c r="C39" s="89" t="s">
        <v>626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82" t="s">
        <v>627</v>
      </c>
      <c r="C40" s="83" t="s">
        <v>628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2">
      <c r="A41" s="23"/>
      <c r="B41" s="24"/>
      <c r="C41" s="24"/>
      <c r="D41" s="24"/>
      <c r="E41" s="24"/>
      <c r="F41" s="24"/>
      <c r="G41" s="20" t="s">
        <v>10</v>
      </c>
      <c r="H41" s="21"/>
      <c r="I41" s="4">
        <f>COUNTIF(I8:I40,"ผ่าน")</f>
        <v>0</v>
      </c>
    </row>
    <row r="42" spans="1:9" ht="18.75" x14ac:dyDescent="0.2">
      <c r="A42" s="25"/>
      <c r="B42" s="26"/>
      <c r="C42" s="26"/>
      <c r="D42" s="26"/>
      <c r="E42" s="26"/>
      <c r="F42" s="26"/>
      <c r="G42" s="20" t="s">
        <v>14</v>
      </c>
      <c r="H42" s="21"/>
      <c r="I42" s="4">
        <f>COUNTIF(I8:I40,"ไม่ผ่าน")</f>
        <v>33</v>
      </c>
    </row>
    <row r="43" spans="1:9" ht="18.75" x14ac:dyDescent="0.3">
      <c r="A43" s="6" t="s">
        <v>15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16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17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18</v>
      </c>
      <c r="F46" s="10"/>
      <c r="G46" s="2"/>
      <c r="H46" s="2"/>
      <c r="I46" s="14"/>
    </row>
    <row r="47" spans="1:9" ht="18.75" x14ac:dyDescent="0.3">
      <c r="A47" s="46" t="s">
        <v>19</v>
      </c>
      <c r="B47" s="46"/>
      <c r="C47" s="46" t="s">
        <v>20</v>
      </c>
      <c r="D47" s="46"/>
      <c r="E47" s="22" t="s">
        <v>21</v>
      </c>
      <c r="F47" s="22"/>
      <c r="G47" s="22" t="s">
        <v>22</v>
      </c>
      <c r="H47" s="22"/>
      <c r="I47" s="14"/>
    </row>
    <row r="48" spans="1:9" ht="18.75" x14ac:dyDescent="0.3">
      <c r="A48" s="46"/>
      <c r="B48" s="46"/>
      <c r="C48" s="47" t="s">
        <v>23</v>
      </c>
      <c r="D48" s="47"/>
      <c r="E48" s="48" t="s">
        <v>24</v>
      </c>
      <c r="F48" s="48"/>
      <c r="G48" s="48">
        <f>COUNTIF(H8:H40,"/")</f>
        <v>0</v>
      </c>
      <c r="H48" s="48"/>
      <c r="I48" s="14"/>
    </row>
    <row r="49" spans="1:9" ht="18.75" x14ac:dyDescent="0.3">
      <c r="A49" s="46"/>
      <c r="B49" s="46"/>
      <c r="C49" s="47" t="s">
        <v>25</v>
      </c>
      <c r="D49" s="47"/>
      <c r="E49" s="48" t="s">
        <v>26</v>
      </c>
      <c r="F49" s="48"/>
      <c r="G49" s="48">
        <f>COUNTIF(G8:G40,"/")</f>
        <v>0</v>
      </c>
      <c r="H49" s="48"/>
      <c r="I49" s="14"/>
    </row>
    <row r="50" spans="1:9" ht="18.75" x14ac:dyDescent="0.3">
      <c r="A50" s="46"/>
      <c r="B50" s="46"/>
      <c r="C50" s="47" t="s">
        <v>27</v>
      </c>
      <c r="D50" s="47"/>
      <c r="E50" s="48" t="s">
        <v>10</v>
      </c>
      <c r="F50" s="48"/>
      <c r="G50" s="48">
        <f>COUNTIF(F8:F40,"/")</f>
        <v>0</v>
      </c>
      <c r="H50" s="48"/>
      <c r="I50" s="14"/>
    </row>
    <row r="51" spans="1:9" ht="18.75" x14ac:dyDescent="0.3">
      <c r="A51" s="46"/>
      <c r="B51" s="46"/>
      <c r="C51" s="47" t="s">
        <v>28</v>
      </c>
      <c r="D51" s="47"/>
      <c r="E51" s="48" t="s">
        <v>14</v>
      </c>
      <c r="F51" s="48"/>
      <c r="G51" s="48">
        <f>COUNTIF(E8:E40,"/")</f>
        <v>33</v>
      </c>
      <c r="H51" s="48"/>
      <c r="I51" s="14"/>
    </row>
  </sheetData>
  <mergeCells count="30">
    <mergeCell ref="C50:D50"/>
    <mergeCell ref="E50:F50"/>
    <mergeCell ref="G50:H50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C51:D51"/>
    <mergeCell ref="E51:F51"/>
    <mergeCell ref="G51:H51"/>
    <mergeCell ref="G48:H48"/>
    <mergeCell ref="C49:D49"/>
    <mergeCell ref="E49:F49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2019-12-31T12:10:45Z</dcterms:modified>
</cp:coreProperties>
</file>