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firstSheet="3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1" l="1"/>
  <c r="H30" i="11"/>
  <c r="G30" i="11"/>
  <c r="F30" i="11"/>
  <c r="E30" i="11"/>
  <c r="I29" i="1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H8" i="11"/>
  <c r="G38" i="11" s="1"/>
  <c r="G8" i="11"/>
  <c r="F8" i="11"/>
  <c r="E8" i="11"/>
  <c r="I30" i="10"/>
  <c r="H30" i="10"/>
  <c r="G30" i="10"/>
  <c r="F30" i="10"/>
  <c r="E30" i="10"/>
  <c r="I29" i="10"/>
  <c r="H29" i="10"/>
  <c r="G29" i="10"/>
  <c r="F29" i="10"/>
  <c r="E29" i="10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32" i="10" s="1"/>
  <c r="H8" i="10"/>
  <c r="G8" i="10"/>
  <c r="F8" i="10"/>
  <c r="E8" i="10"/>
  <c r="G41" i="10" s="1"/>
  <c r="I47" i="9"/>
  <c r="H47" i="9"/>
  <c r="G47" i="9"/>
  <c r="F47" i="9"/>
  <c r="E47" i="9"/>
  <c r="I46" i="9"/>
  <c r="H46" i="9"/>
  <c r="G46" i="9"/>
  <c r="F46" i="9"/>
  <c r="E46" i="9"/>
  <c r="I45" i="9"/>
  <c r="H45" i="9"/>
  <c r="G45" i="9"/>
  <c r="F45" i="9"/>
  <c r="E45" i="9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G57" i="9" s="1"/>
  <c r="E8" i="9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G43" i="8" s="1"/>
  <c r="E8" i="8"/>
  <c r="I50" i="7"/>
  <c r="H50" i="7"/>
  <c r="G50" i="7"/>
  <c r="F50" i="7"/>
  <c r="E50" i="7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58" i="7" s="1"/>
  <c r="G8" i="7"/>
  <c r="F8" i="7"/>
  <c r="E8" i="7"/>
  <c r="I51" i="6"/>
  <c r="H51" i="6"/>
  <c r="G51" i="6"/>
  <c r="F51" i="6"/>
  <c r="E51" i="6"/>
  <c r="I50" i="6"/>
  <c r="H50" i="6"/>
  <c r="G50" i="6"/>
  <c r="F50" i="6"/>
  <c r="E50" i="6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G61" i="6" s="1"/>
  <c r="E8" i="6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I23" i="5" s="1"/>
  <c r="H8" i="5"/>
  <c r="G29" i="5" s="1"/>
  <c r="G8" i="5"/>
  <c r="F8" i="5"/>
  <c r="E8" i="5"/>
  <c r="G32" i="5" s="1"/>
  <c r="I52" i="4"/>
  <c r="H52" i="4"/>
  <c r="G52" i="4"/>
  <c r="F52" i="4"/>
  <c r="E52" i="4"/>
  <c r="I51" i="4"/>
  <c r="H51" i="4"/>
  <c r="G51" i="4"/>
  <c r="F51" i="4"/>
  <c r="E51" i="4"/>
  <c r="I50" i="4"/>
  <c r="H50" i="4"/>
  <c r="G50" i="4"/>
  <c r="F50" i="4"/>
  <c r="E50" i="4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G61" i="4" s="1"/>
  <c r="F9" i="4"/>
  <c r="E9" i="4"/>
  <c r="I8" i="4"/>
  <c r="I54" i="4" s="1"/>
  <c r="H8" i="4"/>
  <c r="G60" i="4" s="1"/>
  <c r="G8" i="4"/>
  <c r="F8" i="4"/>
  <c r="G62" i="4" s="1"/>
  <c r="E8" i="4"/>
  <c r="G63" i="4" s="1"/>
  <c r="I52" i="3"/>
  <c r="H52" i="3"/>
  <c r="G52" i="3"/>
  <c r="F52" i="3"/>
  <c r="E52" i="3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54" i="3" s="1"/>
  <c r="H8" i="3"/>
  <c r="G60" i="3" s="1"/>
  <c r="G8" i="3"/>
  <c r="G61" i="3" s="1"/>
  <c r="F8" i="3"/>
  <c r="G62" i="3" s="1"/>
  <c r="E8" i="3"/>
  <c r="G63" i="3" s="1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4" i="2" s="1"/>
  <c r="H8" i="2"/>
  <c r="G60" i="2" s="1"/>
  <c r="G8" i="2"/>
  <c r="G61" i="2" s="1"/>
  <c r="F8" i="2"/>
  <c r="G62" i="2" s="1"/>
  <c r="E8" i="2"/>
  <c r="G63" i="2" s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I8" i="1"/>
  <c r="H8" i="1"/>
  <c r="G8" i="1"/>
  <c r="F8" i="1"/>
  <c r="G61" i="1" s="1"/>
  <c r="E8" i="1"/>
  <c r="G62" i="1" s="1"/>
  <c r="G41" i="11" l="1"/>
  <c r="I32" i="11"/>
  <c r="G40" i="11"/>
  <c r="G39" i="11"/>
  <c r="G40" i="10"/>
  <c r="G39" i="10"/>
  <c r="G38" i="10"/>
  <c r="G56" i="9"/>
  <c r="G55" i="9"/>
  <c r="G58" i="9"/>
  <c r="I49" i="9"/>
  <c r="G42" i="8"/>
  <c r="G41" i="8"/>
  <c r="G44" i="8"/>
  <c r="I35" i="8"/>
  <c r="G61" i="7"/>
  <c r="G60" i="7"/>
  <c r="I52" i="7"/>
  <c r="G59" i="7"/>
  <c r="G60" i="6"/>
  <c r="G59" i="6"/>
  <c r="G62" i="6"/>
  <c r="I53" i="6"/>
  <c r="G31" i="5"/>
  <c r="G30" i="5"/>
  <c r="G60" i="1"/>
  <c r="G59" i="1"/>
  <c r="I31" i="11"/>
  <c r="I31" i="10"/>
  <c r="I48" i="9"/>
  <c r="I34" i="8"/>
  <c r="I51" i="7"/>
  <c r="I52" i="6"/>
  <c r="I22" i="5"/>
  <c r="I53" i="4"/>
  <c r="I53" i="3"/>
  <c r="I53" i="2"/>
  <c r="I53" i="1"/>
  <c r="I52" i="1"/>
</calcChain>
</file>

<file path=xl/sharedStrings.xml><?xml version="1.0" encoding="utf-8"?>
<sst xmlns="http://schemas.openxmlformats.org/spreadsheetml/2006/main" count="1147" uniqueCount="765">
  <si>
    <t>ชั้นมัธยมศึกษาปีที่ 4/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</si>
  <si>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</si>
  <si>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</si>
  <si>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</si>
  <si>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</si>
  <si>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</si>
  <si>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</si>
  <si>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</si>
  <si>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</si>
  <si>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</si>
  <si>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</si>
  <si>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</si>
  <si>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</si>
  <si>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</si>
  <si>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</si>
  <si>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</si>
  <si>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</si>
  <si>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</si>
  <si>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</si>
  <si>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</si>
  <si>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</si>
  <si>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</si>
  <si>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</si>
  <si>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</si>
  <si>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</si>
  <si>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</si>
  <si>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</si>
  <si>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</si>
  <si>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</si>
  <si>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</si>
  <si>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</si>
  <si>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</si>
  <si>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</si>
  <si>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</si>
  <si>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</si>
  <si>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</si>
  <si>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</si>
  <si>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</si>
  <si>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</si>
  <si>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</si>
  <si>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</si>
  <si>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</si>
  <si>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</si>
  <si>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</si>
  <si>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</si>
  <si>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</si>
  <si>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</si>
  <si>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</si>
  <si>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</si>
  <si>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</si>
  <si>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</si>
  <si>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</si>
  <si>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</si>
  <si>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</si>
  <si>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</si>
  <si>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</si>
  <si>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</si>
  <si>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</si>
  <si>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</si>
  <si>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</si>
  <si>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</si>
  <si>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</si>
  <si>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</si>
  <si>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</si>
  <si>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</si>
  <si>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</si>
  <si>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</si>
  <si>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</si>
  <si>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</si>
  <si>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</si>
  <si>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</si>
  <si>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</si>
  <si>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</si>
  <si>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</si>
  <si>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</si>
  <si>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</si>
  <si>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</si>
  <si>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</si>
  <si>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</si>
  <si>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</si>
  <si>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</si>
  <si>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</si>
  <si>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</si>
  <si>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</si>
  <si>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</si>
  <si>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</si>
  <si>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</si>
  <si>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</si>
  <si>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</si>
  <si>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</si>
  <si>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</si>
  <si>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นางสาวพิชชาพร</t>
  </si>
  <si>
    <t>ฉิมพัฒน์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</si>
  <si>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</si>
  <si>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</si>
  <si>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</si>
  <si>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</si>
  <si>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</si>
  <si>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</si>
  <si>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</si>
  <si>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</si>
  <si>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</si>
  <si>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</si>
  <si>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</si>
  <si>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</si>
  <si>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</si>
  <si>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</si>
  <si>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</si>
  <si>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</si>
  <si>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</si>
  <si>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</si>
  <si>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</si>
  <si>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</si>
  <si>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</si>
  <si>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นางสาวอภิชญา</t>
  </si>
  <si>
    <t>ขยันยิ่ง</t>
  </si>
  <si>
    <t>นายกฤษณพัฒน์</t>
  </si>
  <si>
    <t>ขันโท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</si>
  <si>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</si>
  <si>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</si>
  <si>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</si>
  <si>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</si>
  <si>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</si>
  <si>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</si>
  <si>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</si>
  <si>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</si>
  <si>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</si>
  <si>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</si>
  <si>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</si>
  <si>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</si>
  <si>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</si>
  <si>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</si>
  <si>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</si>
  <si>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</si>
  <si>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</si>
  <si>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</si>
  <si>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</si>
  <si>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</si>
  <si>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</si>
  <si>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</si>
  <si>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</si>
  <si>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</si>
  <si>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</si>
  <si>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</si>
  <si>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</si>
  <si>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</si>
  <si>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</si>
  <si>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</si>
  <si>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</si>
  <si>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</si>
  <si>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</si>
  <si>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</si>
  <si>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</si>
  <si>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</si>
  <si>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</si>
  <si>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</si>
  <si>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</si>
  <si>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</si>
  <si>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</si>
  <si>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</si>
  <si>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</si>
  <si>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</si>
  <si>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</si>
  <si>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</si>
  <si>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</si>
  <si>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</si>
  <si>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</si>
  <si>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</si>
  <si>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</si>
  <si>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</si>
  <si>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</si>
  <si>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</si>
  <si>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</si>
  <si>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</si>
  <si>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</si>
  <si>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</si>
  <si>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</si>
  <si>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</si>
  <si>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</si>
  <si>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</si>
  <si>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</si>
  <si>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</si>
  <si>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</si>
  <si>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</si>
  <si>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</si>
  <si>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</si>
  <si>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</si>
  <si>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</si>
  <si>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</si>
  <si>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</si>
  <si>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</si>
  <si>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</si>
  <si>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</si>
  <si>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</si>
  <si>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</si>
  <si>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</si>
  <si>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</si>
  <si>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</si>
  <si>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</si>
  <si>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</si>
  <si>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</si>
  <si>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</si>
  <si>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</si>
  <si>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</si>
  <si>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</si>
  <si>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</si>
  <si>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</si>
  <si>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</si>
  <si>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</si>
  <si>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</si>
  <si>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</si>
  <si>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</si>
  <si>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</si>
  <si>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</si>
  <si>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</si>
  <si>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</si>
  <si>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</si>
  <si>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</si>
  <si>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</si>
  <si>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</si>
  <si>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</si>
  <si>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</si>
  <si>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</si>
  <si>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</si>
  <si>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</si>
  <si>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</si>
  <si>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</si>
  <si>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</si>
  <si>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</si>
  <si>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</si>
  <si>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</si>
  <si>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</si>
  <si>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</si>
  <si>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</si>
  <si>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</si>
  <si>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</si>
  <si>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</si>
  <si>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</si>
  <si>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</si>
  <si>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</si>
  <si>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</si>
  <si>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</si>
  <si>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</si>
  <si>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</si>
  <si>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</si>
  <si>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</si>
  <si>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</si>
  <si>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</si>
  <si>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</si>
  <si>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</si>
  <si>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</si>
  <si>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</si>
  <si>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</si>
  <si>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</si>
  <si>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</si>
  <si>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</si>
  <si>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</si>
  <si>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</si>
  <si>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</si>
  <si>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</si>
  <si>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</si>
  <si>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</si>
  <si>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</si>
  <si>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</si>
  <si>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</si>
  <si>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</si>
  <si>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</si>
  <si>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</si>
  <si>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</si>
  <si>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</si>
  <si>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</si>
  <si>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</si>
  <si>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</si>
  <si>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</si>
  <si>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</si>
  <si>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</si>
  <si>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</si>
  <si>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</si>
  <si>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</si>
  <si>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</si>
  <si>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</si>
  <si>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</si>
  <si>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</si>
  <si>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</si>
  <si>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</si>
  <si>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</si>
  <si>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</si>
  <si>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</si>
  <si>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</si>
  <si>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</si>
  <si>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นางสาวอุไรวรรณ</t>
  </si>
  <si>
    <t>พินิจมนตรี</t>
  </si>
  <si>
    <t>นายศราวิน</t>
  </si>
  <si>
    <t>ไชยจุมพล</t>
  </si>
  <si>
    <t>นายณัฐพล</t>
  </si>
  <si>
    <t>เพ็ชรรื่น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</si>
  <si>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</si>
  <si>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</si>
  <si>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</si>
  <si>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</si>
  <si>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</si>
  <si>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</si>
  <si>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</si>
  <si>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</si>
  <si>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</si>
  <si>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</si>
  <si>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</si>
  <si>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</si>
  <si>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</si>
  <si>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</si>
  <si>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นางสาวนิษิตา</t>
  </si>
  <si>
    <t>กัตพงษ์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</si>
  <si>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</si>
  <si>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</si>
  <si>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</si>
  <si>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</si>
  <si>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</si>
  <si>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</si>
  <si>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</si>
  <si>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</si>
  <si>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</si>
  <si>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</si>
  <si>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</si>
  <si>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</si>
  <si>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</si>
  <si>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</si>
  <si>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</si>
  <si>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</si>
  <si>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</si>
  <si>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</si>
  <si>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</si>
  <si>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</si>
  <si>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</si>
  <si>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</si>
  <si>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</si>
  <si>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</si>
  <si>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</si>
  <si>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</si>
  <si>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</si>
  <si>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</si>
  <si>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</si>
  <si>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</si>
  <si>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</si>
  <si>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</si>
  <si>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</si>
  <si>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</si>
  <si>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</si>
  <si>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</si>
  <si>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</si>
  <si>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</si>
  <si>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</si>
  <si>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</si>
  <si>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</si>
  <si>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</si>
  <si>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</si>
  <si>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</si>
  <si>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</si>
  <si>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</si>
  <si>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</si>
  <si>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</si>
  <si>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</si>
  <si>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</si>
  <si>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</si>
  <si>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</si>
  <si>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</si>
  <si>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</si>
  <si>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</si>
  <si>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</si>
  <si>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</si>
  <si>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</si>
  <si>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</si>
  <si>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</si>
  <si>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นางสาวลักษณ์นันท์</t>
  </si>
  <si>
    <t>บุตดีวงค์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</si>
  <si>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</si>
  <si>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</si>
  <si>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</si>
  <si>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</si>
  <si>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</si>
  <si>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</si>
  <si>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</si>
  <si>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</si>
  <si>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</si>
  <si>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</si>
  <si>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</si>
  <si>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</si>
  <si>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</si>
  <si>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</si>
  <si>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</si>
  <si>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</si>
  <si>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</si>
  <si>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</si>
  <si>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</si>
  <si>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</si>
  <si>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</si>
  <si>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</si>
  <si>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</si>
  <si>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</si>
  <si>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</si>
  <si>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สกุลไพศาล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</si>
  <si>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</si>
  <si>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</si>
  <si>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</si>
  <si>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</si>
  <si>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</si>
  <si>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</si>
  <si>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</si>
  <si>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</si>
  <si>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</si>
  <si>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</si>
  <si>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</si>
  <si>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</si>
  <si>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</si>
  <si>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</si>
  <si>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</si>
  <si>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</si>
  <si>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นายวัชรพล</t>
  </si>
  <si>
    <t>นาลาด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</si>
  <si>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</si>
  <si>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</si>
  <si>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</si>
  <si>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</si>
  <si>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</si>
  <si>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</si>
  <si>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</si>
  <si>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</si>
  <si>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</si>
  <si>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</si>
  <si>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</si>
  <si>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</si>
  <si>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</si>
  <si>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</si>
  <si>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</si>
  <si>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</si>
  <si>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</si>
  <si>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</si>
  <si>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</si>
  <si>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</si>
  <si>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</si>
  <si>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</si>
  <si>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</si>
  <si>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</si>
  <si>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</si>
  <si>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</si>
  <si>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</si>
  <si>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</si>
  <si>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</si>
  <si>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</si>
  <si>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</si>
  <si>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</si>
  <si>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</si>
  <si>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</si>
  <si>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</si>
  <si>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</si>
  <si>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</si>
  <si>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</si>
  <si>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</si>
  <si>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</si>
  <si>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</si>
  <si>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</si>
  <si>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</si>
  <si>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</si>
  <si>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</si>
  <si>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</si>
  <si>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</si>
  <si>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นางสาวกุลธิดา</t>
  </si>
  <si>
    <t>ฟองเพชร</t>
  </si>
  <si>
    <t>ศรีคร้าม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</si>
  <si>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</si>
  <si>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</si>
  <si>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</si>
  <si>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</si>
  <si>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</si>
  <si>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</si>
  <si>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</si>
  <si>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</si>
  <si>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นางสาววัชราภรณ์</t>
  </si>
  <si>
    <t>ชาทอน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</si>
  <si>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</si>
  <si>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</si>
  <si>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</si>
  <si>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</si>
  <si>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</si>
  <si>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</si>
  <si>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</si>
  <si>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</si>
  <si>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</si>
  <si>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</si>
  <si>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</si>
  <si>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</si>
  <si>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</si>
  <si>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</si>
  <si>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</si>
  <si>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</si>
  <si>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</si>
  <si>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</si>
  <si>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</si>
  <si>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</si>
  <si>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</si>
  <si>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</si>
  <si>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</si>
  <si>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</si>
  <si>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</si>
  <si>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</si>
  <si>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</si>
  <si>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</si>
  <si>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</si>
  <si>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</si>
  <si>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</si>
  <si>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</si>
  <si>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</si>
  <si>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</si>
  <si>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</si>
  <si>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</si>
  <si>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</si>
  <si>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</si>
  <si>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</si>
  <si>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</si>
  <si>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</si>
  <si>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</si>
  <si>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</si>
  <si>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</si>
  <si>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</si>
  <si>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</si>
  <si>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</si>
  <si>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</si>
  <si>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</si>
  <si>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</si>
  <si>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</si>
  <si>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</si>
  <si>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</si>
  <si>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</si>
  <si>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</si>
  <si>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</si>
  <si>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</si>
  <si>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</si>
  <si>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</si>
  <si>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</si>
  <si>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</si>
  <si>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</si>
  <si>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</si>
  <si>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</si>
  <si>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</si>
  <si>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</si>
  <si>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</si>
  <si>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</si>
  <si>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</si>
  <si>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</si>
  <si>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</si>
  <si>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</si>
  <si>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</si>
  <si>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</si>
  <si>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</si>
  <si>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</si>
  <si>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</si>
  <si>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</si>
  <si>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</si>
  <si>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</si>
  <si>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</si>
  <si>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</si>
  <si>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</si>
  <si>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</si>
  <si>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</si>
  <si>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</si>
  <si>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</si>
  <si>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</si>
  <si>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</si>
  <si>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</si>
  <si>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</si>
  <si>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</si>
  <si>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</si>
  <si>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</si>
  <si>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</si>
  <si>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</si>
  <si>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</si>
  <si>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</si>
  <si>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</si>
  <si>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</si>
  <si>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</si>
  <si>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</si>
  <si>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</si>
  <si>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</si>
  <si>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</si>
  <si>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</si>
  <si>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</si>
  <si>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</si>
  <si>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</si>
  <si>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</si>
  <si>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</si>
  <si>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</si>
  <si>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</si>
  <si>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</si>
  <si>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</si>
  <si>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</si>
  <si>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</si>
  <si>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</si>
  <si>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</si>
  <si>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</si>
  <si>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น้อยเอี้ยง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</si>
  <si>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</si>
  <si>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</si>
  <si>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</si>
  <si>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</si>
  <si>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</si>
  <si>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</si>
  <si>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</si>
  <si>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</si>
  <si>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</si>
  <si>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</si>
  <si>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</si>
  <si>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</si>
  <si>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นายยศนันท์</t>
  </si>
  <si>
    <t>กรรณิการ์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</si>
  <si>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</si>
  <si>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</si>
  <si>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</si>
  <si>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</si>
  <si>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</si>
  <si>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</si>
  <si>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</si>
  <si>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</si>
  <si>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</si>
  <si>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</si>
  <si>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</si>
  <si>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</si>
  <si>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</si>
  <si>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</si>
  <si>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</si>
  <si>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</si>
  <si>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</si>
  <si>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</si>
  <si>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</si>
  <si>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นายนครินทร์</t>
  </si>
  <si>
    <t>ดวงสุข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</si>
  <si>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</si>
  <si>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</si>
  <si>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</si>
  <si>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</si>
  <si>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</si>
  <si>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</si>
  <si>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</si>
  <si>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</si>
  <si>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</si>
  <si>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</si>
  <si>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</si>
  <si>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</si>
  <si>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</si>
  <si>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</si>
  <si>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</si>
  <si>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</si>
  <si>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นางสาวสโรรัตน์</t>
  </si>
  <si>
    <t>ผจญ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</si>
  <si>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</si>
  <si>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</si>
  <si>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</si>
  <si>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</si>
  <si>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</si>
  <si>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</si>
  <si>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</si>
  <si>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</si>
  <si>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</si>
  <si>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</si>
  <si>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</si>
  <si>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</si>
  <si>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</si>
  <si>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</si>
  <si>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</si>
  <si>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</si>
  <si>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</si>
  <si>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</si>
  <si>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</si>
  <si>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</si>
  <si>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</si>
  <si>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</si>
  <si>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</si>
  <si>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</si>
  <si>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</si>
  <si>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</si>
  <si>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</si>
  <si>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</si>
  <si>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</si>
  <si>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</si>
  <si>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</si>
  <si>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</si>
  <si>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</si>
  <si>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นายอภิวัฒน์</t>
  </si>
  <si>
    <t>เซี่ยงใช่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</si>
  <si>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</si>
  <si>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</si>
  <si>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</si>
  <si>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</si>
  <si>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</si>
  <si>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</si>
  <si>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</si>
  <si>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</si>
  <si>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</si>
  <si>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</si>
  <si>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</si>
  <si>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</si>
  <si>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</si>
  <si>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</si>
  <si>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</si>
  <si>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</si>
  <si>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</si>
  <si>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</si>
  <si>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</si>
  <si>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</si>
  <si>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</si>
  <si>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</si>
  <si>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</si>
  <si>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</si>
  <si>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</si>
  <si>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</si>
  <si>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</si>
  <si>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</si>
  <si>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</si>
  <si>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</si>
  <si>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</si>
  <si>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นางสาววรรณวษา</t>
  </si>
  <si>
    <t>พิมพ์หนู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</si>
  <si>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</si>
  <si>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</si>
  <si>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</si>
  <si>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</si>
  <si>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</si>
  <si>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</si>
  <si>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</si>
  <si>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</si>
  <si>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</si>
  <si>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</si>
  <si>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</si>
  <si>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</si>
  <si>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</si>
  <si>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</si>
  <si>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</si>
  <si>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</si>
  <si>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</si>
  <si>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</si>
  <si>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</si>
  <si>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</si>
  <si>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</si>
  <si>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</si>
  <si>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</si>
  <si>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</si>
  <si>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</si>
  <si>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</si>
  <si>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</si>
  <si>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</si>
  <si>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</si>
  <si>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</si>
  <si>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</si>
  <si>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</si>
  <si>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</si>
  <si>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</si>
  <si>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</si>
  <si>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</si>
  <si>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</si>
  <si>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</si>
  <si>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</si>
  <si>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</si>
  <si>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</si>
  <si>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</si>
  <si>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</si>
  <si>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</si>
  <si>
    <t>แบบบันทึกผลการประเมินความสามารถด้านคุณลักษณะอยู่อย่างพอเพียง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</si>
</sst>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vertical="center" shrinkToFit="1"/>
    </xf>
    <xf numFmtId="0" fontId="14" fillId="0" borderId="12" xfId="1" applyFont="1" applyBorder="1" applyAlignment="1">
      <alignment horizontal="left" vertical="center" shrinkToFit="1"/>
    </xf>
    <xf numFmtId="49" fontId="3" fillId="0" borderId="12" xfId="1" applyNumberFormat="1" applyFont="1" applyFill="1" applyBorder="1" applyAlignment="1">
      <alignment vertical="center" shrinkToFit="1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 shrinkToFit="1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12" xfId="1" applyFont="1" applyBorder="1" applyAlignment="1">
      <alignment vertical="center" shrinkToFit="1"/>
    </xf>
    <xf numFmtId="0" fontId="14" fillId="0" borderId="12" xfId="1" applyFont="1" applyBorder="1" applyAlignment="1">
      <alignment horizontal="left" vertical="center" shrinkToFit="1"/>
    </xf>
    <xf numFmtId="49" fontId="3" fillId="0" borderId="12" xfId="1" applyNumberFormat="1" applyFont="1" applyFill="1" applyBorder="1" applyAlignment="1">
      <alignment vertical="center" shrinkToFit="1"/>
    </xf>
    <xf numFmtId="0" fontId="14" fillId="2" borderId="11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12" xfId="1" applyFont="1" applyBorder="1" applyAlignment="1">
      <alignment vertical="center" shrinkToFit="1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2" borderId="11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0" fontId="15" fillId="0" borderId="0" xfId="0" applyFont="1" applyAlignment="1">
      <alignment horizont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73" zoomScaleNormal="73" workbookViewId="0">
      <selection sqref="A1:J1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117.75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s="1" customFormat="1" ht="18.75" x14ac:dyDescent="0.3">
      <c r="A8" s="15">
        <v>1</v>
      </c>
      <c r="B8" s="29" t="s">
        <v>29</v>
      </c>
      <c r="C8" s="30" t="s">
        <v>30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s="1" customFormat="1" ht="18.75" x14ac:dyDescent="0.3">
      <c r="A9" s="15">
        <v>2</v>
      </c>
      <c r="B9" s="29" t="s">
        <v>31</v>
      </c>
      <c r="C9" s="30" t="s">
        <v>32</v>
      </c>
      <c r="D9" s="18"/>
      <c r="E9" s="17" t="str">
        <f t="shared" ref="E9:E51" si="0">IF(D9&lt;=14,"/",IF(D9&lt;=20,"",IF(D9&lt;=25,"",IF(D9&lt;=30,""))))</f>
        <v>/</v>
      </c>
      <c r="F9" s="17" t="str">
        <f t="shared" ref="F9:F51" si="1">IF(D9&lt;=14,"",IF(D9&lt;=20,"/",IF(D9&lt;=25,"",IF(D9&lt;=30,""))))</f>
        <v/>
      </c>
      <c r="G9" s="17" t="str">
        <f t="shared" ref="G9:G51" si="2">IF(D9&lt;=14,"",IF(D9&lt;=20,"",IF(D9&lt;=25,"/",IF(D9&lt;=30,""))))</f>
        <v/>
      </c>
      <c r="H9" s="17" t="str">
        <f t="shared" ref="H9:H51" si="3">IF(D9&lt;=14,"",IF(D9&lt;=20,"",IF(D9&lt;=25,"",IF(D9&lt;=30,"/"))))</f>
        <v/>
      </c>
      <c r="I9" s="17" t="str">
        <f t="shared" ref="I9:I51" si="4">IF(D9&gt;14,"ผ่าน","ไม่ผ่าน")</f>
        <v>ไม่ผ่าน</v>
      </c>
    </row>
    <row r="10" spans="1:10" s="1" customFormat="1" ht="18.75" x14ac:dyDescent="0.3">
      <c r="A10" s="15">
        <v>3</v>
      </c>
      <c r="B10" s="29" t="s">
        <v>33</v>
      </c>
      <c r="C10" s="30" t="s">
        <v>34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s="1" customFormat="1" ht="18.75" x14ac:dyDescent="0.3">
      <c r="A11" s="15">
        <v>4</v>
      </c>
      <c r="B11" s="29" t="s">
        <v>35</v>
      </c>
      <c r="C11" s="30" t="s">
        <v>36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s="1" customFormat="1" ht="18.75" x14ac:dyDescent="0.3">
      <c r="A12" s="15">
        <v>5</v>
      </c>
      <c r="B12" s="29" t="s">
        <v>37</v>
      </c>
      <c r="C12" s="30" t="s">
        <v>38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s="1" customFormat="1" ht="18.75" x14ac:dyDescent="0.3">
      <c r="A13" s="15">
        <v>6</v>
      </c>
      <c r="B13" s="27" t="s">
        <v>39</v>
      </c>
      <c r="C13" s="28" t="s">
        <v>40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s="1" customFormat="1" ht="18.75" x14ac:dyDescent="0.3">
      <c r="A14" s="15">
        <v>7</v>
      </c>
      <c r="B14" s="27" t="s">
        <v>41</v>
      </c>
      <c r="C14" s="28" t="s">
        <v>42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s="1" customFormat="1" ht="18.75" x14ac:dyDescent="0.3">
      <c r="A15" s="15">
        <v>8</v>
      </c>
      <c r="B15" s="27" t="s">
        <v>43</v>
      </c>
      <c r="C15" s="28" t="s">
        <v>44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s="1" customFormat="1" ht="18.75" x14ac:dyDescent="0.3">
      <c r="A16" s="15">
        <v>9</v>
      </c>
      <c r="B16" s="29" t="s">
        <v>45</v>
      </c>
      <c r="C16" s="30" t="s">
        <v>46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s="1" customFormat="1" ht="18.75" x14ac:dyDescent="0.3">
      <c r="A17" s="15">
        <v>10</v>
      </c>
      <c r="B17" s="27" t="s">
        <v>47</v>
      </c>
      <c r="C17" s="28" t="s">
        <v>48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s="1" customFormat="1" ht="18.75" x14ac:dyDescent="0.3">
      <c r="A18" s="15">
        <v>11</v>
      </c>
      <c r="B18" s="27" t="s">
        <v>49</v>
      </c>
      <c r="C18" s="28" t="s">
        <v>50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s="1" customFormat="1" ht="18.75" x14ac:dyDescent="0.3">
      <c r="A19" s="15">
        <v>12</v>
      </c>
      <c r="B19" s="27" t="s">
        <v>51</v>
      </c>
      <c r="C19" s="28" t="s">
        <v>52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s="1" customFormat="1" ht="18.75" x14ac:dyDescent="0.3">
      <c r="A20" s="15">
        <v>13</v>
      </c>
      <c r="B20" s="29" t="s">
        <v>53</v>
      </c>
      <c r="C20" s="30" t="s">
        <v>54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s="1" customFormat="1" ht="18.75" x14ac:dyDescent="0.3">
      <c r="A21" s="15">
        <v>14</v>
      </c>
      <c r="B21" s="27" t="s">
        <v>55</v>
      </c>
      <c r="C21" s="28" t="s">
        <v>56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s="1" customFormat="1" ht="18.75" x14ac:dyDescent="0.3">
      <c r="A22" s="15">
        <v>15</v>
      </c>
      <c r="B22" s="27" t="s">
        <v>57</v>
      </c>
      <c r="C22" s="28" t="s">
        <v>58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s="1" customFormat="1" ht="18.75" x14ac:dyDescent="0.3">
      <c r="A23" s="15">
        <v>16</v>
      </c>
      <c r="B23" s="29" t="s">
        <v>59</v>
      </c>
      <c r="C23" s="30" t="s">
        <v>60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s="1" customFormat="1" ht="18.75" x14ac:dyDescent="0.3">
      <c r="A24" s="15">
        <v>17</v>
      </c>
      <c r="B24" s="29" t="s">
        <v>61</v>
      </c>
      <c r="C24" s="30" t="s">
        <v>62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s="1" customFormat="1" ht="18.75" x14ac:dyDescent="0.3">
      <c r="A25" s="15">
        <v>18</v>
      </c>
      <c r="B25" s="29" t="s">
        <v>63</v>
      </c>
      <c r="C25" s="30" t="s">
        <v>64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s="1" customFormat="1" ht="18.75" x14ac:dyDescent="0.3">
      <c r="A26" s="15">
        <v>19</v>
      </c>
      <c r="B26" s="27" t="s">
        <v>65</v>
      </c>
      <c r="C26" s="28" t="s">
        <v>66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s="1" customFormat="1" ht="18.75" x14ac:dyDescent="0.3">
      <c r="A27" s="15">
        <v>20</v>
      </c>
      <c r="B27" s="27" t="s">
        <v>67</v>
      </c>
      <c r="C27" s="28" t="s">
        <v>68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s="1" customFormat="1" ht="18.75" x14ac:dyDescent="0.3">
      <c r="A28" s="15">
        <v>21</v>
      </c>
      <c r="B28" s="29" t="s">
        <v>69</v>
      </c>
      <c r="C28" s="30" t="s">
        <v>70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s="1" customFormat="1" ht="18.75" x14ac:dyDescent="0.3">
      <c r="A29" s="15">
        <v>22</v>
      </c>
      <c r="B29" s="29" t="s">
        <v>71</v>
      </c>
      <c r="C29" s="30" t="s">
        <v>72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s="1" customFormat="1" ht="18.75" x14ac:dyDescent="0.3">
      <c r="A30" s="15">
        <v>23</v>
      </c>
      <c r="B30" s="29" t="s">
        <v>73</v>
      </c>
      <c r="C30" s="30" t="s">
        <v>74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s="1" customFormat="1" ht="18.75" x14ac:dyDescent="0.3">
      <c r="A31" s="15">
        <v>24</v>
      </c>
      <c r="B31" s="27" t="s">
        <v>75</v>
      </c>
      <c r="C31" s="28" t="s">
        <v>76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s="1" customFormat="1" ht="18.75" x14ac:dyDescent="0.3">
      <c r="A32" s="15">
        <v>25</v>
      </c>
      <c r="B32" s="29" t="s">
        <v>77</v>
      </c>
      <c r="C32" s="30" t="s">
        <v>78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s="1" customFormat="1" ht="18.75" x14ac:dyDescent="0.3">
      <c r="A33" s="15">
        <v>26</v>
      </c>
      <c r="B33" s="29" t="s">
        <v>79</v>
      </c>
      <c r="C33" s="30" t="s">
        <v>80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s="1" customFormat="1" ht="18.75" x14ac:dyDescent="0.3">
      <c r="A34" s="15">
        <v>27</v>
      </c>
      <c r="B34" s="29" t="s">
        <v>81</v>
      </c>
      <c r="C34" s="30" t="s">
        <v>82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s="1" customFormat="1" ht="18.75" x14ac:dyDescent="0.3">
      <c r="A35" s="15">
        <v>28</v>
      </c>
      <c r="B35" s="29" t="s">
        <v>83</v>
      </c>
      <c r="C35" s="30" t="s">
        <v>84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15">
        <v>29</v>
      </c>
      <c r="B36" s="29" t="s">
        <v>85</v>
      </c>
      <c r="C36" s="30" t="s">
        <v>86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s="1" customFormat="1" ht="18.75" x14ac:dyDescent="0.3">
      <c r="A37" s="15">
        <v>30</v>
      </c>
      <c r="B37" s="27" t="s">
        <v>87</v>
      </c>
      <c r="C37" s="28" t="s">
        <v>88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s="1" customFormat="1" ht="18.75" x14ac:dyDescent="0.3">
      <c r="A38" s="15">
        <v>31</v>
      </c>
      <c r="B38" s="27" t="s">
        <v>89</v>
      </c>
      <c r="C38" s="28" t="s">
        <v>90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s="1" customFormat="1" ht="18.75" x14ac:dyDescent="0.3">
      <c r="A39" s="15">
        <v>32</v>
      </c>
      <c r="B39" s="29" t="s">
        <v>91</v>
      </c>
      <c r="C39" s="30" t="s">
        <v>92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s="1" customFormat="1" ht="18.75" x14ac:dyDescent="0.3">
      <c r="A40" s="15">
        <v>33</v>
      </c>
      <c r="B40" s="27" t="s">
        <v>93</v>
      </c>
      <c r="C40" s="28" t="s">
        <v>94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s="1" customFormat="1" ht="18.75" x14ac:dyDescent="0.3">
      <c r="A41" s="15">
        <v>34</v>
      </c>
      <c r="B41" s="27" t="s">
        <v>95</v>
      </c>
      <c r="C41" s="28" t="s">
        <v>96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s="1" customFormat="1" ht="18.75" x14ac:dyDescent="0.3">
      <c r="A42" s="15">
        <v>35</v>
      </c>
      <c r="B42" s="29" t="s">
        <v>97</v>
      </c>
      <c r="C42" s="30" t="s">
        <v>98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s="1" customFormat="1" ht="18.75" x14ac:dyDescent="0.3">
      <c r="A43" s="15">
        <v>36</v>
      </c>
      <c r="B43" s="29" t="s">
        <v>99</v>
      </c>
      <c r="C43" s="30" t="s">
        <v>100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27" t="s">
        <v>101</v>
      </c>
      <c r="C44" s="28" t="s">
        <v>102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s="1" customFormat="1" ht="18.75" x14ac:dyDescent="0.3">
      <c r="A45" s="15">
        <v>38</v>
      </c>
      <c r="B45" s="25" t="s">
        <v>77</v>
      </c>
      <c r="C45" s="26" t="s">
        <v>103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s="1" customFormat="1" ht="18.75" x14ac:dyDescent="0.3">
      <c r="A46" s="15">
        <v>39</v>
      </c>
      <c r="B46" s="27" t="s">
        <v>104</v>
      </c>
      <c r="C46" s="28" t="s">
        <v>105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s="1" customFormat="1" ht="18.75" x14ac:dyDescent="0.3">
      <c r="A47" s="15">
        <v>40</v>
      </c>
      <c r="B47" s="27" t="s">
        <v>106</v>
      </c>
      <c r="C47" s="28" t="s">
        <v>107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s="1" customFormat="1" ht="18.75" x14ac:dyDescent="0.3">
      <c r="A48" s="15">
        <v>41</v>
      </c>
      <c r="B48" s="27" t="s">
        <v>108</v>
      </c>
      <c r="C48" s="28" t="s">
        <v>109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29" t="s">
        <v>110</v>
      </c>
      <c r="C49" s="30" t="s">
        <v>111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29" t="s">
        <v>112</v>
      </c>
      <c r="C50" s="30" t="s">
        <v>113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29" t="s">
        <v>114</v>
      </c>
      <c r="C51" s="30" t="s">
        <v>115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2">
      <c r="A52" s="97"/>
      <c r="B52" s="98"/>
      <c r="C52" s="98"/>
      <c r="D52" s="98"/>
      <c r="E52" s="98"/>
      <c r="F52" s="98"/>
      <c r="G52" s="95" t="s">
        <v>10</v>
      </c>
      <c r="H52" s="96"/>
      <c r="I52" s="4">
        <f>COUNTIF(I8:I51,"ผ่าน")</f>
        <v>0</v>
      </c>
    </row>
    <row r="53" spans="1:9" ht="18.75" x14ac:dyDescent="0.2">
      <c r="A53" s="99"/>
      <c r="B53" s="100"/>
      <c r="C53" s="100"/>
      <c r="D53" s="100"/>
      <c r="E53" s="100"/>
      <c r="F53" s="100"/>
      <c r="G53" s="95" t="s">
        <v>14</v>
      </c>
      <c r="H53" s="96"/>
      <c r="I53" s="4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94" t="s">
        <v>19</v>
      </c>
      <c r="B58" s="94"/>
      <c r="C58" s="94" t="s">
        <v>20</v>
      </c>
      <c r="D58" s="94"/>
      <c r="E58" s="91" t="s">
        <v>21</v>
      </c>
      <c r="F58" s="91"/>
      <c r="G58" s="91" t="s">
        <v>22</v>
      </c>
      <c r="H58" s="91"/>
      <c r="I58" s="14"/>
    </row>
    <row r="59" spans="1:9" ht="18.75" x14ac:dyDescent="0.3">
      <c r="A59" s="94"/>
      <c r="B59" s="94"/>
      <c r="C59" s="92" t="s">
        <v>23</v>
      </c>
      <c r="D59" s="92"/>
      <c r="E59" s="93" t="s">
        <v>24</v>
      </c>
      <c r="F59" s="93"/>
      <c r="G59" s="93">
        <f>COUNTIF(H8:H51,"/")</f>
        <v>0</v>
      </c>
      <c r="H59" s="93"/>
      <c r="I59" s="14"/>
    </row>
    <row r="60" spans="1:9" ht="18.75" x14ac:dyDescent="0.3">
      <c r="A60" s="94"/>
      <c r="B60" s="94"/>
      <c r="C60" s="92" t="s">
        <v>25</v>
      </c>
      <c r="D60" s="92"/>
      <c r="E60" s="93" t="s">
        <v>26</v>
      </c>
      <c r="F60" s="93"/>
      <c r="G60" s="93">
        <f>COUNTIF(G8:G51,"/")</f>
        <v>0</v>
      </c>
      <c r="H60" s="93"/>
      <c r="I60" s="14"/>
    </row>
    <row r="61" spans="1:9" ht="18.75" x14ac:dyDescent="0.3">
      <c r="A61" s="94"/>
      <c r="B61" s="94"/>
      <c r="C61" s="92" t="s">
        <v>27</v>
      </c>
      <c r="D61" s="92"/>
      <c r="E61" s="93" t="s">
        <v>10</v>
      </c>
      <c r="F61" s="93"/>
      <c r="G61" s="93">
        <f>COUNTIF(F8:F51,"/")</f>
        <v>0</v>
      </c>
      <c r="H61" s="93"/>
      <c r="I61" s="14"/>
    </row>
    <row r="62" spans="1:9" ht="18.75" x14ac:dyDescent="0.3">
      <c r="A62" s="94"/>
      <c r="B62" s="94"/>
      <c r="C62" s="92" t="s">
        <v>28</v>
      </c>
      <c r="D62" s="92"/>
      <c r="E62" s="93" t="s">
        <v>14</v>
      </c>
      <c r="F62" s="93"/>
      <c r="G62" s="93">
        <f>COUNTIF(E8:E51,"/")</f>
        <v>44</v>
      </c>
      <c r="H62" s="93"/>
      <c r="I62" s="14"/>
    </row>
  </sheetData>
  <mergeCells count="30">
    <mergeCell ref="A1:J1"/>
    <mergeCell ref="G53:H53"/>
    <mergeCell ref="E58:F58"/>
    <mergeCell ref="A52:F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sqref="A1:J1"/>
    </sheetView>
  </sheetViews>
  <sheetFormatPr defaultRowHeight="14.25" x14ac:dyDescent="0.2"/>
  <cols>
    <col min="1" max="1" width="6" customWidth="1"/>
    <col min="2" max="2" width="11.37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87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23" t="s">
        <v>116</v>
      </c>
      <c r="C8" s="24" t="s">
        <v>117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21" t="s">
        <v>118</v>
      </c>
      <c r="C9" s="22" t="s">
        <v>119</v>
      </c>
      <c r="D9" s="18"/>
      <c r="E9" s="17" t="str">
        <f t="shared" ref="E9:E52" si="0">IF(D9&lt;=14,"/",IF(D9&lt;=20,"",IF(D9&lt;=25,"",IF(D9&lt;=30,""))))</f>
        <v>/</v>
      </c>
      <c r="F9" s="17" t="str">
        <f t="shared" ref="F9:F52" si="1">IF(D9&lt;=14,"",IF(D9&lt;=20,"/",IF(D9&lt;=25,"",IF(D9&lt;=30,""))))</f>
        <v/>
      </c>
      <c r="G9" s="17" t="str">
        <f t="shared" ref="G9:G52" si="2">IF(D9&lt;=14,"",IF(D9&lt;=20,"",IF(D9&lt;=25,"/",IF(D9&lt;=30,""))))</f>
        <v/>
      </c>
      <c r="H9" s="17" t="str">
        <f t="shared" ref="H9:H52" si="3">IF(D9&lt;=14,"",IF(D9&lt;=20,"",IF(D9&lt;=25,"",IF(D9&lt;=30,"/"))))</f>
        <v/>
      </c>
      <c r="I9" s="17" t="str">
        <f t="shared" ref="I9:I52" si="4">IF(D9&gt;14,"ผ่าน","ไม่ผ่าน")</f>
        <v>ไม่ผ่าน</v>
      </c>
    </row>
    <row r="10" spans="1:10" ht="18.75" x14ac:dyDescent="0.3">
      <c r="A10" s="15">
        <v>3</v>
      </c>
      <c r="B10" s="21" t="s">
        <v>120</v>
      </c>
      <c r="C10" s="22" t="s">
        <v>121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23" t="s">
        <v>122</v>
      </c>
      <c r="C11" s="24" t="s">
        <v>123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23" t="s">
        <v>124</v>
      </c>
      <c r="C12" s="24" t="s">
        <v>125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23" t="s">
        <v>126</v>
      </c>
      <c r="C13" s="24" t="s">
        <v>127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23" t="s">
        <v>128</v>
      </c>
      <c r="C14" s="24" t="s">
        <v>129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23" t="s">
        <v>130</v>
      </c>
      <c r="C15" s="24" t="s">
        <v>131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21" t="s">
        <v>132</v>
      </c>
      <c r="C16" s="22" t="s">
        <v>133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1" t="s">
        <v>134</v>
      </c>
      <c r="C17" s="22" t="s">
        <v>135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1" t="s">
        <v>136</v>
      </c>
      <c r="C18" s="22" t="s">
        <v>137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3" t="s">
        <v>138</v>
      </c>
      <c r="C19" s="24" t="s">
        <v>139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3" t="s">
        <v>140</v>
      </c>
      <c r="C20" s="24" t="s">
        <v>141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3" t="s">
        <v>142</v>
      </c>
      <c r="C21" s="24" t="s">
        <v>143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1" t="s">
        <v>144</v>
      </c>
      <c r="C22" s="22" t="s">
        <v>145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1" t="s">
        <v>146</v>
      </c>
      <c r="C23" s="22" t="s">
        <v>147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3" t="s">
        <v>148</v>
      </c>
      <c r="C24" s="24" t="s">
        <v>149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3" t="s">
        <v>150</v>
      </c>
      <c r="C25" s="24" t="s">
        <v>151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1" t="s">
        <v>152</v>
      </c>
      <c r="C26" s="22" t="s">
        <v>153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1" t="s">
        <v>154</v>
      </c>
      <c r="C27" s="22" t="s">
        <v>155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19" t="s">
        <v>156</v>
      </c>
      <c r="C28" s="20" t="s">
        <v>157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3" t="s">
        <v>158</v>
      </c>
      <c r="C29" s="24" t="s">
        <v>159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3" t="s">
        <v>160</v>
      </c>
      <c r="C30" s="24" t="s">
        <v>161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1" t="s">
        <v>162</v>
      </c>
      <c r="C31" s="22" t="s">
        <v>163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3" t="s">
        <v>164</v>
      </c>
      <c r="C32" s="24" t="s">
        <v>165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1" t="s">
        <v>166</v>
      </c>
      <c r="C33" s="22" t="s">
        <v>167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3" t="s">
        <v>168</v>
      </c>
      <c r="C34" s="24" t="s">
        <v>169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3" t="s">
        <v>170</v>
      </c>
      <c r="C35" s="24" t="s">
        <v>171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23" t="s">
        <v>172</v>
      </c>
      <c r="C36" s="24" t="s">
        <v>173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23" t="s">
        <v>174</v>
      </c>
      <c r="C37" s="24" t="s">
        <v>175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23" t="s">
        <v>176</v>
      </c>
      <c r="C38" s="24" t="s">
        <v>177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21" t="s">
        <v>178</v>
      </c>
      <c r="C39" s="22" t="s">
        <v>179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23" t="s">
        <v>180</v>
      </c>
      <c r="C40" s="24" t="s">
        <v>181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23" t="s">
        <v>182</v>
      </c>
      <c r="C41" s="24" t="s">
        <v>183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21" t="s">
        <v>184</v>
      </c>
      <c r="C42" s="22" t="s">
        <v>185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23" t="s">
        <v>186</v>
      </c>
      <c r="C43" s="24" t="s">
        <v>187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21" t="s">
        <v>188</v>
      </c>
      <c r="C44" s="22" t="s">
        <v>189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23" t="s">
        <v>190</v>
      </c>
      <c r="C45" s="24" t="s">
        <v>191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23" t="s">
        <v>192</v>
      </c>
      <c r="C46" s="24" t="s">
        <v>193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21" t="s">
        <v>194</v>
      </c>
      <c r="C47" s="22" t="s">
        <v>195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23" t="s">
        <v>196</v>
      </c>
      <c r="C48" s="24" t="s">
        <v>197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21" t="s">
        <v>198</v>
      </c>
      <c r="C49" s="22" t="s">
        <v>199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21" t="s">
        <v>200</v>
      </c>
      <c r="C50" s="22" t="s">
        <v>201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21" t="s">
        <v>202</v>
      </c>
      <c r="C51" s="22" t="s">
        <v>203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3">
      <c r="A52" s="15">
        <v>45</v>
      </c>
      <c r="B52" s="21" t="s">
        <v>204</v>
      </c>
      <c r="C52" s="22" t="s">
        <v>205</v>
      </c>
      <c r="D52" s="4"/>
      <c r="E52" s="17" t="str">
        <f t="shared" si="0"/>
        <v>/</v>
      </c>
      <c r="F52" s="17" t="str">
        <f t="shared" si="1"/>
        <v/>
      </c>
      <c r="G52" s="17" t="str">
        <f t="shared" si="2"/>
        <v/>
      </c>
      <c r="H52" s="17" t="str">
        <f t="shared" si="3"/>
        <v/>
      </c>
      <c r="I52" s="17" t="str">
        <f t="shared" si="4"/>
        <v>ไม่ผ่าน</v>
      </c>
    </row>
    <row r="53" spans="1:9" ht="18.75" x14ac:dyDescent="0.2">
      <c r="A53" s="97"/>
      <c r="B53" s="98"/>
      <c r="C53" s="98"/>
      <c r="D53" s="98"/>
      <c r="E53" s="98"/>
      <c r="F53" s="98"/>
      <c r="G53" s="95" t="s">
        <v>10</v>
      </c>
      <c r="H53" s="96"/>
      <c r="I53" s="4">
        <f>COUNTIF(I8:I52,"ผ่าน")</f>
        <v>0</v>
      </c>
    </row>
    <row r="54" spans="1:9" ht="18.75" x14ac:dyDescent="0.2">
      <c r="A54" s="99"/>
      <c r="B54" s="100"/>
      <c r="C54" s="100"/>
      <c r="D54" s="100"/>
      <c r="E54" s="100"/>
      <c r="F54" s="100"/>
      <c r="G54" s="95" t="s">
        <v>14</v>
      </c>
      <c r="H54" s="96"/>
      <c r="I54" s="4">
        <f>COUNTIF(I8:I52,"ไม่ผ่าน")</f>
        <v>45</v>
      </c>
    </row>
    <row r="55" spans="1:9" ht="18.75" x14ac:dyDescent="0.3">
      <c r="A55" s="6" t="s">
        <v>15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18</v>
      </c>
      <c r="F58" s="10"/>
      <c r="G58" s="2"/>
      <c r="H58" s="2"/>
      <c r="I58" s="14"/>
    </row>
    <row r="59" spans="1:9" ht="18.75" x14ac:dyDescent="0.3">
      <c r="A59" s="94" t="s">
        <v>19</v>
      </c>
      <c r="B59" s="94"/>
      <c r="C59" s="94" t="s">
        <v>20</v>
      </c>
      <c r="D59" s="94"/>
      <c r="E59" s="91" t="s">
        <v>21</v>
      </c>
      <c r="F59" s="91"/>
      <c r="G59" s="91" t="s">
        <v>22</v>
      </c>
      <c r="H59" s="91"/>
      <c r="I59" s="14"/>
    </row>
    <row r="60" spans="1:9" ht="18.75" x14ac:dyDescent="0.3">
      <c r="A60" s="94"/>
      <c r="B60" s="94"/>
      <c r="C60" s="92" t="s">
        <v>23</v>
      </c>
      <c r="D60" s="92"/>
      <c r="E60" s="93" t="s">
        <v>24</v>
      </c>
      <c r="F60" s="93"/>
      <c r="G60" s="93">
        <f>COUNTIF(H8:H52,"/")</f>
        <v>0</v>
      </c>
      <c r="H60" s="93"/>
      <c r="I60" s="14"/>
    </row>
    <row r="61" spans="1:9" ht="18.75" x14ac:dyDescent="0.3">
      <c r="A61" s="94"/>
      <c r="B61" s="94"/>
      <c r="C61" s="92" t="s">
        <v>25</v>
      </c>
      <c r="D61" s="92"/>
      <c r="E61" s="93" t="s">
        <v>26</v>
      </c>
      <c r="F61" s="93"/>
      <c r="G61" s="93">
        <f>COUNTIF(G8:G52,"/")</f>
        <v>0</v>
      </c>
      <c r="H61" s="93"/>
      <c r="I61" s="14"/>
    </row>
    <row r="62" spans="1:9" ht="18.75" x14ac:dyDescent="0.3">
      <c r="A62" s="94"/>
      <c r="B62" s="94"/>
      <c r="C62" s="92" t="s">
        <v>27</v>
      </c>
      <c r="D62" s="92"/>
      <c r="E62" s="93" t="s">
        <v>10</v>
      </c>
      <c r="F62" s="93"/>
      <c r="G62" s="93">
        <f>COUNTIF(F8:F52,"/")</f>
        <v>0</v>
      </c>
      <c r="H62" s="93"/>
      <c r="I62" s="14"/>
    </row>
    <row r="63" spans="1:9" ht="18.75" x14ac:dyDescent="0.3">
      <c r="A63" s="94"/>
      <c r="B63" s="94"/>
      <c r="C63" s="92" t="s">
        <v>28</v>
      </c>
      <c r="D63" s="92"/>
      <c r="E63" s="93" t="s">
        <v>14</v>
      </c>
      <c r="F63" s="93"/>
      <c r="G63" s="93">
        <f>COUNTIF(E8:E52,"/")</f>
        <v>45</v>
      </c>
      <c r="H63" s="93"/>
      <c r="I63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53:F54"/>
    <mergeCell ref="G53:H53"/>
    <mergeCell ref="G54:H54"/>
    <mergeCell ref="A59:B63"/>
    <mergeCell ref="C59:D59"/>
    <mergeCell ref="E59:F59"/>
    <mergeCell ref="G59:H59"/>
    <mergeCell ref="C60:D60"/>
    <mergeCell ref="E60:F60"/>
    <mergeCell ref="C63:D63"/>
    <mergeCell ref="E63:F63"/>
    <mergeCell ref="G63:H63"/>
    <mergeCell ref="G60:H60"/>
    <mergeCell ref="C61:D61"/>
    <mergeCell ref="E61:F61"/>
    <mergeCell ref="G61:H6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sqref="A1:J1"/>
    </sheetView>
  </sheetViews>
  <sheetFormatPr defaultRowHeight="14.25" x14ac:dyDescent="0.2"/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86.25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32" t="s">
        <v>206</v>
      </c>
      <c r="C8" s="34" t="s">
        <v>207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32" t="s">
        <v>208</v>
      </c>
      <c r="C9" s="34" t="s">
        <v>209</v>
      </c>
      <c r="D9" s="18"/>
      <c r="E9" s="17" t="str">
        <f t="shared" ref="E9:E52" si="0">IF(D9&lt;=14,"/",IF(D9&lt;=20,"",IF(D9&lt;=25,"",IF(D9&lt;=30,""))))</f>
        <v>/</v>
      </c>
      <c r="F9" s="17" t="str">
        <f t="shared" ref="F9:F52" si="1">IF(D9&lt;=14,"",IF(D9&lt;=20,"/",IF(D9&lt;=25,"",IF(D9&lt;=30,""))))</f>
        <v/>
      </c>
      <c r="G9" s="17" t="str">
        <f t="shared" ref="G9:G52" si="2">IF(D9&lt;=14,"",IF(D9&lt;=20,"",IF(D9&lt;=25,"/",IF(D9&lt;=30,""))))</f>
        <v/>
      </c>
      <c r="H9" s="17" t="str">
        <f t="shared" ref="H9:H52" si="3">IF(D9&lt;=14,"",IF(D9&lt;=20,"",IF(D9&lt;=25,"",IF(D9&lt;=30,"/"))))</f>
        <v/>
      </c>
      <c r="I9" s="17" t="str">
        <f t="shared" ref="I9:I52" si="4">IF(D9&gt;14,"ผ่าน","ไม่ผ่าน")</f>
        <v>ไม่ผ่าน</v>
      </c>
    </row>
    <row r="10" spans="1:10" ht="18.75" x14ac:dyDescent="0.3">
      <c r="A10" s="15">
        <v>3</v>
      </c>
      <c r="B10" s="32" t="s">
        <v>210</v>
      </c>
      <c r="C10" s="34" t="s">
        <v>211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31" t="s">
        <v>212</v>
      </c>
      <c r="C11" s="36" t="s">
        <v>213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32" t="s">
        <v>214</v>
      </c>
      <c r="C12" s="34" t="s">
        <v>215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32" t="s">
        <v>216</v>
      </c>
      <c r="C13" s="34" t="s">
        <v>217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33" t="s">
        <v>218</v>
      </c>
      <c r="C14" s="35" t="s">
        <v>219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33" t="s">
        <v>220</v>
      </c>
      <c r="C15" s="35" t="s">
        <v>221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33" t="s">
        <v>222</v>
      </c>
      <c r="C16" s="35" t="s">
        <v>223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33" t="s">
        <v>224</v>
      </c>
      <c r="C17" s="35" t="s">
        <v>223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32" t="s">
        <v>225</v>
      </c>
      <c r="C18" s="34" t="s">
        <v>226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33" t="s">
        <v>227</v>
      </c>
      <c r="C19" s="35" t="s">
        <v>228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33" t="s">
        <v>229</v>
      </c>
      <c r="C20" s="35" t="s">
        <v>230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32" t="s">
        <v>231</v>
      </c>
      <c r="C21" s="34" t="s">
        <v>232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33" t="s">
        <v>233</v>
      </c>
      <c r="C22" s="35" t="s">
        <v>234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32" t="s">
        <v>235</v>
      </c>
      <c r="C23" s="34" t="s">
        <v>236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33" t="s">
        <v>237</v>
      </c>
      <c r="C24" s="35" t="s">
        <v>238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32" t="s">
        <v>239</v>
      </c>
      <c r="C25" s="34" t="s">
        <v>240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32" t="s">
        <v>241</v>
      </c>
      <c r="C26" s="34" t="s">
        <v>242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33" t="s">
        <v>243</v>
      </c>
      <c r="C27" s="35" t="s">
        <v>244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32" t="s">
        <v>245</v>
      </c>
      <c r="C28" s="34" t="s">
        <v>246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33" t="s">
        <v>164</v>
      </c>
      <c r="C29" s="35" t="s">
        <v>247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32" t="s">
        <v>248</v>
      </c>
      <c r="C30" s="34" t="s">
        <v>249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33" t="s">
        <v>250</v>
      </c>
      <c r="C31" s="35" t="s">
        <v>251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33" t="s">
        <v>63</v>
      </c>
      <c r="C32" s="35" t="s">
        <v>252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33" t="s">
        <v>253</v>
      </c>
      <c r="C33" s="35" t="s">
        <v>254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33" t="s">
        <v>255</v>
      </c>
      <c r="C34" s="35" t="s">
        <v>256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32" t="s">
        <v>257</v>
      </c>
      <c r="C35" s="34" t="s">
        <v>258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33" t="s">
        <v>259</v>
      </c>
      <c r="C36" s="35" t="s">
        <v>260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33" t="s">
        <v>261</v>
      </c>
      <c r="C37" s="35" t="s">
        <v>262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32" t="s">
        <v>63</v>
      </c>
      <c r="C38" s="34" t="s">
        <v>263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33" t="s">
        <v>264</v>
      </c>
      <c r="C39" s="35" t="s">
        <v>265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33" t="s">
        <v>266</v>
      </c>
      <c r="C40" s="35" t="s">
        <v>267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33" t="s">
        <v>268</v>
      </c>
      <c r="C41" s="35" t="s">
        <v>269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33" t="s">
        <v>270</v>
      </c>
      <c r="C42" s="35" t="s">
        <v>271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32" t="s">
        <v>272</v>
      </c>
      <c r="C43" s="34" t="s">
        <v>273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33" t="s">
        <v>274</v>
      </c>
      <c r="C44" s="35" t="s">
        <v>275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32" t="s">
        <v>276</v>
      </c>
      <c r="C45" s="34" t="s">
        <v>277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32" t="s">
        <v>278</v>
      </c>
      <c r="C46" s="34" t="s">
        <v>279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33" t="s">
        <v>280</v>
      </c>
      <c r="C47" s="35" t="s">
        <v>281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33" t="s">
        <v>282</v>
      </c>
      <c r="C48" s="35" t="s">
        <v>283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32" t="s">
        <v>284</v>
      </c>
      <c r="C49" s="34" t="s">
        <v>285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33" t="s">
        <v>286</v>
      </c>
      <c r="C50" s="35" t="s">
        <v>287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32" t="s">
        <v>288</v>
      </c>
      <c r="C51" s="34" t="s">
        <v>289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3">
      <c r="A52" s="15">
        <v>45</v>
      </c>
      <c r="B52" s="33" t="s">
        <v>290</v>
      </c>
      <c r="C52" s="35" t="s">
        <v>291</v>
      </c>
      <c r="D52" s="4"/>
      <c r="E52" s="17" t="str">
        <f t="shared" si="0"/>
        <v>/</v>
      </c>
      <c r="F52" s="17" t="str">
        <f t="shared" si="1"/>
        <v/>
      </c>
      <c r="G52" s="17" t="str">
        <f t="shared" si="2"/>
        <v/>
      </c>
      <c r="H52" s="17" t="str">
        <f t="shared" si="3"/>
        <v/>
      </c>
      <c r="I52" s="17" t="str">
        <f t="shared" si="4"/>
        <v>ไม่ผ่าน</v>
      </c>
    </row>
    <row r="53" spans="1:9" ht="18.75" x14ac:dyDescent="0.2">
      <c r="A53" s="97"/>
      <c r="B53" s="98"/>
      <c r="C53" s="98"/>
      <c r="D53" s="98"/>
      <c r="E53" s="98"/>
      <c r="F53" s="98"/>
      <c r="G53" s="95" t="s">
        <v>10</v>
      </c>
      <c r="H53" s="96"/>
      <c r="I53" s="4">
        <f>COUNTIF(I8:I52,"ผ่าน")</f>
        <v>0</v>
      </c>
    </row>
    <row r="54" spans="1:9" ht="18.75" x14ac:dyDescent="0.2">
      <c r="A54" s="99"/>
      <c r="B54" s="100"/>
      <c r="C54" s="100"/>
      <c r="D54" s="100"/>
      <c r="E54" s="100"/>
      <c r="F54" s="100"/>
      <c r="G54" s="95" t="s">
        <v>14</v>
      </c>
      <c r="H54" s="96"/>
      <c r="I54" s="4">
        <f>COUNTIF(I8:I52,"ไม่ผ่าน")</f>
        <v>45</v>
      </c>
    </row>
    <row r="55" spans="1:9" ht="18.75" x14ac:dyDescent="0.3">
      <c r="A55" s="6" t="s">
        <v>15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18</v>
      </c>
      <c r="F58" s="10"/>
      <c r="G58" s="2"/>
      <c r="H58" s="2"/>
      <c r="I58" s="14"/>
    </row>
    <row r="59" spans="1:9" ht="18.75" x14ac:dyDescent="0.3">
      <c r="A59" s="94" t="s">
        <v>19</v>
      </c>
      <c r="B59" s="94"/>
      <c r="C59" s="94" t="s">
        <v>20</v>
      </c>
      <c r="D59" s="94"/>
      <c r="E59" s="91" t="s">
        <v>21</v>
      </c>
      <c r="F59" s="91"/>
      <c r="G59" s="91" t="s">
        <v>22</v>
      </c>
      <c r="H59" s="91"/>
      <c r="I59" s="14"/>
    </row>
    <row r="60" spans="1:9" ht="18.75" x14ac:dyDescent="0.3">
      <c r="A60" s="94"/>
      <c r="B60" s="94"/>
      <c r="C60" s="92" t="s">
        <v>23</v>
      </c>
      <c r="D60" s="92"/>
      <c r="E60" s="93" t="s">
        <v>24</v>
      </c>
      <c r="F60" s="93"/>
      <c r="G60" s="93">
        <f>COUNTIF(H8:H52,"/")</f>
        <v>0</v>
      </c>
      <c r="H60" s="93"/>
      <c r="I60" s="14"/>
    </row>
    <row r="61" spans="1:9" ht="18.75" x14ac:dyDescent="0.3">
      <c r="A61" s="94"/>
      <c r="B61" s="94"/>
      <c r="C61" s="92" t="s">
        <v>25</v>
      </c>
      <c r="D61" s="92"/>
      <c r="E61" s="93" t="s">
        <v>26</v>
      </c>
      <c r="F61" s="93"/>
      <c r="G61" s="93">
        <f>COUNTIF(G8:G52,"/")</f>
        <v>0</v>
      </c>
      <c r="H61" s="93"/>
      <c r="I61" s="14"/>
    </row>
    <row r="62" spans="1:9" ht="18.75" x14ac:dyDescent="0.3">
      <c r="A62" s="94"/>
      <c r="B62" s="94"/>
      <c r="C62" s="92" t="s">
        <v>27</v>
      </c>
      <c r="D62" s="92"/>
      <c r="E62" s="93" t="s">
        <v>10</v>
      </c>
      <c r="F62" s="93"/>
      <c r="G62" s="93">
        <f>COUNTIF(F8:F52,"/")</f>
        <v>0</v>
      </c>
      <c r="H62" s="93"/>
      <c r="I62" s="14"/>
    </row>
    <row r="63" spans="1:9" ht="18.75" x14ac:dyDescent="0.3">
      <c r="A63" s="94"/>
      <c r="B63" s="94"/>
      <c r="C63" s="92" t="s">
        <v>28</v>
      </c>
      <c r="D63" s="92"/>
      <c r="E63" s="93" t="s">
        <v>14</v>
      </c>
      <c r="F63" s="93"/>
      <c r="G63" s="93">
        <f>COUNTIF(E8:E52,"/")</f>
        <v>45</v>
      </c>
      <c r="H63" s="93"/>
      <c r="I63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53:F54"/>
    <mergeCell ref="G53:H53"/>
    <mergeCell ref="G54:H54"/>
    <mergeCell ref="A59:B63"/>
    <mergeCell ref="C59:D59"/>
    <mergeCell ref="E59:F59"/>
    <mergeCell ref="G59:H59"/>
    <mergeCell ref="C60:D60"/>
    <mergeCell ref="E60:F60"/>
    <mergeCell ref="C63:D63"/>
    <mergeCell ref="E63:F63"/>
    <mergeCell ref="G63:H63"/>
    <mergeCell ref="G60:H60"/>
    <mergeCell ref="C61:D61"/>
    <mergeCell ref="E61:F61"/>
    <mergeCell ref="G61:H6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sqref="A1:J1"/>
    </sheetView>
  </sheetViews>
  <sheetFormatPr defaultRowHeight="14.25" x14ac:dyDescent="0.2"/>
  <cols>
    <col min="2" max="2" width="11" customWidth="1"/>
    <col min="3" max="3" width="11.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82.5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43" t="s">
        <v>292</v>
      </c>
      <c r="C8" s="44" t="s">
        <v>293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43" t="s">
        <v>294</v>
      </c>
      <c r="C9" s="44" t="s">
        <v>295</v>
      </c>
      <c r="D9" s="18"/>
      <c r="E9" s="17" t="str">
        <f t="shared" ref="E9:E52" si="0">IF(D9&lt;=14,"/",IF(D9&lt;=20,"",IF(D9&lt;=25,"",IF(D9&lt;=30,""))))</f>
        <v>/</v>
      </c>
      <c r="F9" s="17" t="str">
        <f t="shared" ref="F9:F52" si="1">IF(D9&lt;=14,"",IF(D9&lt;=20,"/",IF(D9&lt;=25,"",IF(D9&lt;=30,""))))</f>
        <v/>
      </c>
      <c r="G9" s="17" t="str">
        <f t="shared" ref="G9:G52" si="2">IF(D9&lt;=14,"",IF(D9&lt;=20,"",IF(D9&lt;=25,"/",IF(D9&lt;=30,""))))</f>
        <v/>
      </c>
      <c r="H9" s="17" t="str">
        <f t="shared" ref="H9:H52" si="3">IF(D9&lt;=14,"",IF(D9&lt;=20,"",IF(D9&lt;=25,"",IF(D9&lt;=30,"/"))))</f>
        <v/>
      </c>
      <c r="I9" s="17" t="str">
        <f t="shared" ref="I9:I52" si="4">IF(D9&gt;14,"ผ่าน","ไม่ผ่าน")</f>
        <v>ไม่ผ่าน</v>
      </c>
    </row>
    <row r="10" spans="1:10" ht="18.75" x14ac:dyDescent="0.3">
      <c r="A10" s="15">
        <v>3</v>
      </c>
      <c r="B10" s="43" t="s">
        <v>296</v>
      </c>
      <c r="C10" s="44" t="s">
        <v>297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41" t="s">
        <v>298</v>
      </c>
      <c r="C11" s="42" t="s">
        <v>299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41" t="s">
        <v>300</v>
      </c>
      <c r="C12" s="42" t="s">
        <v>301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41" t="s">
        <v>302</v>
      </c>
      <c r="C13" s="42" t="s">
        <v>303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41" t="s">
        <v>304</v>
      </c>
      <c r="C14" s="42" t="s">
        <v>305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41" t="s">
        <v>306</v>
      </c>
      <c r="C15" s="42" t="s">
        <v>307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41" t="s">
        <v>308</v>
      </c>
      <c r="C16" s="42" t="s">
        <v>309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41" t="s">
        <v>310</v>
      </c>
      <c r="C17" s="42" t="s">
        <v>311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43" t="s">
        <v>312</v>
      </c>
      <c r="C18" s="44" t="s">
        <v>313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43" t="s">
        <v>81</v>
      </c>
      <c r="C19" s="44" t="s">
        <v>314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43" t="s">
        <v>315</v>
      </c>
      <c r="C20" s="44" t="s">
        <v>316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41" t="s">
        <v>317</v>
      </c>
      <c r="C21" s="42" t="s">
        <v>318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41" t="s">
        <v>319</v>
      </c>
      <c r="C22" s="42" t="s">
        <v>320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43" t="s">
        <v>321</v>
      </c>
      <c r="C23" s="44" t="s">
        <v>322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43" t="s">
        <v>323</v>
      </c>
      <c r="C24" s="44" t="s">
        <v>324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43" t="s">
        <v>325</v>
      </c>
      <c r="C25" s="44" t="s">
        <v>326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41" t="s">
        <v>327</v>
      </c>
      <c r="C26" s="42" t="s">
        <v>328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43" t="s">
        <v>329</v>
      </c>
      <c r="C27" s="44" t="s">
        <v>330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43" t="s">
        <v>331</v>
      </c>
      <c r="C28" s="44" t="s">
        <v>332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41" t="s">
        <v>333</v>
      </c>
      <c r="C29" s="42" t="s">
        <v>334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43" t="s">
        <v>335</v>
      </c>
      <c r="C30" s="44" t="s">
        <v>336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41" t="s">
        <v>337</v>
      </c>
      <c r="C31" s="42" t="s">
        <v>338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43" t="s">
        <v>339</v>
      </c>
      <c r="C32" s="44" t="s">
        <v>340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43" t="s">
        <v>341</v>
      </c>
      <c r="C33" s="44" t="s">
        <v>342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41" t="s">
        <v>343</v>
      </c>
      <c r="C34" s="42" t="s">
        <v>344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39" t="s">
        <v>345</v>
      </c>
      <c r="C35" s="40" t="s">
        <v>346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43" t="s">
        <v>85</v>
      </c>
      <c r="C36" s="44" t="s">
        <v>347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41" t="s">
        <v>348</v>
      </c>
      <c r="C37" s="42" t="s">
        <v>349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43" t="s">
        <v>350</v>
      </c>
      <c r="C38" s="44" t="s">
        <v>351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43" t="s">
        <v>352</v>
      </c>
      <c r="C39" s="44" t="s">
        <v>353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43" t="s">
        <v>354</v>
      </c>
      <c r="C40" s="44" t="s">
        <v>355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43" t="s">
        <v>356</v>
      </c>
      <c r="C41" s="44" t="s">
        <v>357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41" t="s">
        <v>358</v>
      </c>
      <c r="C42" s="42" t="s">
        <v>359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43" t="s">
        <v>360</v>
      </c>
      <c r="C43" s="44" t="s">
        <v>361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43" t="s">
        <v>362</v>
      </c>
      <c r="C44" s="44" t="s">
        <v>363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43" t="s">
        <v>364</v>
      </c>
      <c r="C45" s="44" t="s">
        <v>365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43" t="s">
        <v>366</v>
      </c>
      <c r="C46" s="44" t="s">
        <v>367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41" t="s">
        <v>368</v>
      </c>
      <c r="C47" s="42" t="s">
        <v>369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43" t="s">
        <v>370</v>
      </c>
      <c r="C48" s="44" t="s">
        <v>371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43" t="s">
        <v>372</v>
      </c>
      <c r="C49" s="44" t="s">
        <v>373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41" t="s">
        <v>374</v>
      </c>
      <c r="C50" s="42" t="s">
        <v>375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41" t="s">
        <v>376</v>
      </c>
      <c r="C51" s="42" t="s">
        <v>377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3">
      <c r="A52" s="15">
        <v>45</v>
      </c>
      <c r="B52" s="37" t="s">
        <v>290</v>
      </c>
      <c r="C52" s="38" t="s">
        <v>291</v>
      </c>
      <c r="D52" s="4"/>
      <c r="E52" s="17" t="str">
        <f t="shared" si="0"/>
        <v>/</v>
      </c>
      <c r="F52" s="17" t="str">
        <f t="shared" si="1"/>
        <v/>
      </c>
      <c r="G52" s="17" t="str">
        <f t="shared" si="2"/>
        <v/>
      </c>
      <c r="H52" s="17" t="str">
        <f t="shared" si="3"/>
        <v/>
      </c>
      <c r="I52" s="17" t="str">
        <f t="shared" si="4"/>
        <v>ไม่ผ่าน</v>
      </c>
    </row>
    <row r="53" spans="1:9" ht="18.75" x14ac:dyDescent="0.2">
      <c r="A53" s="97"/>
      <c r="B53" s="98"/>
      <c r="C53" s="98"/>
      <c r="D53" s="98"/>
      <c r="E53" s="98"/>
      <c r="F53" s="98"/>
      <c r="G53" s="95" t="s">
        <v>10</v>
      </c>
      <c r="H53" s="96"/>
      <c r="I53" s="4">
        <f>COUNTIF(I8:I52,"ผ่าน")</f>
        <v>0</v>
      </c>
    </row>
    <row r="54" spans="1:9" ht="18.75" x14ac:dyDescent="0.2">
      <c r="A54" s="99"/>
      <c r="B54" s="100"/>
      <c r="C54" s="100"/>
      <c r="D54" s="100"/>
      <c r="E54" s="100"/>
      <c r="F54" s="100"/>
      <c r="G54" s="95" t="s">
        <v>14</v>
      </c>
      <c r="H54" s="96"/>
      <c r="I54" s="4">
        <f>COUNTIF(I8:I52,"ไม่ผ่าน")</f>
        <v>45</v>
      </c>
    </row>
    <row r="55" spans="1:9" ht="18.75" x14ac:dyDescent="0.3">
      <c r="A55" s="6" t="s">
        <v>15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18</v>
      </c>
      <c r="F58" s="10"/>
      <c r="G58" s="2"/>
      <c r="H58" s="2"/>
      <c r="I58" s="14"/>
    </row>
    <row r="59" spans="1:9" ht="18.75" x14ac:dyDescent="0.3">
      <c r="A59" s="94" t="s">
        <v>19</v>
      </c>
      <c r="B59" s="94"/>
      <c r="C59" s="94" t="s">
        <v>20</v>
      </c>
      <c r="D59" s="94"/>
      <c r="E59" s="91" t="s">
        <v>21</v>
      </c>
      <c r="F59" s="91"/>
      <c r="G59" s="91" t="s">
        <v>22</v>
      </c>
      <c r="H59" s="91"/>
      <c r="I59" s="14"/>
    </row>
    <row r="60" spans="1:9" ht="18.75" x14ac:dyDescent="0.3">
      <c r="A60" s="94"/>
      <c r="B60" s="94"/>
      <c r="C60" s="92" t="s">
        <v>23</v>
      </c>
      <c r="D60" s="92"/>
      <c r="E60" s="93" t="s">
        <v>24</v>
      </c>
      <c r="F60" s="93"/>
      <c r="G60" s="93">
        <f>COUNTIF(H8:H52,"/")</f>
        <v>0</v>
      </c>
      <c r="H60" s="93"/>
      <c r="I60" s="14"/>
    </row>
    <row r="61" spans="1:9" ht="18.75" x14ac:dyDescent="0.3">
      <c r="A61" s="94"/>
      <c r="B61" s="94"/>
      <c r="C61" s="92" t="s">
        <v>25</v>
      </c>
      <c r="D61" s="92"/>
      <c r="E61" s="93" t="s">
        <v>26</v>
      </c>
      <c r="F61" s="93"/>
      <c r="G61" s="93">
        <f>COUNTIF(G8:G52,"/")</f>
        <v>0</v>
      </c>
      <c r="H61" s="93"/>
      <c r="I61" s="14"/>
    </row>
    <row r="62" spans="1:9" ht="18.75" x14ac:dyDescent="0.3">
      <c r="A62" s="94"/>
      <c r="B62" s="94"/>
      <c r="C62" s="92" t="s">
        <v>27</v>
      </c>
      <c r="D62" s="92"/>
      <c r="E62" s="93" t="s">
        <v>10</v>
      </c>
      <c r="F62" s="93"/>
      <c r="G62" s="93">
        <f>COUNTIF(F8:F52,"/")</f>
        <v>0</v>
      </c>
      <c r="H62" s="93"/>
      <c r="I62" s="14"/>
    </row>
    <row r="63" spans="1:9" ht="18.75" x14ac:dyDescent="0.3">
      <c r="A63" s="94"/>
      <c r="B63" s="94"/>
      <c r="C63" s="92" t="s">
        <v>28</v>
      </c>
      <c r="D63" s="92"/>
      <c r="E63" s="93" t="s">
        <v>14</v>
      </c>
      <c r="F63" s="93"/>
      <c r="G63" s="93">
        <f>COUNTIF(E8:E52,"/")</f>
        <v>45</v>
      </c>
      <c r="H63" s="93"/>
      <c r="I63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53:F54"/>
    <mergeCell ref="G53:H53"/>
    <mergeCell ref="G54:H54"/>
    <mergeCell ref="A59:B63"/>
    <mergeCell ref="C59:D59"/>
    <mergeCell ref="E59:F59"/>
    <mergeCell ref="G59:H59"/>
    <mergeCell ref="C60:D60"/>
    <mergeCell ref="E60:F60"/>
    <mergeCell ref="C63:D63"/>
    <mergeCell ref="E63:F63"/>
    <mergeCell ref="G63:H63"/>
    <mergeCell ref="G60:H60"/>
    <mergeCell ref="C61:D61"/>
    <mergeCell ref="E61:F61"/>
    <mergeCell ref="G61:H6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defaultRowHeight="14.25" x14ac:dyDescent="0.2"/>
  <cols>
    <col min="2" max="2" width="15.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84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47" t="s">
        <v>378</v>
      </c>
      <c r="C8" s="48" t="s">
        <v>379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47" t="s">
        <v>380</v>
      </c>
      <c r="C9" s="48" t="s">
        <v>381</v>
      </c>
      <c r="D9" s="18"/>
      <c r="E9" s="17" t="str">
        <f t="shared" ref="E9:E21" si="0">IF(D9&lt;=14,"/",IF(D9&lt;=20,"",IF(D9&lt;=25,"",IF(D9&lt;=30,""))))</f>
        <v>/</v>
      </c>
      <c r="F9" s="17" t="str">
        <f t="shared" ref="F9:F21" si="1">IF(D9&lt;=14,"",IF(D9&lt;=20,"/",IF(D9&lt;=25,"",IF(D9&lt;=30,""))))</f>
        <v/>
      </c>
      <c r="G9" s="17" t="str">
        <f t="shared" ref="G9:G21" si="2">IF(D9&lt;=14,"",IF(D9&lt;=20,"",IF(D9&lt;=25,"/",IF(D9&lt;=30,""))))</f>
        <v/>
      </c>
      <c r="H9" s="17" t="str">
        <f t="shared" ref="H9:H21" si="3">IF(D9&lt;=14,"",IF(D9&lt;=20,"",IF(D9&lt;=25,"",IF(D9&lt;=30,"/"))))</f>
        <v/>
      </c>
      <c r="I9" s="17" t="str">
        <f t="shared" ref="I9:I21" si="4">IF(D9&gt;14,"ผ่าน","ไม่ผ่าน")</f>
        <v>ไม่ผ่าน</v>
      </c>
    </row>
    <row r="10" spans="1:10" ht="18.75" x14ac:dyDescent="0.3">
      <c r="A10" s="15">
        <v>3</v>
      </c>
      <c r="B10" s="45" t="s">
        <v>382</v>
      </c>
      <c r="C10" s="46" t="s">
        <v>383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47" t="s">
        <v>384</v>
      </c>
      <c r="C11" s="48" t="s">
        <v>385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47" t="s">
        <v>364</v>
      </c>
      <c r="C12" s="48" t="s">
        <v>386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47" t="s">
        <v>387</v>
      </c>
      <c r="C13" s="48" t="s">
        <v>388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45" t="s">
        <v>389</v>
      </c>
      <c r="C14" s="46" t="s">
        <v>390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45" t="s">
        <v>391</v>
      </c>
      <c r="C15" s="46" t="s">
        <v>392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47" t="s">
        <v>393</v>
      </c>
      <c r="C16" s="48" t="s">
        <v>394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45" t="s">
        <v>395</v>
      </c>
      <c r="C17" s="46" t="s">
        <v>396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45" t="s">
        <v>397</v>
      </c>
      <c r="C18" s="46" t="s">
        <v>398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47" t="s">
        <v>288</v>
      </c>
      <c r="C19" s="48" t="s">
        <v>399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45" t="s">
        <v>400</v>
      </c>
      <c r="C20" s="46" t="s">
        <v>401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47" t="s">
        <v>402</v>
      </c>
      <c r="C21" s="48" t="s">
        <v>403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2">
      <c r="A22" s="97"/>
      <c r="B22" s="98"/>
      <c r="C22" s="98"/>
      <c r="D22" s="98"/>
      <c r="E22" s="98"/>
      <c r="F22" s="98"/>
      <c r="G22" s="95" t="s">
        <v>10</v>
      </c>
      <c r="H22" s="96"/>
      <c r="I22" s="4">
        <f>COUNTIF(I8:I21,"ผ่าน")</f>
        <v>0</v>
      </c>
    </row>
    <row r="23" spans="1:9" ht="18.75" x14ac:dyDescent="0.2">
      <c r="A23" s="99"/>
      <c r="B23" s="100"/>
      <c r="C23" s="100"/>
      <c r="D23" s="100"/>
      <c r="E23" s="100"/>
      <c r="F23" s="100"/>
      <c r="G23" s="95" t="s">
        <v>14</v>
      </c>
      <c r="H23" s="96"/>
      <c r="I23" s="4">
        <f>COUNTIF(I8:I21,"ไม่ผ่าน")</f>
        <v>14</v>
      </c>
    </row>
    <row r="24" spans="1:9" ht="18.75" x14ac:dyDescent="0.3">
      <c r="A24" s="6" t="s">
        <v>15</v>
      </c>
      <c r="B24" s="5"/>
      <c r="C24" s="5"/>
      <c r="D24" s="7"/>
      <c r="E24" s="5"/>
      <c r="F24" s="5"/>
      <c r="G24" s="14"/>
      <c r="H24" s="14"/>
      <c r="I24" s="14"/>
    </row>
    <row r="25" spans="1:9" ht="18.75" x14ac:dyDescent="0.3">
      <c r="A25" s="5"/>
      <c r="B25" s="5"/>
      <c r="C25" s="2"/>
      <c r="D25" s="10"/>
      <c r="E25" s="11" t="s">
        <v>16</v>
      </c>
      <c r="F25" s="10"/>
      <c r="G25" s="2"/>
      <c r="H25" s="2"/>
      <c r="I25" s="14"/>
    </row>
    <row r="26" spans="1:9" ht="18.75" x14ac:dyDescent="0.3">
      <c r="A26" s="5"/>
      <c r="B26" s="5"/>
      <c r="C26" s="2"/>
      <c r="D26" s="10"/>
      <c r="E26" s="11" t="s">
        <v>17</v>
      </c>
      <c r="F26" s="10"/>
      <c r="G26" s="2"/>
      <c r="H26" s="2"/>
      <c r="I26" s="14"/>
    </row>
    <row r="27" spans="1:9" ht="18.75" x14ac:dyDescent="0.3">
      <c r="A27" s="5"/>
      <c r="B27" s="5"/>
      <c r="C27" s="2"/>
      <c r="D27" s="10"/>
      <c r="E27" s="11" t="s">
        <v>18</v>
      </c>
      <c r="F27" s="10"/>
      <c r="G27" s="2"/>
      <c r="H27" s="2"/>
      <c r="I27" s="14"/>
    </row>
    <row r="28" spans="1:9" ht="18.75" x14ac:dyDescent="0.3">
      <c r="A28" s="94" t="s">
        <v>19</v>
      </c>
      <c r="B28" s="94"/>
      <c r="C28" s="94" t="s">
        <v>20</v>
      </c>
      <c r="D28" s="94"/>
      <c r="E28" s="91" t="s">
        <v>21</v>
      </c>
      <c r="F28" s="91"/>
      <c r="G28" s="91" t="s">
        <v>22</v>
      </c>
      <c r="H28" s="91"/>
      <c r="I28" s="14"/>
    </row>
    <row r="29" spans="1:9" ht="18.75" x14ac:dyDescent="0.3">
      <c r="A29" s="94"/>
      <c r="B29" s="94"/>
      <c r="C29" s="92" t="s">
        <v>23</v>
      </c>
      <c r="D29" s="92"/>
      <c r="E29" s="93" t="s">
        <v>24</v>
      </c>
      <c r="F29" s="93"/>
      <c r="G29" s="93">
        <f>COUNTIF(H8:H21,"/")</f>
        <v>0</v>
      </c>
      <c r="H29" s="93"/>
      <c r="I29" s="14"/>
    </row>
    <row r="30" spans="1:9" ht="18.75" x14ac:dyDescent="0.3">
      <c r="A30" s="94"/>
      <c r="B30" s="94"/>
      <c r="C30" s="92" t="s">
        <v>25</v>
      </c>
      <c r="D30" s="92"/>
      <c r="E30" s="93" t="s">
        <v>26</v>
      </c>
      <c r="F30" s="93"/>
      <c r="G30" s="93">
        <f>COUNTIF(G8:G21,"/")</f>
        <v>0</v>
      </c>
      <c r="H30" s="93"/>
      <c r="I30" s="14"/>
    </row>
    <row r="31" spans="1:9" ht="18.75" x14ac:dyDescent="0.3">
      <c r="A31" s="94"/>
      <c r="B31" s="94"/>
      <c r="C31" s="92" t="s">
        <v>27</v>
      </c>
      <c r="D31" s="92"/>
      <c r="E31" s="93" t="s">
        <v>10</v>
      </c>
      <c r="F31" s="93"/>
      <c r="G31" s="93">
        <f>COUNTIF(F8:F21,"/")</f>
        <v>0</v>
      </c>
      <c r="H31" s="93"/>
      <c r="I31" s="14"/>
    </row>
    <row r="32" spans="1:9" ht="18.75" x14ac:dyDescent="0.3">
      <c r="A32" s="94"/>
      <c r="B32" s="94"/>
      <c r="C32" s="92" t="s">
        <v>28</v>
      </c>
      <c r="D32" s="92"/>
      <c r="E32" s="93" t="s">
        <v>14</v>
      </c>
      <c r="F32" s="93"/>
      <c r="G32" s="93">
        <f>COUNTIF(E8:E21,"/")</f>
        <v>14</v>
      </c>
      <c r="H32" s="93"/>
      <c r="I32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22:F23"/>
    <mergeCell ref="G22:H22"/>
    <mergeCell ref="G23:H23"/>
    <mergeCell ref="A28:B32"/>
    <mergeCell ref="C28:D28"/>
    <mergeCell ref="E28:F28"/>
    <mergeCell ref="G28:H28"/>
    <mergeCell ref="C29:D29"/>
    <mergeCell ref="E29:F29"/>
    <mergeCell ref="C32:D32"/>
    <mergeCell ref="E32:F32"/>
    <mergeCell ref="G32:H32"/>
    <mergeCell ref="G29:H29"/>
    <mergeCell ref="C30:D30"/>
    <mergeCell ref="E30:F30"/>
    <mergeCell ref="G30:H30"/>
    <mergeCell ref="C31:D31"/>
    <mergeCell ref="E31:F31"/>
    <mergeCell ref="G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2" max="2" width="11.625" customWidth="1"/>
    <col min="3" max="3" width="11.12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80.25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50" t="s">
        <v>404</v>
      </c>
      <c r="C8" s="53" t="s">
        <v>405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50" t="s">
        <v>406</v>
      </c>
      <c r="C9" s="53" t="s">
        <v>407</v>
      </c>
      <c r="D9" s="18"/>
      <c r="E9" s="17" t="str">
        <f t="shared" ref="E9:E51" si="0">IF(D9&lt;=14,"/",IF(D9&lt;=20,"",IF(D9&lt;=25,"",IF(D9&lt;=30,""))))</f>
        <v>/</v>
      </c>
      <c r="F9" s="17" t="str">
        <f t="shared" ref="F9:F51" si="1">IF(D9&lt;=14,"",IF(D9&lt;=20,"/",IF(D9&lt;=25,"",IF(D9&lt;=30,""))))</f>
        <v/>
      </c>
      <c r="G9" s="17" t="str">
        <f t="shared" ref="G9:G51" si="2">IF(D9&lt;=14,"",IF(D9&lt;=20,"",IF(D9&lt;=25,"/",IF(D9&lt;=30,""))))</f>
        <v/>
      </c>
      <c r="H9" s="17" t="str">
        <f t="shared" ref="H9:H51" si="3">IF(D9&lt;=14,"",IF(D9&lt;=20,"",IF(D9&lt;=25,"",IF(D9&lt;=30,"/"))))</f>
        <v/>
      </c>
      <c r="I9" s="17" t="str">
        <f t="shared" ref="I9:I51" si="4">IF(D9&gt;14,"ผ่าน","ไม่ผ่าน")</f>
        <v>ไม่ผ่าน</v>
      </c>
    </row>
    <row r="10" spans="1:10" ht="18.75" x14ac:dyDescent="0.3">
      <c r="A10" s="15">
        <v>3</v>
      </c>
      <c r="B10" s="51" t="s">
        <v>408</v>
      </c>
      <c r="C10" s="54" t="s">
        <v>409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50" t="s">
        <v>410</v>
      </c>
      <c r="C11" s="53" t="s">
        <v>411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50" t="s">
        <v>412</v>
      </c>
      <c r="C12" s="53" t="s">
        <v>413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50" t="s">
        <v>414</v>
      </c>
      <c r="C13" s="53" t="s">
        <v>415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49" t="s">
        <v>416</v>
      </c>
      <c r="C14" s="55" t="s">
        <v>417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51" t="s">
        <v>418</v>
      </c>
      <c r="C15" s="54" t="s">
        <v>419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50" t="s">
        <v>420</v>
      </c>
      <c r="C16" s="53" t="s">
        <v>421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50" t="s">
        <v>422</v>
      </c>
      <c r="C17" s="53" t="s">
        <v>423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56" t="s">
        <v>424</v>
      </c>
      <c r="C18" s="57" t="s">
        <v>425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51" t="s">
        <v>426</v>
      </c>
      <c r="C19" s="54" t="s">
        <v>340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50" t="s">
        <v>427</v>
      </c>
      <c r="C20" s="53" t="s">
        <v>428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50" t="s">
        <v>429</v>
      </c>
      <c r="C21" s="53" t="s">
        <v>430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51" t="s">
        <v>431</v>
      </c>
      <c r="C22" s="54" t="s">
        <v>432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51" t="s">
        <v>433</v>
      </c>
      <c r="C23" s="54" t="s">
        <v>434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51" t="s">
        <v>435</v>
      </c>
      <c r="C24" s="54" t="s">
        <v>436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51" t="s">
        <v>437</v>
      </c>
      <c r="C25" s="54" t="s">
        <v>438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50" t="s">
        <v>439</v>
      </c>
      <c r="C26" s="53" t="s">
        <v>440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51" t="s">
        <v>441</v>
      </c>
      <c r="C27" s="54" t="s">
        <v>442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51" t="s">
        <v>443</v>
      </c>
      <c r="C28" s="54" t="s">
        <v>444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51" t="s">
        <v>445</v>
      </c>
      <c r="C29" s="54" t="s">
        <v>446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50" t="s">
        <v>447</v>
      </c>
      <c r="C30" s="53" t="s">
        <v>448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50" t="s">
        <v>449</v>
      </c>
      <c r="C31" s="53" t="s">
        <v>450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51" t="s">
        <v>451</v>
      </c>
      <c r="C32" s="54" t="s">
        <v>452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50" t="s">
        <v>453</v>
      </c>
      <c r="C33" s="53" t="s">
        <v>454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51" t="s">
        <v>85</v>
      </c>
      <c r="C34" s="54" t="s">
        <v>455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51" t="s">
        <v>114</v>
      </c>
      <c r="C35" s="54" t="s">
        <v>367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51" t="s">
        <v>456</v>
      </c>
      <c r="C36" s="54" t="s">
        <v>457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51" t="s">
        <v>458</v>
      </c>
      <c r="C37" s="54" t="s">
        <v>459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51" t="s">
        <v>460</v>
      </c>
      <c r="C38" s="54" t="s">
        <v>461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51" t="s">
        <v>462</v>
      </c>
      <c r="C39" s="54" t="s">
        <v>463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50" t="s">
        <v>464</v>
      </c>
      <c r="C40" s="53" t="s">
        <v>117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51" t="s">
        <v>465</v>
      </c>
      <c r="C41" s="54" t="s">
        <v>466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50" t="s">
        <v>278</v>
      </c>
      <c r="C42" s="53" t="s">
        <v>467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51" t="s">
        <v>468</v>
      </c>
      <c r="C43" s="54" t="s">
        <v>469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51" t="s">
        <v>470</v>
      </c>
      <c r="C44" s="54" t="s">
        <v>471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50" t="s">
        <v>472</v>
      </c>
      <c r="C45" s="53" t="s">
        <v>473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50" t="s">
        <v>474</v>
      </c>
      <c r="C46" s="53" t="s">
        <v>475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51" t="s">
        <v>476</v>
      </c>
      <c r="C47" s="54" t="s">
        <v>477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50" t="s">
        <v>478</v>
      </c>
      <c r="C48" s="53" t="s">
        <v>479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50" t="s">
        <v>480</v>
      </c>
      <c r="C49" s="53" t="s">
        <v>481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51" t="s">
        <v>482</v>
      </c>
      <c r="C50" s="54" t="s">
        <v>483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51" t="s">
        <v>484</v>
      </c>
      <c r="C51" s="52" t="s">
        <v>485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2">
      <c r="A52" s="97"/>
      <c r="B52" s="98"/>
      <c r="C52" s="98"/>
      <c r="D52" s="98"/>
      <c r="E52" s="98"/>
      <c r="F52" s="98"/>
      <c r="G52" s="95" t="s">
        <v>10</v>
      </c>
      <c r="H52" s="96"/>
      <c r="I52" s="4">
        <f>COUNTIF(I8:I51,"ผ่าน")</f>
        <v>0</v>
      </c>
    </row>
    <row r="53" spans="1:9" ht="18.75" x14ac:dyDescent="0.2">
      <c r="A53" s="99"/>
      <c r="B53" s="100"/>
      <c r="C53" s="100"/>
      <c r="D53" s="100"/>
      <c r="E53" s="100"/>
      <c r="F53" s="100"/>
      <c r="G53" s="95" t="s">
        <v>14</v>
      </c>
      <c r="H53" s="96"/>
      <c r="I53" s="4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94" t="s">
        <v>19</v>
      </c>
      <c r="B58" s="94"/>
      <c r="C58" s="94" t="s">
        <v>20</v>
      </c>
      <c r="D58" s="94"/>
      <c r="E58" s="91" t="s">
        <v>21</v>
      </c>
      <c r="F58" s="91"/>
      <c r="G58" s="91" t="s">
        <v>22</v>
      </c>
      <c r="H58" s="91"/>
      <c r="I58" s="14"/>
    </row>
    <row r="59" spans="1:9" ht="18.75" x14ac:dyDescent="0.3">
      <c r="A59" s="94"/>
      <c r="B59" s="94"/>
      <c r="C59" s="92" t="s">
        <v>23</v>
      </c>
      <c r="D59" s="92"/>
      <c r="E59" s="93" t="s">
        <v>24</v>
      </c>
      <c r="F59" s="93"/>
      <c r="G59" s="93">
        <f>COUNTIF(H8:H51,"/")</f>
        <v>0</v>
      </c>
      <c r="H59" s="93"/>
      <c r="I59" s="14"/>
    </row>
    <row r="60" spans="1:9" ht="18.75" x14ac:dyDescent="0.3">
      <c r="A60" s="94"/>
      <c r="B60" s="94"/>
      <c r="C60" s="92" t="s">
        <v>25</v>
      </c>
      <c r="D60" s="92"/>
      <c r="E60" s="93" t="s">
        <v>26</v>
      </c>
      <c r="F60" s="93"/>
      <c r="G60" s="93">
        <f>COUNTIF(G8:G51,"/")</f>
        <v>0</v>
      </c>
      <c r="H60" s="93"/>
      <c r="I60" s="14"/>
    </row>
    <row r="61" spans="1:9" ht="18.75" x14ac:dyDescent="0.3">
      <c r="A61" s="94"/>
      <c r="B61" s="94"/>
      <c r="C61" s="92" t="s">
        <v>27</v>
      </c>
      <c r="D61" s="92"/>
      <c r="E61" s="93" t="s">
        <v>10</v>
      </c>
      <c r="F61" s="93"/>
      <c r="G61" s="93">
        <f>COUNTIF(F8:F51,"/")</f>
        <v>0</v>
      </c>
      <c r="H61" s="93"/>
      <c r="I61" s="14"/>
    </row>
    <row r="62" spans="1:9" ht="18.75" x14ac:dyDescent="0.3">
      <c r="A62" s="94"/>
      <c r="B62" s="94"/>
      <c r="C62" s="92" t="s">
        <v>28</v>
      </c>
      <c r="D62" s="92"/>
      <c r="E62" s="93" t="s">
        <v>14</v>
      </c>
      <c r="F62" s="93"/>
      <c r="G62" s="93">
        <f>COUNTIF(E8:E51,"/")</f>
        <v>44</v>
      </c>
      <c r="H62" s="93"/>
      <c r="I62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sqref="A1:J1"/>
    </sheetView>
  </sheetViews>
  <sheetFormatPr defaultRowHeight="14.25" x14ac:dyDescent="0.2"/>
  <cols>
    <col min="2" max="2" width="12.5" customWidth="1"/>
    <col min="3" max="3" width="11.62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64.5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62" t="s">
        <v>49</v>
      </c>
      <c r="C8" s="63" t="s">
        <v>486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62" t="s">
        <v>487</v>
      </c>
      <c r="C9" s="63" t="s">
        <v>488</v>
      </c>
      <c r="D9" s="18"/>
      <c r="E9" s="17" t="str">
        <f t="shared" ref="E9:E50" si="0">IF(D9&lt;=14,"/",IF(D9&lt;=20,"",IF(D9&lt;=25,"",IF(D9&lt;=30,""))))</f>
        <v>/</v>
      </c>
      <c r="F9" s="17" t="str">
        <f t="shared" ref="F9:F50" si="1">IF(D9&lt;=14,"",IF(D9&lt;=20,"/",IF(D9&lt;=25,"",IF(D9&lt;=30,""))))</f>
        <v/>
      </c>
      <c r="G9" s="17" t="str">
        <f t="shared" ref="G9:G50" si="2">IF(D9&lt;=14,"",IF(D9&lt;=20,"",IF(D9&lt;=25,"/",IF(D9&lt;=30,""))))</f>
        <v/>
      </c>
      <c r="H9" s="17" t="str">
        <f t="shared" ref="H9:H50" si="3">IF(D9&lt;=14,"",IF(D9&lt;=20,"",IF(D9&lt;=25,"",IF(D9&lt;=30,"/"))))</f>
        <v/>
      </c>
      <c r="I9" s="17" t="str">
        <f t="shared" ref="I9:I50" si="4">IF(D9&gt;14,"ผ่าน","ไม่ผ่าน")</f>
        <v>ไม่ผ่าน</v>
      </c>
    </row>
    <row r="10" spans="1:10" ht="18.75" x14ac:dyDescent="0.3">
      <c r="A10" s="15">
        <v>3</v>
      </c>
      <c r="B10" s="60" t="s">
        <v>489</v>
      </c>
      <c r="C10" s="61" t="s">
        <v>490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60" t="s">
        <v>491</v>
      </c>
      <c r="C11" s="61" t="s">
        <v>492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62" t="s">
        <v>493</v>
      </c>
      <c r="C12" s="63" t="s">
        <v>494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62" t="s">
        <v>495</v>
      </c>
      <c r="C13" s="63" t="s">
        <v>496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62" t="s">
        <v>497</v>
      </c>
      <c r="C14" s="63" t="s">
        <v>498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62" t="s">
        <v>499</v>
      </c>
      <c r="C15" s="63" t="s">
        <v>500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60" t="s">
        <v>501</v>
      </c>
      <c r="C16" s="61" t="s">
        <v>502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2" t="s">
        <v>503</v>
      </c>
      <c r="C17" s="63" t="s">
        <v>504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2" t="s">
        <v>505</v>
      </c>
      <c r="C18" s="63" t="s">
        <v>506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2" t="s">
        <v>507</v>
      </c>
      <c r="C19" s="63" t="s">
        <v>508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2" t="s">
        <v>509</v>
      </c>
      <c r="C20" s="63" t="s">
        <v>510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2" t="s">
        <v>511</v>
      </c>
      <c r="C21" s="63" t="s">
        <v>512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58" t="s">
        <v>513</v>
      </c>
      <c r="C22" s="59" t="s">
        <v>514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0" t="s">
        <v>255</v>
      </c>
      <c r="C23" s="61" t="s">
        <v>515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0" t="s">
        <v>516</v>
      </c>
      <c r="C24" s="61" t="s">
        <v>515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2" t="s">
        <v>517</v>
      </c>
      <c r="C25" s="63" t="s">
        <v>518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2" t="s">
        <v>519</v>
      </c>
      <c r="C26" s="63" t="s">
        <v>520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0" t="s">
        <v>521</v>
      </c>
      <c r="C27" s="61" t="s">
        <v>522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60" t="s">
        <v>523</v>
      </c>
      <c r="C28" s="61" t="s">
        <v>524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0" t="s">
        <v>525</v>
      </c>
      <c r="C29" s="61" t="s">
        <v>434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62" t="s">
        <v>526</v>
      </c>
      <c r="C30" s="63" t="s">
        <v>527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60" t="s">
        <v>528</v>
      </c>
      <c r="C31" s="61" t="s">
        <v>529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60" t="s">
        <v>530</v>
      </c>
      <c r="C32" s="61" t="s">
        <v>531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62" t="s">
        <v>532</v>
      </c>
      <c r="C33" s="63" t="s">
        <v>533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62" t="s">
        <v>534</v>
      </c>
      <c r="C34" s="63" t="s">
        <v>535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0" t="s">
        <v>536</v>
      </c>
      <c r="C35" s="61" t="s">
        <v>277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0" t="s">
        <v>537</v>
      </c>
      <c r="C36" s="61" t="s">
        <v>538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0" t="s">
        <v>539</v>
      </c>
      <c r="C37" s="61" t="s">
        <v>540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62" t="s">
        <v>541</v>
      </c>
      <c r="C38" s="63" t="s">
        <v>542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60" t="s">
        <v>543</v>
      </c>
      <c r="C39" s="61" t="s">
        <v>544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60" t="s">
        <v>272</v>
      </c>
      <c r="C40" s="61" t="s">
        <v>545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62" t="s">
        <v>546</v>
      </c>
      <c r="C41" s="63" t="s">
        <v>547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62" t="s">
        <v>548</v>
      </c>
      <c r="C42" s="63" t="s">
        <v>549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60" t="s">
        <v>550</v>
      </c>
      <c r="C43" s="61" t="s">
        <v>551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60" t="s">
        <v>552</v>
      </c>
      <c r="C44" s="61" t="s">
        <v>553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62" t="s">
        <v>112</v>
      </c>
      <c r="C45" s="63" t="s">
        <v>554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60" t="s">
        <v>555</v>
      </c>
      <c r="C46" s="61" t="s">
        <v>556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60" t="s">
        <v>557</v>
      </c>
      <c r="C47" s="61" t="s">
        <v>558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62" t="s">
        <v>559</v>
      </c>
      <c r="C48" s="63" t="s">
        <v>560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62" t="s">
        <v>521</v>
      </c>
      <c r="C49" s="63" t="s">
        <v>561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62" t="s">
        <v>562</v>
      </c>
      <c r="C50" s="63" t="s">
        <v>563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2">
      <c r="A51" s="97"/>
      <c r="B51" s="98"/>
      <c r="C51" s="98"/>
      <c r="D51" s="98"/>
      <c r="E51" s="98"/>
      <c r="F51" s="98"/>
      <c r="G51" s="95" t="s">
        <v>10</v>
      </c>
      <c r="H51" s="96"/>
      <c r="I51" s="4">
        <f>COUNTIF(I8:I50,"ผ่าน")</f>
        <v>0</v>
      </c>
    </row>
    <row r="52" spans="1:9" ht="18.75" x14ac:dyDescent="0.2">
      <c r="A52" s="99"/>
      <c r="B52" s="100"/>
      <c r="C52" s="100"/>
      <c r="D52" s="100"/>
      <c r="E52" s="100"/>
      <c r="F52" s="100"/>
      <c r="G52" s="95" t="s">
        <v>14</v>
      </c>
      <c r="H52" s="96"/>
      <c r="I52" s="4">
        <f>COUNTIF(I8:I50,"ไม่ผ่าน")</f>
        <v>43</v>
      </c>
    </row>
    <row r="53" spans="1:9" ht="18.75" x14ac:dyDescent="0.3">
      <c r="A53" s="6" t="s">
        <v>15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16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17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18</v>
      </c>
      <c r="F56" s="10"/>
      <c r="G56" s="2"/>
      <c r="H56" s="2"/>
      <c r="I56" s="14"/>
    </row>
    <row r="57" spans="1:9" ht="18.75" x14ac:dyDescent="0.3">
      <c r="A57" s="94" t="s">
        <v>19</v>
      </c>
      <c r="B57" s="94"/>
      <c r="C57" s="94" t="s">
        <v>20</v>
      </c>
      <c r="D57" s="94"/>
      <c r="E57" s="91" t="s">
        <v>21</v>
      </c>
      <c r="F57" s="91"/>
      <c r="G57" s="91" t="s">
        <v>22</v>
      </c>
      <c r="H57" s="91"/>
      <c r="I57" s="14"/>
    </row>
    <row r="58" spans="1:9" ht="18.75" x14ac:dyDescent="0.3">
      <c r="A58" s="94"/>
      <c r="B58" s="94"/>
      <c r="C58" s="92" t="s">
        <v>23</v>
      </c>
      <c r="D58" s="92"/>
      <c r="E58" s="93" t="s">
        <v>24</v>
      </c>
      <c r="F58" s="93"/>
      <c r="G58" s="93">
        <f>COUNTIF(H8:H50,"/")</f>
        <v>0</v>
      </c>
      <c r="H58" s="93"/>
      <c r="I58" s="14"/>
    </row>
    <row r="59" spans="1:9" ht="18.75" x14ac:dyDescent="0.3">
      <c r="A59" s="94"/>
      <c r="B59" s="94"/>
      <c r="C59" s="92" t="s">
        <v>25</v>
      </c>
      <c r="D59" s="92"/>
      <c r="E59" s="93" t="s">
        <v>26</v>
      </c>
      <c r="F59" s="93"/>
      <c r="G59" s="93">
        <f>COUNTIF(G8:G50,"/")</f>
        <v>0</v>
      </c>
      <c r="H59" s="93"/>
      <c r="I59" s="14"/>
    </row>
    <row r="60" spans="1:9" ht="18.75" x14ac:dyDescent="0.3">
      <c r="A60" s="94"/>
      <c r="B60" s="94"/>
      <c r="C60" s="92" t="s">
        <v>27</v>
      </c>
      <c r="D60" s="92"/>
      <c r="E60" s="93" t="s">
        <v>10</v>
      </c>
      <c r="F60" s="93"/>
      <c r="G60" s="93">
        <f>COUNTIF(F8:F50,"/")</f>
        <v>0</v>
      </c>
      <c r="H60" s="93"/>
      <c r="I60" s="14"/>
    </row>
    <row r="61" spans="1:9" ht="18.75" x14ac:dyDescent="0.3">
      <c r="A61" s="94"/>
      <c r="B61" s="94"/>
      <c r="C61" s="92" t="s">
        <v>28</v>
      </c>
      <c r="D61" s="92"/>
      <c r="E61" s="93" t="s">
        <v>14</v>
      </c>
      <c r="F61" s="93"/>
      <c r="G61" s="93">
        <f>COUNTIF(E8:E50,"/")</f>
        <v>43</v>
      </c>
      <c r="H61" s="93"/>
      <c r="I61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51:F52"/>
    <mergeCell ref="G51:H51"/>
    <mergeCell ref="G52:H52"/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C60:D60"/>
    <mergeCell ref="E60:F60"/>
    <mergeCell ref="G60:H6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1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101.25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66" t="s">
        <v>564</v>
      </c>
      <c r="C8" s="67" t="s">
        <v>565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68" t="s">
        <v>503</v>
      </c>
      <c r="C9" s="69" t="s">
        <v>566</v>
      </c>
      <c r="D9" s="18"/>
      <c r="E9" s="17" t="str">
        <f t="shared" ref="E9:E33" si="0">IF(D9&lt;=14,"/",IF(D9&lt;=20,"",IF(D9&lt;=25,"",IF(D9&lt;=30,""))))</f>
        <v>/</v>
      </c>
      <c r="F9" s="17" t="str">
        <f t="shared" ref="F9:F33" si="1">IF(D9&lt;=14,"",IF(D9&lt;=20,"/",IF(D9&lt;=25,"",IF(D9&lt;=30,""))))</f>
        <v/>
      </c>
      <c r="G9" s="17" t="str">
        <f t="shared" ref="G9:G33" si="2">IF(D9&lt;=14,"",IF(D9&lt;=20,"",IF(D9&lt;=25,"/",IF(D9&lt;=30,""))))</f>
        <v/>
      </c>
      <c r="H9" s="17" t="str">
        <f t="shared" ref="H9:H33" si="3">IF(D9&lt;=14,"",IF(D9&lt;=20,"",IF(D9&lt;=25,"",IF(D9&lt;=30,"/"))))</f>
        <v/>
      </c>
      <c r="I9" s="17" t="str">
        <f t="shared" ref="I9:I33" si="4">IF(D9&gt;14,"ผ่าน","ไม่ผ่าน")</f>
        <v>ไม่ผ่าน</v>
      </c>
    </row>
    <row r="10" spans="1:10" ht="18.75" x14ac:dyDescent="0.3">
      <c r="A10" s="15">
        <v>3</v>
      </c>
      <c r="B10" s="68" t="s">
        <v>567</v>
      </c>
      <c r="C10" s="69" t="s">
        <v>568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68" t="s">
        <v>569</v>
      </c>
      <c r="C11" s="69" t="s">
        <v>570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66" t="s">
        <v>571</v>
      </c>
      <c r="C12" s="67" t="s">
        <v>572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66" t="s">
        <v>573</v>
      </c>
      <c r="C13" s="67" t="s">
        <v>572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66" t="s">
        <v>574</v>
      </c>
      <c r="C14" s="67" t="s">
        <v>575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68" t="s">
        <v>576</v>
      </c>
      <c r="C15" s="69" t="s">
        <v>577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64" t="s">
        <v>578</v>
      </c>
      <c r="C16" s="65" t="s">
        <v>579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6" t="s">
        <v>580</v>
      </c>
      <c r="C17" s="67" t="s">
        <v>581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6" t="s">
        <v>582</v>
      </c>
      <c r="C18" s="67" t="s">
        <v>583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6" t="s">
        <v>584</v>
      </c>
      <c r="C19" s="67" t="s">
        <v>585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6" t="s">
        <v>586</v>
      </c>
      <c r="C20" s="67" t="s">
        <v>587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6" t="s">
        <v>588</v>
      </c>
      <c r="C21" s="67" t="s">
        <v>589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66" t="s">
        <v>590</v>
      </c>
      <c r="C22" s="67" t="s">
        <v>591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8" t="s">
        <v>592</v>
      </c>
      <c r="C23" s="69" t="s">
        <v>593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8" t="s">
        <v>594</v>
      </c>
      <c r="C24" s="69" t="s">
        <v>595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6" t="s">
        <v>596</v>
      </c>
      <c r="C25" s="70" t="s">
        <v>597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8" t="s">
        <v>317</v>
      </c>
      <c r="C26" s="69" t="s">
        <v>598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8" t="s">
        <v>599</v>
      </c>
      <c r="C27" s="69" t="s">
        <v>600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68" t="s">
        <v>601</v>
      </c>
      <c r="C28" s="69" t="s">
        <v>602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8" t="s">
        <v>603</v>
      </c>
      <c r="C29" s="69" t="s">
        <v>604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68" t="s">
        <v>376</v>
      </c>
      <c r="C30" s="69" t="s">
        <v>605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66" t="s">
        <v>606</v>
      </c>
      <c r="C31" s="67" t="s">
        <v>607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68" t="s">
        <v>608</v>
      </c>
      <c r="C32" s="69" t="s">
        <v>609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68" t="s">
        <v>610</v>
      </c>
      <c r="C33" s="69" t="s">
        <v>273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2">
      <c r="A34" s="97"/>
      <c r="B34" s="98"/>
      <c r="C34" s="98"/>
      <c r="D34" s="98"/>
      <c r="E34" s="98"/>
      <c r="F34" s="98"/>
      <c r="G34" s="95" t="s">
        <v>10</v>
      </c>
      <c r="H34" s="96"/>
      <c r="I34" s="4">
        <f>COUNTIF(I8:I33,"ผ่าน")</f>
        <v>0</v>
      </c>
    </row>
    <row r="35" spans="1:9" ht="18.75" x14ac:dyDescent="0.2">
      <c r="A35" s="99"/>
      <c r="B35" s="100"/>
      <c r="C35" s="100"/>
      <c r="D35" s="100"/>
      <c r="E35" s="100"/>
      <c r="F35" s="100"/>
      <c r="G35" s="95" t="s">
        <v>14</v>
      </c>
      <c r="H35" s="96"/>
      <c r="I35" s="4">
        <f>COUNTIF(I8:I33,"ไม่ผ่าน")</f>
        <v>26</v>
      </c>
    </row>
    <row r="36" spans="1:9" ht="18.75" x14ac:dyDescent="0.3">
      <c r="A36" s="6" t="s">
        <v>15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16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17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18</v>
      </c>
      <c r="F39" s="10"/>
      <c r="G39" s="2"/>
      <c r="H39" s="2"/>
      <c r="I39" s="14"/>
    </row>
    <row r="40" spans="1:9" ht="18.75" x14ac:dyDescent="0.3">
      <c r="A40" s="94" t="s">
        <v>19</v>
      </c>
      <c r="B40" s="94"/>
      <c r="C40" s="94" t="s">
        <v>20</v>
      </c>
      <c r="D40" s="94"/>
      <c r="E40" s="91" t="s">
        <v>21</v>
      </c>
      <c r="F40" s="91"/>
      <c r="G40" s="91" t="s">
        <v>22</v>
      </c>
      <c r="H40" s="91"/>
      <c r="I40" s="14"/>
    </row>
    <row r="41" spans="1:9" ht="18.75" x14ac:dyDescent="0.3">
      <c r="A41" s="94"/>
      <c r="B41" s="94"/>
      <c r="C41" s="92" t="s">
        <v>23</v>
      </c>
      <c r="D41" s="92"/>
      <c r="E41" s="93" t="s">
        <v>24</v>
      </c>
      <c r="F41" s="93"/>
      <c r="G41" s="93">
        <f>COUNTIF(H8:H33,"/")</f>
        <v>0</v>
      </c>
      <c r="H41" s="93"/>
      <c r="I41" s="14"/>
    </row>
    <row r="42" spans="1:9" ht="18.75" x14ac:dyDescent="0.3">
      <c r="A42" s="94"/>
      <c r="B42" s="94"/>
      <c r="C42" s="92" t="s">
        <v>25</v>
      </c>
      <c r="D42" s="92"/>
      <c r="E42" s="93" t="s">
        <v>26</v>
      </c>
      <c r="F42" s="93"/>
      <c r="G42" s="93">
        <f>COUNTIF(G8:G33,"/")</f>
        <v>0</v>
      </c>
      <c r="H42" s="93"/>
      <c r="I42" s="14"/>
    </row>
    <row r="43" spans="1:9" ht="18.75" x14ac:dyDescent="0.3">
      <c r="A43" s="94"/>
      <c r="B43" s="94"/>
      <c r="C43" s="92" t="s">
        <v>27</v>
      </c>
      <c r="D43" s="92"/>
      <c r="E43" s="93" t="s">
        <v>10</v>
      </c>
      <c r="F43" s="93"/>
      <c r="G43" s="93">
        <f>COUNTIF(F8:F33,"/")</f>
        <v>0</v>
      </c>
      <c r="H43" s="93"/>
      <c r="I43" s="14"/>
    </row>
    <row r="44" spans="1:9" ht="18.75" x14ac:dyDescent="0.3">
      <c r="A44" s="94"/>
      <c r="B44" s="94"/>
      <c r="C44" s="92" t="s">
        <v>28</v>
      </c>
      <c r="D44" s="92"/>
      <c r="E44" s="93" t="s">
        <v>14</v>
      </c>
      <c r="F44" s="93"/>
      <c r="G44" s="93">
        <f>COUNTIF(E8:E33,"/")</f>
        <v>26</v>
      </c>
      <c r="H44" s="93"/>
      <c r="I44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C44:D44"/>
    <mergeCell ref="E44:F44"/>
    <mergeCell ref="G44:H44"/>
    <mergeCell ref="G41:H41"/>
    <mergeCell ref="C42:D42"/>
    <mergeCell ref="E42:F42"/>
    <mergeCell ref="G42:H42"/>
    <mergeCell ref="C43:D43"/>
    <mergeCell ref="E43:F43"/>
    <mergeCell ref="G43:H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J1"/>
    </sheetView>
  </sheetViews>
  <sheetFormatPr defaultRowHeight="14.25" x14ac:dyDescent="0.2"/>
  <cols>
    <col min="2" max="2" width="12.25" customWidth="1"/>
    <col min="3" max="3" width="10.7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90.75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75" t="s">
        <v>611</v>
      </c>
      <c r="C8" s="76" t="s">
        <v>612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73" t="s">
        <v>613</v>
      </c>
      <c r="C9" s="74" t="s">
        <v>614</v>
      </c>
      <c r="D9" s="18"/>
      <c r="E9" s="17" t="str">
        <f t="shared" ref="E9:E47" si="0">IF(D9&lt;=14,"/",IF(D9&lt;=20,"",IF(D9&lt;=25,"",IF(D9&lt;=30,""))))</f>
        <v>/</v>
      </c>
      <c r="F9" s="17" t="str">
        <f t="shared" ref="F9:F47" si="1">IF(D9&lt;=14,"",IF(D9&lt;=20,"/",IF(D9&lt;=25,"",IF(D9&lt;=30,""))))</f>
        <v/>
      </c>
      <c r="G9" s="17" t="str">
        <f t="shared" ref="G9:G47" si="2">IF(D9&lt;=14,"",IF(D9&lt;=20,"",IF(D9&lt;=25,"/",IF(D9&lt;=30,""))))</f>
        <v/>
      </c>
      <c r="H9" s="17" t="str">
        <f t="shared" ref="H9:H47" si="3">IF(D9&lt;=14,"",IF(D9&lt;=20,"",IF(D9&lt;=25,"",IF(D9&lt;=30,"/"))))</f>
        <v/>
      </c>
      <c r="I9" s="17" t="str">
        <f t="shared" ref="I9:I47" si="4">IF(D9&gt;14,"ผ่าน","ไม่ผ่าน")</f>
        <v>ไม่ผ่าน</v>
      </c>
    </row>
    <row r="10" spans="1:10" ht="18.75" x14ac:dyDescent="0.3">
      <c r="A10" s="15">
        <v>3</v>
      </c>
      <c r="B10" s="75" t="s">
        <v>615</v>
      </c>
      <c r="C10" s="76" t="s">
        <v>616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75" t="s">
        <v>617</v>
      </c>
      <c r="C11" s="76" t="s">
        <v>568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73" t="s">
        <v>618</v>
      </c>
      <c r="C12" s="74" t="s">
        <v>619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73" t="s">
        <v>620</v>
      </c>
      <c r="C13" s="74" t="s">
        <v>621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73" t="s">
        <v>622</v>
      </c>
      <c r="C14" s="74" t="s">
        <v>623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75" t="s">
        <v>624</v>
      </c>
      <c r="C15" s="76" t="s">
        <v>625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75" t="s">
        <v>626</v>
      </c>
      <c r="C16" s="76" t="s">
        <v>627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73" t="s">
        <v>628</v>
      </c>
      <c r="C17" s="74" t="s">
        <v>629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73" t="s">
        <v>630</v>
      </c>
      <c r="C18" s="74" t="s">
        <v>631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75" t="s">
        <v>632</v>
      </c>
      <c r="C19" s="76" t="s">
        <v>633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75" t="s">
        <v>634</v>
      </c>
      <c r="C20" s="76" t="s">
        <v>635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1" t="s">
        <v>636</v>
      </c>
      <c r="C21" s="72" t="s">
        <v>637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73" t="s">
        <v>638</v>
      </c>
      <c r="C22" s="74" t="s">
        <v>639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75" t="s">
        <v>640</v>
      </c>
      <c r="C23" s="76" t="s">
        <v>641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73" t="s">
        <v>642</v>
      </c>
      <c r="C24" s="74" t="s">
        <v>643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75" t="s">
        <v>644</v>
      </c>
      <c r="C25" s="76" t="s">
        <v>645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73" t="s">
        <v>646</v>
      </c>
      <c r="C26" s="74" t="s">
        <v>647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73" t="s">
        <v>648</v>
      </c>
      <c r="C27" s="74" t="s">
        <v>649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75" t="s">
        <v>650</v>
      </c>
      <c r="C28" s="76" t="s">
        <v>651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73" t="s">
        <v>652</v>
      </c>
      <c r="C29" s="74" t="s">
        <v>653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73" t="s">
        <v>65</v>
      </c>
      <c r="C30" s="74" t="s">
        <v>654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73" t="s">
        <v>140</v>
      </c>
      <c r="C31" s="74" t="s">
        <v>655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75" t="s">
        <v>656</v>
      </c>
      <c r="C32" s="76" t="s">
        <v>657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75" t="s">
        <v>658</v>
      </c>
      <c r="C33" s="76" t="s">
        <v>659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73" t="s">
        <v>460</v>
      </c>
      <c r="C34" s="74" t="s">
        <v>660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73" t="s">
        <v>661</v>
      </c>
      <c r="C35" s="74" t="s">
        <v>662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75" t="s">
        <v>426</v>
      </c>
      <c r="C36" s="76" t="s">
        <v>663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73" t="s">
        <v>664</v>
      </c>
      <c r="C37" s="74" t="s">
        <v>665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73" t="s">
        <v>666</v>
      </c>
      <c r="C38" s="74" t="s">
        <v>309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73" t="s">
        <v>112</v>
      </c>
      <c r="C39" s="74" t="s">
        <v>273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73" t="s">
        <v>667</v>
      </c>
      <c r="C40" s="74" t="s">
        <v>668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75" t="s">
        <v>661</v>
      </c>
      <c r="C41" s="76" t="s">
        <v>669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75" t="s">
        <v>670</v>
      </c>
      <c r="C42" s="76" t="s">
        <v>671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75" t="s">
        <v>672</v>
      </c>
      <c r="C43" s="76" t="s">
        <v>673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73" t="s">
        <v>674</v>
      </c>
      <c r="C44" s="74" t="s">
        <v>675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75" t="s">
        <v>676</v>
      </c>
      <c r="C45" s="76" t="s">
        <v>677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75" t="s">
        <v>678</v>
      </c>
      <c r="C46" s="76" t="s">
        <v>679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75" t="s">
        <v>680</v>
      </c>
      <c r="C47" s="76" t="s">
        <v>681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2">
      <c r="A48" s="97"/>
      <c r="B48" s="98"/>
      <c r="C48" s="98"/>
      <c r="D48" s="98"/>
      <c r="E48" s="98"/>
      <c r="F48" s="98"/>
      <c r="G48" s="95" t="s">
        <v>10</v>
      </c>
      <c r="H48" s="96"/>
      <c r="I48" s="4">
        <f>COUNTIF(I8:I47,"ผ่าน")</f>
        <v>0</v>
      </c>
    </row>
    <row r="49" spans="1:9" ht="18.75" x14ac:dyDescent="0.2">
      <c r="A49" s="99"/>
      <c r="B49" s="100"/>
      <c r="C49" s="100"/>
      <c r="D49" s="100"/>
      <c r="E49" s="100"/>
      <c r="F49" s="100"/>
      <c r="G49" s="95" t="s">
        <v>14</v>
      </c>
      <c r="H49" s="96"/>
      <c r="I49" s="4">
        <f>COUNTIF(I8:I47,"ไม่ผ่าน")</f>
        <v>40</v>
      </c>
    </row>
    <row r="50" spans="1:9" ht="18.75" x14ac:dyDescent="0.3">
      <c r="A50" s="6" t="s">
        <v>15</v>
      </c>
      <c r="B50" s="5"/>
      <c r="C50" s="5"/>
      <c r="D50" s="7"/>
      <c r="E50" s="5"/>
      <c r="F50" s="5"/>
      <c r="G50" s="14"/>
      <c r="H50" s="14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18</v>
      </c>
      <c r="F53" s="10"/>
      <c r="G53" s="2"/>
      <c r="H53" s="2"/>
      <c r="I53" s="14"/>
    </row>
    <row r="54" spans="1:9" ht="18.75" x14ac:dyDescent="0.3">
      <c r="A54" s="94" t="s">
        <v>19</v>
      </c>
      <c r="B54" s="94"/>
      <c r="C54" s="94" t="s">
        <v>20</v>
      </c>
      <c r="D54" s="94"/>
      <c r="E54" s="91" t="s">
        <v>21</v>
      </c>
      <c r="F54" s="91"/>
      <c r="G54" s="91" t="s">
        <v>22</v>
      </c>
      <c r="H54" s="91"/>
      <c r="I54" s="14"/>
    </row>
    <row r="55" spans="1:9" ht="18.75" x14ac:dyDescent="0.3">
      <c r="A55" s="94"/>
      <c r="B55" s="94"/>
      <c r="C55" s="92" t="s">
        <v>23</v>
      </c>
      <c r="D55" s="92"/>
      <c r="E55" s="93" t="s">
        <v>24</v>
      </c>
      <c r="F55" s="93"/>
      <c r="G55" s="93">
        <f>COUNTIF(H8:H47,"/")</f>
        <v>0</v>
      </c>
      <c r="H55" s="93"/>
      <c r="I55" s="14"/>
    </row>
    <row r="56" spans="1:9" ht="18.75" x14ac:dyDescent="0.3">
      <c r="A56" s="94"/>
      <c r="B56" s="94"/>
      <c r="C56" s="92" t="s">
        <v>25</v>
      </c>
      <c r="D56" s="92"/>
      <c r="E56" s="93" t="s">
        <v>26</v>
      </c>
      <c r="F56" s="93"/>
      <c r="G56" s="93">
        <f>COUNTIF(G8:G47,"/")</f>
        <v>0</v>
      </c>
      <c r="H56" s="93"/>
      <c r="I56" s="14"/>
    </row>
    <row r="57" spans="1:9" ht="18.75" x14ac:dyDescent="0.3">
      <c r="A57" s="94"/>
      <c r="B57" s="94"/>
      <c r="C57" s="92" t="s">
        <v>27</v>
      </c>
      <c r="D57" s="92"/>
      <c r="E57" s="93" t="s">
        <v>10</v>
      </c>
      <c r="F57" s="93"/>
      <c r="G57" s="93">
        <f>COUNTIF(F8:F47,"/")</f>
        <v>0</v>
      </c>
      <c r="H57" s="93"/>
      <c r="I57" s="14"/>
    </row>
    <row r="58" spans="1:9" ht="18.75" x14ac:dyDescent="0.3">
      <c r="A58" s="94"/>
      <c r="B58" s="94"/>
      <c r="C58" s="92" t="s">
        <v>28</v>
      </c>
      <c r="D58" s="92"/>
      <c r="E58" s="93" t="s">
        <v>14</v>
      </c>
      <c r="F58" s="93"/>
      <c r="G58" s="93">
        <f>COUNTIF(E8:E47,"/")</f>
        <v>40</v>
      </c>
      <c r="H58" s="93"/>
      <c r="I58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48:F49"/>
    <mergeCell ref="G48:H48"/>
    <mergeCell ref="G49:H49"/>
    <mergeCell ref="A54:B58"/>
    <mergeCell ref="C54:D54"/>
    <mergeCell ref="E54:F54"/>
    <mergeCell ref="G54:H54"/>
    <mergeCell ref="C55:D55"/>
    <mergeCell ref="E55:F55"/>
    <mergeCell ref="C58:D58"/>
    <mergeCell ref="E58:F58"/>
    <mergeCell ref="G58:H58"/>
    <mergeCell ref="G55:H55"/>
    <mergeCell ref="C56:D56"/>
    <mergeCell ref="E56:F56"/>
    <mergeCell ref="G56:H56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J1"/>
    </sheetView>
  </sheetViews>
  <sheetFormatPr defaultRowHeight="14.25" x14ac:dyDescent="0.2"/>
  <cols>
    <col min="2" max="2" width="12.125" customWidth="1"/>
    <col min="3" max="3" width="12.87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84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81" t="s">
        <v>682</v>
      </c>
      <c r="C8" s="82" t="s">
        <v>683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79" t="s">
        <v>684</v>
      </c>
      <c r="C9" s="80" t="s">
        <v>494</v>
      </c>
      <c r="D9" s="18"/>
      <c r="E9" s="17" t="str">
        <f t="shared" ref="E9:E30" si="0">IF(D9&lt;=14,"/",IF(D9&lt;=20,"",IF(D9&lt;=25,"",IF(D9&lt;=30,""))))</f>
        <v>/</v>
      </c>
      <c r="F9" s="17" t="str">
        <f t="shared" ref="F9:F30" si="1">IF(D9&lt;=14,"",IF(D9&lt;=20,"/",IF(D9&lt;=25,"",IF(D9&lt;=30,""))))</f>
        <v/>
      </c>
      <c r="G9" s="17" t="str">
        <f t="shared" ref="G9:G30" si="2">IF(D9&lt;=14,"",IF(D9&lt;=20,"",IF(D9&lt;=25,"/",IF(D9&lt;=30,""))))</f>
        <v/>
      </c>
      <c r="H9" s="17" t="str">
        <f t="shared" ref="H9:H30" si="3">IF(D9&lt;=14,"",IF(D9&lt;=20,"",IF(D9&lt;=25,"",IF(D9&lt;=30,"/"))))</f>
        <v/>
      </c>
      <c r="I9" s="17" t="str">
        <f t="shared" ref="I9:I30" si="4">IF(D9&gt;14,"ผ่าน","ไม่ผ่าน")</f>
        <v>ไม่ผ่าน</v>
      </c>
    </row>
    <row r="10" spans="1:10" ht="18.75" x14ac:dyDescent="0.3">
      <c r="A10" s="15">
        <v>3</v>
      </c>
      <c r="B10" s="81" t="s">
        <v>685</v>
      </c>
      <c r="C10" s="82" t="s">
        <v>686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81" t="s">
        <v>687</v>
      </c>
      <c r="C11" s="82" t="s">
        <v>688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81" t="s">
        <v>689</v>
      </c>
      <c r="C12" s="82" t="s">
        <v>690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83" t="s">
        <v>691</v>
      </c>
      <c r="C13" s="84" t="s">
        <v>692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79" t="s">
        <v>693</v>
      </c>
      <c r="C14" s="80" t="s">
        <v>694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81" t="s">
        <v>695</v>
      </c>
      <c r="C15" s="82" t="s">
        <v>696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81" t="s">
        <v>503</v>
      </c>
      <c r="C16" s="82" t="s">
        <v>697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81" t="s">
        <v>698</v>
      </c>
      <c r="C17" s="82" t="s">
        <v>318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79" t="s">
        <v>699</v>
      </c>
      <c r="C18" s="80" t="s">
        <v>700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81" t="s">
        <v>701</v>
      </c>
      <c r="C19" s="82" t="s">
        <v>702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79" t="s">
        <v>304</v>
      </c>
      <c r="C20" s="80" t="s">
        <v>703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9" t="s">
        <v>704</v>
      </c>
      <c r="C21" s="80" t="s">
        <v>705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1" t="s">
        <v>706</v>
      </c>
      <c r="C22" s="82" t="s">
        <v>707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79" t="s">
        <v>708</v>
      </c>
      <c r="C23" s="80" t="s">
        <v>709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79" t="s">
        <v>710</v>
      </c>
      <c r="C24" s="80" t="s">
        <v>711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1" t="s">
        <v>712</v>
      </c>
      <c r="C25" s="82" t="s">
        <v>713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81" t="s">
        <v>714</v>
      </c>
      <c r="C26" s="82" t="s">
        <v>715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79" t="s">
        <v>716</v>
      </c>
      <c r="C27" s="80" t="s">
        <v>717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77" t="s">
        <v>718</v>
      </c>
      <c r="C28" s="78" t="s">
        <v>719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81" t="s">
        <v>720</v>
      </c>
      <c r="C29" s="82" t="s">
        <v>721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77" t="s">
        <v>722</v>
      </c>
      <c r="C30" s="78" t="s">
        <v>723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2">
      <c r="A31" s="97"/>
      <c r="B31" s="98"/>
      <c r="C31" s="98"/>
      <c r="D31" s="98"/>
      <c r="E31" s="98"/>
      <c r="F31" s="98"/>
      <c r="G31" s="95" t="s">
        <v>10</v>
      </c>
      <c r="H31" s="96"/>
      <c r="I31" s="4">
        <f>COUNTIF(I8:I30,"ผ่าน")</f>
        <v>0</v>
      </c>
    </row>
    <row r="32" spans="1:9" ht="18.75" x14ac:dyDescent="0.2">
      <c r="A32" s="99"/>
      <c r="B32" s="100"/>
      <c r="C32" s="100"/>
      <c r="D32" s="100"/>
      <c r="E32" s="100"/>
      <c r="F32" s="100"/>
      <c r="G32" s="95" t="s">
        <v>14</v>
      </c>
      <c r="H32" s="96"/>
      <c r="I32" s="4">
        <f>COUNTIF(I8:I30,"ไม่ผ่าน")</f>
        <v>23</v>
      </c>
    </row>
    <row r="33" spans="1:9" ht="18.75" x14ac:dyDescent="0.3">
      <c r="A33" s="6" t="s">
        <v>15</v>
      </c>
      <c r="B33" s="5"/>
      <c r="C33" s="5"/>
      <c r="D33" s="7"/>
      <c r="E33" s="5"/>
      <c r="F33" s="5"/>
      <c r="G33" s="14"/>
      <c r="H33" s="14"/>
      <c r="I33" s="14"/>
    </row>
    <row r="34" spans="1:9" ht="18.75" x14ac:dyDescent="0.3">
      <c r="A34" s="5"/>
      <c r="B34" s="5"/>
      <c r="C34" s="2"/>
      <c r="D34" s="10"/>
      <c r="E34" s="11" t="s">
        <v>16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17</v>
      </c>
      <c r="F35" s="10"/>
      <c r="G35" s="2"/>
      <c r="H35" s="2"/>
      <c r="I35" s="14"/>
    </row>
    <row r="36" spans="1:9" ht="18.75" x14ac:dyDescent="0.3">
      <c r="A36" s="5"/>
      <c r="B36" s="5"/>
      <c r="C36" s="2"/>
      <c r="D36" s="10"/>
      <c r="E36" s="11" t="s">
        <v>18</v>
      </c>
      <c r="F36" s="10"/>
      <c r="G36" s="2"/>
      <c r="H36" s="2"/>
      <c r="I36" s="14"/>
    </row>
    <row r="37" spans="1:9" ht="18.75" x14ac:dyDescent="0.3">
      <c r="A37" s="94" t="s">
        <v>19</v>
      </c>
      <c r="B37" s="94"/>
      <c r="C37" s="94" t="s">
        <v>20</v>
      </c>
      <c r="D37" s="94"/>
      <c r="E37" s="91" t="s">
        <v>21</v>
      </c>
      <c r="F37" s="91"/>
      <c r="G37" s="91" t="s">
        <v>22</v>
      </c>
      <c r="H37" s="91"/>
      <c r="I37" s="14"/>
    </row>
    <row r="38" spans="1:9" ht="18.75" x14ac:dyDescent="0.3">
      <c r="A38" s="94"/>
      <c r="B38" s="94"/>
      <c r="C38" s="92" t="s">
        <v>23</v>
      </c>
      <c r="D38" s="92"/>
      <c r="E38" s="93" t="s">
        <v>24</v>
      </c>
      <c r="F38" s="93"/>
      <c r="G38" s="93">
        <f>COUNTIF(H8:H30,"/")</f>
        <v>0</v>
      </c>
      <c r="H38" s="93"/>
      <c r="I38" s="14"/>
    </row>
    <row r="39" spans="1:9" ht="18.75" x14ac:dyDescent="0.3">
      <c r="A39" s="94"/>
      <c r="B39" s="94"/>
      <c r="C39" s="92" t="s">
        <v>25</v>
      </c>
      <c r="D39" s="92"/>
      <c r="E39" s="93" t="s">
        <v>26</v>
      </c>
      <c r="F39" s="93"/>
      <c r="G39" s="93">
        <f>COUNTIF(G8:G30,"/")</f>
        <v>0</v>
      </c>
      <c r="H39" s="93"/>
      <c r="I39" s="14"/>
    </row>
    <row r="40" spans="1:9" ht="18.75" x14ac:dyDescent="0.3">
      <c r="A40" s="94"/>
      <c r="B40" s="94"/>
      <c r="C40" s="92" t="s">
        <v>27</v>
      </c>
      <c r="D40" s="92"/>
      <c r="E40" s="93" t="s">
        <v>10</v>
      </c>
      <c r="F40" s="93"/>
      <c r="G40" s="93">
        <f>COUNTIF(F8:F30,"/")</f>
        <v>0</v>
      </c>
      <c r="H40" s="93"/>
      <c r="I40" s="14"/>
    </row>
    <row r="41" spans="1:9" ht="18.75" x14ac:dyDescent="0.3">
      <c r="A41" s="94"/>
      <c r="B41" s="94"/>
      <c r="C41" s="92" t="s">
        <v>28</v>
      </c>
      <c r="D41" s="92"/>
      <c r="E41" s="93" t="s">
        <v>14</v>
      </c>
      <c r="F41" s="93"/>
      <c r="G41" s="93">
        <f>COUNTIF(E8:E30,"/")</f>
        <v>23</v>
      </c>
      <c r="H41" s="93"/>
      <c r="I41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31:F32"/>
    <mergeCell ref="G31:H31"/>
    <mergeCell ref="G32:H32"/>
    <mergeCell ref="A37:B41"/>
    <mergeCell ref="C37:D37"/>
    <mergeCell ref="E37:F37"/>
    <mergeCell ref="G37:H37"/>
    <mergeCell ref="C38:D38"/>
    <mergeCell ref="E38:F38"/>
    <mergeCell ref="C41:D41"/>
    <mergeCell ref="E41:F41"/>
    <mergeCell ref="G41:H41"/>
    <mergeCell ref="G38:H38"/>
    <mergeCell ref="C39:D39"/>
    <mergeCell ref="E39:F39"/>
    <mergeCell ref="G39:H39"/>
    <mergeCell ref="C40:D40"/>
    <mergeCell ref="E40:F40"/>
    <mergeCell ref="G40:H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1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10" ht="18.75" x14ac:dyDescent="0.3">
      <c r="A1" s="120" t="s">
        <v>764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8.75" x14ac:dyDescent="0.3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10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10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102" t="s">
        <v>3</v>
      </c>
      <c r="B5" s="105" t="s">
        <v>4</v>
      </c>
      <c r="C5" s="108" t="s">
        <v>5</v>
      </c>
      <c r="D5" s="111" t="s">
        <v>6</v>
      </c>
      <c r="E5" s="114" t="s">
        <v>7</v>
      </c>
      <c r="F5" s="115"/>
      <c r="G5" s="115"/>
      <c r="H5" s="116"/>
      <c r="I5" s="117" t="s">
        <v>8</v>
      </c>
    </row>
    <row r="6" spans="1:10" ht="18.75" x14ac:dyDescent="0.3">
      <c r="A6" s="103"/>
      <c r="B6" s="106"/>
      <c r="C6" s="109"/>
      <c r="D6" s="112"/>
      <c r="E6" s="117" t="s">
        <v>9</v>
      </c>
      <c r="F6" s="114" t="s">
        <v>10</v>
      </c>
      <c r="G6" s="115"/>
      <c r="H6" s="116"/>
      <c r="I6" s="118"/>
    </row>
    <row r="7" spans="1:10" ht="81.75" customHeight="1" x14ac:dyDescent="0.2">
      <c r="A7" s="104"/>
      <c r="B7" s="107"/>
      <c r="C7" s="110"/>
      <c r="D7" s="113"/>
      <c r="E7" s="119"/>
      <c r="F7" s="13" t="s">
        <v>11</v>
      </c>
      <c r="G7" s="13" t="s">
        <v>12</v>
      </c>
      <c r="H7" s="13" t="s">
        <v>13</v>
      </c>
      <c r="I7" s="119"/>
    </row>
    <row r="8" spans="1:10" ht="18.75" x14ac:dyDescent="0.3">
      <c r="A8" s="15">
        <v>1</v>
      </c>
      <c r="B8" s="89" t="s">
        <v>724</v>
      </c>
      <c r="C8" s="90" t="s">
        <v>725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10" ht="18.75" x14ac:dyDescent="0.3">
      <c r="A9" s="15">
        <v>2</v>
      </c>
      <c r="B9" s="87" t="s">
        <v>726</v>
      </c>
      <c r="C9" s="88" t="s">
        <v>727</v>
      </c>
      <c r="D9" s="18"/>
      <c r="E9" s="17" t="str">
        <f t="shared" ref="E9:E30" si="0">IF(D9&lt;=14,"/",IF(D9&lt;=20,"",IF(D9&lt;=25,"",IF(D9&lt;=30,""))))</f>
        <v>/</v>
      </c>
      <c r="F9" s="17" t="str">
        <f t="shared" ref="F9:F30" si="1">IF(D9&lt;=14,"",IF(D9&lt;=20,"/",IF(D9&lt;=25,"",IF(D9&lt;=30,""))))</f>
        <v/>
      </c>
      <c r="G9" s="17" t="str">
        <f t="shared" ref="G9:G30" si="2">IF(D9&lt;=14,"",IF(D9&lt;=20,"",IF(D9&lt;=25,"/",IF(D9&lt;=30,""))))</f>
        <v/>
      </c>
      <c r="H9" s="17" t="str">
        <f t="shared" ref="H9:H30" si="3">IF(D9&lt;=14,"",IF(D9&lt;=20,"",IF(D9&lt;=25,"",IF(D9&lt;=30,"/"))))</f>
        <v/>
      </c>
      <c r="I9" s="17" t="str">
        <f t="shared" ref="I9:I30" si="4">IF(D9&gt;14,"ผ่าน","ไม่ผ่าน")</f>
        <v>ไม่ผ่าน</v>
      </c>
    </row>
    <row r="10" spans="1:10" ht="18.75" x14ac:dyDescent="0.3">
      <c r="A10" s="15">
        <v>3</v>
      </c>
      <c r="B10" s="87" t="s">
        <v>728</v>
      </c>
      <c r="C10" s="88" t="s">
        <v>729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10" ht="18.75" x14ac:dyDescent="0.3">
      <c r="A11" s="15">
        <v>4</v>
      </c>
      <c r="B11" s="89" t="s">
        <v>730</v>
      </c>
      <c r="C11" s="90" t="s">
        <v>731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10" ht="18.75" x14ac:dyDescent="0.3">
      <c r="A12" s="15">
        <v>5</v>
      </c>
      <c r="B12" s="85" t="s">
        <v>714</v>
      </c>
      <c r="C12" s="86" t="s">
        <v>732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10" ht="18.75" x14ac:dyDescent="0.3">
      <c r="A13" s="15">
        <v>6</v>
      </c>
      <c r="B13" s="87" t="s">
        <v>733</v>
      </c>
      <c r="C13" s="88" t="s">
        <v>734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10" ht="18.75" x14ac:dyDescent="0.3">
      <c r="A14" s="15">
        <v>7</v>
      </c>
      <c r="B14" s="89" t="s">
        <v>350</v>
      </c>
      <c r="C14" s="90" t="s">
        <v>735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10" ht="18.75" x14ac:dyDescent="0.3">
      <c r="A15" s="15">
        <v>8</v>
      </c>
      <c r="B15" s="89" t="s">
        <v>736</v>
      </c>
      <c r="C15" s="90" t="s">
        <v>737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10" ht="18.75" x14ac:dyDescent="0.3">
      <c r="A16" s="15">
        <v>9</v>
      </c>
      <c r="B16" s="89" t="s">
        <v>284</v>
      </c>
      <c r="C16" s="90" t="s">
        <v>738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87" t="s">
        <v>739</v>
      </c>
      <c r="C17" s="88" t="s">
        <v>740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87" t="s">
        <v>741</v>
      </c>
      <c r="C18" s="88" t="s">
        <v>742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89" t="s">
        <v>743</v>
      </c>
      <c r="C19" s="90" t="s">
        <v>744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89" t="s">
        <v>745</v>
      </c>
      <c r="C20" s="90" t="s">
        <v>746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89" t="s">
        <v>458</v>
      </c>
      <c r="C21" s="90" t="s">
        <v>747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9" t="s">
        <v>748</v>
      </c>
      <c r="C22" s="90" t="s">
        <v>749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87" t="s">
        <v>750</v>
      </c>
      <c r="C23" s="88" t="s">
        <v>751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89" t="s">
        <v>154</v>
      </c>
      <c r="C24" s="90" t="s">
        <v>752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9" t="s">
        <v>753</v>
      </c>
      <c r="C25" s="90" t="s">
        <v>754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87" t="s">
        <v>755</v>
      </c>
      <c r="C26" s="88" t="s">
        <v>756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87" t="s">
        <v>757</v>
      </c>
      <c r="C27" s="88" t="s">
        <v>758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89" t="s">
        <v>759</v>
      </c>
      <c r="C28" s="90" t="s">
        <v>760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87" t="s">
        <v>761</v>
      </c>
      <c r="C29" s="88" t="s">
        <v>762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89" t="s">
        <v>85</v>
      </c>
      <c r="C30" s="90" t="s">
        <v>763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2">
      <c r="A31" s="97"/>
      <c r="B31" s="98"/>
      <c r="C31" s="98"/>
      <c r="D31" s="98"/>
      <c r="E31" s="98"/>
      <c r="F31" s="98"/>
      <c r="G31" s="95" t="s">
        <v>10</v>
      </c>
      <c r="H31" s="96"/>
      <c r="I31" s="4">
        <f>COUNTIF(I8:I30,"ผ่าน")</f>
        <v>0</v>
      </c>
    </row>
    <row r="32" spans="1:9" ht="18.75" x14ac:dyDescent="0.2">
      <c r="A32" s="99"/>
      <c r="B32" s="100"/>
      <c r="C32" s="100"/>
      <c r="D32" s="100"/>
      <c r="E32" s="100"/>
      <c r="F32" s="100"/>
      <c r="G32" s="95" t="s">
        <v>14</v>
      </c>
      <c r="H32" s="96"/>
      <c r="I32" s="4">
        <f>COUNTIF(I8:I30,"ไม่ผ่าน")</f>
        <v>23</v>
      </c>
    </row>
    <row r="33" spans="1:9" ht="18.75" x14ac:dyDescent="0.3">
      <c r="A33" s="6" t="s">
        <v>15</v>
      </c>
      <c r="B33" s="5"/>
      <c r="C33" s="5"/>
      <c r="D33" s="7"/>
      <c r="E33" s="5"/>
      <c r="F33" s="5"/>
      <c r="G33" s="14"/>
      <c r="H33" s="14"/>
      <c r="I33" s="14"/>
    </row>
    <row r="34" spans="1:9" ht="18.75" x14ac:dyDescent="0.3">
      <c r="A34" s="5"/>
      <c r="B34" s="5"/>
      <c r="C34" s="2"/>
      <c r="D34" s="10"/>
      <c r="E34" s="11" t="s">
        <v>16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17</v>
      </c>
      <c r="F35" s="10"/>
      <c r="G35" s="2"/>
      <c r="H35" s="2"/>
      <c r="I35" s="14"/>
    </row>
    <row r="36" spans="1:9" ht="18.75" x14ac:dyDescent="0.3">
      <c r="A36" s="5"/>
      <c r="B36" s="5"/>
      <c r="C36" s="2"/>
      <c r="D36" s="10"/>
      <c r="E36" s="11" t="s">
        <v>18</v>
      </c>
      <c r="F36" s="10"/>
      <c r="G36" s="2"/>
      <c r="H36" s="2"/>
      <c r="I36" s="14"/>
    </row>
    <row r="37" spans="1:9" ht="18.75" x14ac:dyDescent="0.3">
      <c r="A37" s="94" t="s">
        <v>19</v>
      </c>
      <c r="B37" s="94"/>
      <c r="C37" s="94" t="s">
        <v>20</v>
      </c>
      <c r="D37" s="94"/>
      <c r="E37" s="91" t="s">
        <v>21</v>
      </c>
      <c r="F37" s="91"/>
      <c r="G37" s="91" t="s">
        <v>22</v>
      </c>
      <c r="H37" s="91"/>
      <c r="I37" s="14"/>
    </row>
    <row r="38" spans="1:9" ht="18.75" x14ac:dyDescent="0.3">
      <c r="A38" s="94"/>
      <c r="B38" s="94"/>
      <c r="C38" s="92" t="s">
        <v>23</v>
      </c>
      <c r="D38" s="92"/>
      <c r="E38" s="93" t="s">
        <v>24</v>
      </c>
      <c r="F38" s="93"/>
      <c r="G38" s="93">
        <f>COUNTIF(H8:H30,"/")</f>
        <v>0</v>
      </c>
      <c r="H38" s="93"/>
      <c r="I38" s="14"/>
    </row>
    <row r="39" spans="1:9" ht="18.75" x14ac:dyDescent="0.3">
      <c r="A39" s="94"/>
      <c r="B39" s="94"/>
      <c r="C39" s="92" t="s">
        <v>25</v>
      </c>
      <c r="D39" s="92"/>
      <c r="E39" s="93" t="s">
        <v>26</v>
      </c>
      <c r="F39" s="93"/>
      <c r="G39" s="93">
        <f>COUNTIF(G8:G30,"/")</f>
        <v>0</v>
      </c>
      <c r="H39" s="93"/>
      <c r="I39" s="14"/>
    </row>
    <row r="40" spans="1:9" ht="18.75" x14ac:dyDescent="0.3">
      <c r="A40" s="94"/>
      <c r="B40" s="94"/>
      <c r="C40" s="92" t="s">
        <v>27</v>
      </c>
      <c r="D40" s="92"/>
      <c r="E40" s="93" t="s">
        <v>10</v>
      </c>
      <c r="F40" s="93"/>
      <c r="G40" s="93">
        <f>COUNTIF(F8:F30,"/")</f>
        <v>0</v>
      </c>
      <c r="H40" s="93"/>
      <c r="I40" s="14"/>
    </row>
    <row r="41" spans="1:9" ht="18.75" x14ac:dyDescent="0.3">
      <c r="A41" s="94"/>
      <c r="B41" s="94"/>
      <c r="C41" s="92" t="s">
        <v>28</v>
      </c>
      <c r="D41" s="92"/>
      <c r="E41" s="93" t="s">
        <v>14</v>
      </c>
      <c r="F41" s="93"/>
      <c r="G41" s="93">
        <f>COUNTIF(E8:E30,"/")</f>
        <v>23</v>
      </c>
      <c r="H41" s="93"/>
      <c r="I41" s="14"/>
    </row>
  </sheetData>
  <mergeCells count="30"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1:J1"/>
    <mergeCell ref="F6:H6"/>
    <mergeCell ref="A31:F32"/>
    <mergeCell ref="G31:H31"/>
    <mergeCell ref="G32:H32"/>
    <mergeCell ref="A37:B41"/>
    <mergeCell ref="C37:D37"/>
    <mergeCell ref="E37:F37"/>
    <mergeCell ref="G37:H37"/>
    <mergeCell ref="C38:D38"/>
    <mergeCell ref="E38:F38"/>
    <mergeCell ref="C41:D41"/>
    <mergeCell ref="E41:F41"/>
    <mergeCell ref="G41:H41"/>
    <mergeCell ref="G38:H38"/>
    <mergeCell ref="C39:D39"/>
    <mergeCell ref="E39:F39"/>
    <mergeCell ref="G39:H39"/>
    <mergeCell ref="C40:D40"/>
    <mergeCell ref="E40:F40"/>
    <mergeCell ref="G40:H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2019-12-31T08:53:10Z</dcterms:modified>
</cp:coreProperties>
</file>