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05" yWindow="-105" windowWidth="23250" windowHeight="13170" tabRatio="619" firstSheet="3" activeTab="10"/>
  </bookViews>
  <sheets>
    <sheet name="ห้อง1" sheetId="22" r:id="rId1"/>
    <sheet name="ห้อง2" sheetId="30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29" r:id="rId11"/>
  </sheets>
  <calcPr calcId="145621"/>
</workbook>
</file>

<file path=xl/calcChain.xml><?xml version="1.0" encoding="utf-8"?>
<calcChain xmlns="http://schemas.openxmlformats.org/spreadsheetml/2006/main">
  <c r="E42" i="29" l="1"/>
  <c r="F30" i="29"/>
  <c r="G30" i="29" s="1"/>
  <c r="G29" i="29"/>
  <c r="F29" i="29"/>
  <c r="F28" i="29"/>
  <c r="G28" i="29" s="1"/>
  <c r="G27" i="29"/>
  <c r="F27" i="29"/>
  <c r="F26" i="29"/>
  <c r="G26" i="29" s="1"/>
  <c r="G25" i="29"/>
  <c r="F25" i="29"/>
  <c r="F24" i="29"/>
  <c r="G24" i="29" s="1"/>
  <c r="G23" i="29"/>
  <c r="F23" i="29"/>
  <c r="F22" i="29"/>
  <c r="G22" i="29" s="1"/>
  <c r="G21" i="29"/>
  <c r="F21" i="29"/>
  <c r="F20" i="29"/>
  <c r="G20" i="29" s="1"/>
  <c r="G19" i="29"/>
  <c r="F19" i="29"/>
  <c r="F18" i="29"/>
  <c r="G18" i="29" s="1"/>
  <c r="G17" i="29"/>
  <c r="F17" i="29"/>
  <c r="F16" i="29"/>
  <c r="G16" i="29" s="1"/>
  <c r="G15" i="29"/>
  <c r="F15" i="29"/>
  <c r="F14" i="29"/>
  <c r="G14" i="29" s="1"/>
  <c r="G13" i="29"/>
  <c r="F13" i="29"/>
  <c r="F12" i="29"/>
  <c r="G12" i="29" s="1"/>
  <c r="G11" i="29"/>
  <c r="F11" i="29"/>
  <c r="F10" i="29"/>
  <c r="G10" i="29" s="1"/>
  <c r="G9" i="29"/>
  <c r="F9" i="29"/>
  <c r="F8" i="29"/>
  <c r="E41" i="29" s="1"/>
  <c r="F30" i="28"/>
  <c r="G30" i="28" s="1"/>
  <c r="F29" i="28"/>
  <c r="G29" i="28" s="1"/>
  <c r="F28" i="28"/>
  <c r="G28" i="28" s="1"/>
  <c r="F27" i="28"/>
  <c r="G27" i="28" s="1"/>
  <c r="F26" i="28"/>
  <c r="G26" i="28" s="1"/>
  <c r="F25" i="28"/>
  <c r="G25" i="28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F8" i="28"/>
  <c r="G47" i="27"/>
  <c r="F47" i="27"/>
  <c r="F46" i="27"/>
  <c r="G46" i="27" s="1"/>
  <c r="G45" i="27"/>
  <c r="F45" i="27"/>
  <c r="F44" i="27"/>
  <c r="G44" i="27" s="1"/>
  <c r="G43" i="27"/>
  <c r="F43" i="27"/>
  <c r="F42" i="27"/>
  <c r="G42" i="27" s="1"/>
  <c r="G41" i="27"/>
  <c r="F41" i="27"/>
  <c r="F40" i="27"/>
  <c r="G40" i="27" s="1"/>
  <c r="G39" i="27"/>
  <c r="F39" i="27"/>
  <c r="F38" i="27"/>
  <c r="G38" i="27" s="1"/>
  <c r="G37" i="27"/>
  <c r="F37" i="27"/>
  <c r="F36" i="27"/>
  <c r="G36" i="27" s="1"/>
  <c r="G35" i="27"/>
  <c r="F35" i="27"/>
  <c r="F34" i="27"/>
  <c r="G34" i="27" s="1"/>
  <c r="G33" i="27"/>
  <c r="F33" i="27"/>
  <c r="F32" i="27"/>
  <c r="G32" i="27" s="1"/>
  <c r="G31" i="27"/>
  <c r="F31" i="27"/>
  <c r="F30" i="27"/>
  <c r="G30" i="27" s="1"/>
  <c r="G29" i="27"/>
  <c r="F29" i="27"/>
  <c r="F28" i="27"/>
  <c r="G28" i="27" s="1"/>
  <c r="G27" i="27"/>
  <c r="F27" i="27"/>
  <c r="F26" i="27"/>
  <c r="G26" i="27" s="1"/>
  <c r="G25" i="27"/>
  <c r="F25" i="27"/>
  <c r="F24" i="27"/>
  <c r="G24" i="27" s="1"/>
  <c r="G23" i="27"/>
  <c r="F23" i="27"/>
  <c r="F22" i="27"/>
  <c r="G22" i="27" s="1"/>
  <c r="G21" i="27"/>
  <c r="F21" i="27"/>
  <c r="F20" i="27"/>
  <c r="G20" i="27" s="1"/>
  <c r="G19" i="27"/>
  <c r="F19" i="27"/>
  <c r="F18" i="27"/>
  <c r="G18" i="27" s="1"/>
  <c r="G17" i="27"/>
  <c r="F17" i="27"/>
  <c r="F16" i="27"/>
  <c r="G16" i="27" s="1"/>
  <c r="G15" i="27"/>
  <c r="F15" i="27"/>
  <c r="F14" i="27"/>
  <c r="G14" i="27" s="1"/>
  <c r="G13" i="27"/>
  <c r="F13" i="27"/>
  <c r="F12" i="27"/>
  <c r="G12" i="27" s="1"/>
  <c r="G11" i="27"/>
  <c r="F11" i="27"/>
  <c r="F10" i="27"/>
  <c r="G10" i="27" s="1"/>
  <c r="G9" i="27"/>
  <c r="F9" i="27"/>
  <c r="F8" i="27"/>
  <c r="E58" i="27" s="1"/>
  <c r="F33" i="26"/>
  <c r="G33" i="26" s="1"/>
  <c r="F32" i="26"/>
  <c r="G32" i="26" s="1"/>
  <c r="F31" i="26"/>
  <c r="G31" i="26" s="1"/>
  <c r="F30" i="26"/>
  <c r="G30" i="26" s="1"/>
  <c r="F29" i="26"/>
  <c r="G29" i="26" s="1"/>
  <c r="F28" i="26"/>
  <c r="G28" i="26" s="1"/>
  <c r="F27" i="26"/>
  <c r="G27" i="26" s="1"/>
  <c r="F26" i="26"/>
  <c r="G26" i="26" s="1"/>
  <c r="F25" i="26"/>
  <c r="G25" i="26" s="1"/>
  <c r="F24" i="26"/>
  <c r="G24" i="26" s="1"/>
  <c r="F23" i="26"/>
  <c r="G23" i="26" s="1"/>
  <c r="F22" i="26"/>
  <c r="G22" i="26" s="1"/>
  <c r="F21" i="26"/>
  <c r="G21" i="26" s="1"/>
  <c r="F20" i="26"/>
  <c r="G20" i="26" s="1"/>
  <c r="F19" i="26"/>
  <c r="G19" i="26" s="1"/>
  <c r="F18" i="26"/>
  <c r="G18" i="26" s="1"/>
  <c r="F17" i="26"/>
  <c r="G17" i="26" s="1"/>
  <c r="F16" i="26"/>
  <c r="G16" i="26" s="1"/>
  <c r="F15" i="26"/>
  <c r="G15" i="26" s="1"/>
  <c r="F14" i="26"/>
  <c r="G14" i="26" s="1"/>
  <c r="F13" i="26"/>
  <c r="G13" i="26" s="1"/>
  <c r="F12" i="26"/>
  <c r="G12" i="26" s="1"/>
  <c r="F11" i="26"/>
  <c r="G11" i="26" s="1"/>
  <c r="F10" i="26"/>
  <c r="G10" i="26" s="1"/>
  <c r="F9" i="26"/>
  <c r="G9" i="26" s="1"/>
  <c r="F8" i="26"/>
  <c r="E44" i="26" s="1"/>
  <c r="F50" i="23"/>
  <c r="G50" i="23" s="1"/>
  <c r="F49" i="23"/>
  <c r="G49" i="23" s="1"/>
  <c r="F48" i="23"/>
  <c r="G48" i="23" s="1"/>
  <c r="F47" i="23"/>
  <c r="G47" i="23" s="1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F8" i="23"/>
  <c r="G51" i="25"/>
  <c r="F51" i="25"/>
  <c r="G50" i="25"/>
  <c r="F50" i="25"/>
  <c r="G49" i="25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G20" i="25"/>
  <c r="F20" i="25"/>
  <c r="G19" i="25"/>
  <c r="F19" i="25"/>
  <c r="G18" i="25"/>
  <c r="F18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G8" i="25"/>
  <c r="G52" i="25" s="1"/>
  <c r="F8" i="25"/>
  <c r="E62" i="25" s="1"/>
  <c r="G21" i="24"/>
  <c r="F21" i="24"/>
  <c r="F20" i="24"/>
  <c r="G20" i="24" s="1"/>
  <c r="G19" i="24"/>
  <c r="F19" i="24"/>
  <c r="F18" i="24"/>
  <c r="G18" i="24" s="1"/>
  <c r="G17" i="24"/>
  <c r="F17" i="24"/>
  <c r="F16" i="24"/>
  <c r="G16" i="24" s="1"/>
  <c r="G15" i="24"/>
  <c r="F15" i="24"/>
  <c r="F14" i="24"/>
  <c r="G14" i="24" s="1"/>
  <c r="G13" i="24"/>
  <c r="F13" i="24"/>
  <c r="F12" i="24"/>
  <c r="G12" i="24" s="1"/>
  <c r="G11" i="24"/>
  <c r="F11" i="24"/>
  <c r="F10" i="24"/>
  <c r="G10" i="24" s="1"/>
  <c r="G9" i="24"/>
  <c r="F9" i="24"/>
  <c r="E33" i="24" s="1"/>
  <c r="F8" i="24"/>
  <c r="E32" i="24" s="1"/>
  <c r="F51" i="32"/>
  <c r="G51" i="32" s="1"/>
  <c r="F50" i="32"/>
  <c r="G50" i="32" s="1"/>
  <c r="F49" i="32"/>
  <c r="G49" i="32" s="1"/>
  <c r="F48" i="32"/>
  <c r="G48" i="32" s="1"/>
  <c r="F47" i="32"/>
  <c r="G47" i="32" s="1"/>
  <c r="F46" i="32"/>
  <c r="G46" i="32" s="1"/>
  <c r="F45" i="32"/>
  <c r="G45" i="32" s="1"/>
  <c r="F44" i="32"/>
  <c r="G44" i="32" s="1"/>
  <c r="F43" i="32"/>
  <c r="G43" i="32" s="1"/>
  <c r="F42" i="32"/>
  <c r="G42" i="32" s="1"/>
  <c r="F41" i="32"/>
  <c r="G41" i="32" s="1"/>
  <c r="F40" i="32"/>
  <c r="G40" i="32" s="1"/>
  <c r="F39" i="32"/>
  <c r="G39" i="32" s="1"/>
  <c r="F38" i="32"/>
  <c r="G38" i="32" s="1"/>
  <c r="F37" i="32"/>
  <c r="G37" i="32" s="1"/>
  <c r="F36" i="32"/>
  <c r="G36" i="32" s="1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F29" i="32"/>
  <c r="G29" i="32" s="1"/>
  <c r="F28" i="32"/>
  <c r="G28" i="32" s="1"/>
  <c r="F27" i="32"/>
  <c r="G27" i="32" s="1"/>
  <c r="F26" i="32"/>
  <c r="G26" i="32" s="1"/>
  <c r="F25" i="32"/>
  <c r="G25" i="32" s="1"/>
  <c r="F24" i="32"/>
  <c r="G24" i="32" s="1"/>
  <c r="F23" i="32"/>
  <c r="G23" i="32" s="1"/>
  <c r="F22" i="32"/>
  <c r="G22" i="32" s="1"/>
  <c r="F21" i="32"/>
  <c r="G21" i="32" s="1"/>
  <c r="F20" i="32"/>
  <c r="G20" i="32" s="1"/>
  <c r="F19" i="32"/>
  <c r="G19" i="32" s="1"/>
  <c r="F18" i="32"/>
  <c r="G18" i="32" s="1"/>
  <c r="F17" i="32"/>
  <c r="G17" i="32" s="1"/>
  <c r="F16" i="32"/>
  <c r="G16" i="32" s="1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G9" i="32" s="1"/>
  <c r="F8" i="32"/>
  <c r="E63" i="32" s="1"/>
  <c r="F52" i="31"/>
  <c r="G52" i="31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E63" i="31" s="1"/>
  <c r="F8" i="31"/>
  <c r="E62" i="31" s="1"/>
  <c r="E62" i="30"/>
  <c r="G52" i="30"/>
  <c r="F52" i="30"/>
  <c r="G51" i="30"/>
  <c r="F51" i="30"/>
  <c r="G50" i="30"/>
  <c r="F50" i="30"/>
  <c r="G49" i="30"/>
  <c r="F49" i="30"/>
  <c r="G48" i="30"/>
  <c r="F48" i="30"/>
  <c r="G47" i="30"/>
  <c r="F47" i="30"/>
  <c r="G46" i="30"/>
  <c r="F46" i="30"/>
  <c r="G45" i="30"/>
  <c r="F45" i="30"/>
  <c r="G44" i="30"/>
  <c r="F44" i="30"/>
  <c r="G43" i="30"/>
  <c r="F43" i="30"/>
  <c r="G42" i="30"/>
  <c r="F42" i="30"/>
  <c r="G41" i="30"/>
  <c r="F41" i="30"/>
  <c r="G40" i="30"/>
  <c r="F40" i="30"/>
  <c r="G39" i="30"/>
  <c r="F39" i="30"/>
  <c r="G38" i="30"/>
  <c r="F38" i="30"/>
  <c r="G37" i="30"/>
  <c r="F37" i="30"/>
  <c r="G36" i="30"/>
  <c r="F36" i="30"/>
  <c r="G35" i="30"/>
  <c r="F35" i="30"/>
  <c r="G34" i="30"/>
  <c r="F34" i="30"/>
  <c r="G33" i="30"/>
  <c r="F33" i="30"/>
  <c r="G32" i="30"/>
  <c r="F32" i="30"/>
  <c r="G31" i="30"/>
  <c r="F31" i="30"/>
  <c r="G30" i="30"/>
  <c r="F30" i="30"/>
  <c r="G29" i="30"/>
  <c r="F29" i="30"/>
  <c r="G28" i="30"/>
  <c r="F28" i="30"/>
  <c r="G27" i="30"/>
  <c r="F27" i="30"/>
  <c r="G26" i="30"/>
  <c r="F26" i="30"/>
  <c r="G25" i="30"/>
  <c r="F25" i="30"/>
  <c r="G24" i="30"/>
  <c r="F24" i="30"/>
  <c r="G23" i="30"/>
  <c r="F23" i="30"/>
  <c r="G22" i="30"/>
  <c r="F22" i="30"/>
  <c r="G21" i="30"/>
  <c r="F21" i="30"/>
  <c r="G20" i="30"/>
  <c r="F20" i="30"/>
  <c r="G19" i="30"/>
  <c r="F19" i="30"/>
  <c r="G18" i="30"/>
  <c r="F18" i="30"/>
  <c r="G17" i="30"/>
  <c r="F17" i="30"/>
  <c r="G16" i="30"/>
  <c r="F16" i="30"/>
  <c r="G15" i="30"/>
  <c r="F15" i="30"/>
  <c r="G14" i="30"/>
  <c r="F14" i="30"/>
  <c r="G13" i="30"/>
  <c r="F13" i="30"/>
  <c r="G12" i="30"/>
  <c r="F12" i="30"/>
  <c r="G11" i="30"/>
  <c r="F11" i="30"/>
  <c r="G10" i="30"/>
  <c r="F10" i="30"/>
  <c r="G9" i="30"/>
  <c r="F9" i="30"/>
  <c r="E64" i="30" s="1"/>
  <c r="G8" i="30"/>
  <c r="G53" i="30" s="1"/>
  <c r="F8" i="30"/>
  <c r="E63" i="30" s="1"/>
  <c r="F9" i="22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47" i="22"/>
  <c r="G47" i="22" s="1"/>
  <c r="F48" i="22"/>
  <c r="G48" i="22" s="1"/>
  <c r="F49" i="22"/>
  <c r="G49" i="22" s="1"/>
  <c r="F50" i="22"/>
  <c r="G50" i="22" s="1"/>
  <c r="F51" i="22"/>
  <c r="G51" i="22" s="1"/>
  <c r="G8" i="24" l="1"/>
  <c r="G22" i="24" s="1"/>
  <c r="E61" i="25"/>
  <c r="E63" i="25"/>
  <c r="E62" i="23"/>
  <c r="E60" i="23"/>
  <c r="G9" i="23"/>
  <c r="E61" i="23"/>
  <c r="G8" i="23"/>
  <c r="G51" i="23" s="1"/>
  <c r="E43" i="26"/>
  <c r="E45" i="26"/>
  <c r="G8" i="26"/>
  <c r="G34" i="26" s="1"/>
  <c r="E57" i="27"/>
  <c r="G8" i="27"/>
  <c r="G49" i="27" s="1"/>
  <c r="E59" i="27"/>
  <c r="E41" i="28"/>
  <c r="E40" i="28"/>
  <c r="G8" i="29"/>
  <c r="G32" i="29" s="1"/>
  <c r="E40" i="29"/>
  <c r="E39" i="29"/>
  <c r="G31" i="29"/>
  <c r="G9" i="28"/>
  <c r="E42" i="28"/>
  <c r="E39" i="28"/>
  <c r="G8" i="28"/>
  <c r="E56" i="27"/>
  <c r="G48" i="27"/>
  <c r="G35" i="26"/>
  <c r="E42" i="26"/>
  <c r="G52" i="23"/>
  <c r="E59" i="23"/>
  <c r="G53" i="25"/>
  <c r="E60" i="25"/>
  <c r="G23" i="24"/>
  <c r="E30" i="24"/>
  <c r="E31" i="24"/>
  <c r="E60" i="32"/>
  <c r="G8" i="32"/>
  <c r="E61" i="32"/>
  <c r="E62" i="32"/>
  <c r="G9" i="31"/>
  <c r="E64" i="31"/>
  <c r="E61" i="31"/>
  <c r="G8" i="31"/>
  <c r="G54" i="30"/>
  <c r="E61" i="30"/>
  <c r="G32" i="28" l="1"/>
  <c r="G31" i="28"/>
  <c r="G53" i="32"/>
  <c r="G52" i="32"/>
  <c r="G54" i="31"/>
  <c r="G53" i="31"/>
  <c r="F8" i="22" l="1"/>
  <c r="G8" i="22" s="1"/>
  <c r="E61" i="22" l="1"/>
  <c r="E63" i="22"/>
  <c r="G53" i="22"/>
  <c r="E62" i="22"/>
  <c r="E60" i="22"/>
  <c r="G52" i="22" l="1"/>
</calcChain>
</file>

<file path=xl/sharedStrings.xml><?xml version="1.0" encoding="utf-8"?>
<sst xmlns="http://schemas.openxmlformats.org/spreadsheetml/2006/main" count="1536" uniqueCount="826">
  <si>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</si>
  <si>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</si>
  <si>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</si>
  <si>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</si>
  <si>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</si>
  <si>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</si>
  <si>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</si>
  <si>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</si>
  <si>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</si>
  <si>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</si>
  <si>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</si>
  <si>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</si>
  <si>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</si>
  <si>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</si>
  <si>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</si>
  <si>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</si>
  <si>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</si>
  <si>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</si>
  <si>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</si>
  <si>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</si>
  <si>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</si>
  <si>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</si>
  <si>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</si>
  <si>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</si>
  <si>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</si>
  <si>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</si>
  <si>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</si>
  <si>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</si>
  <si>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</si>
  <si>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</si>
  <si>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</si>
  <si>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</si>
  <si>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</si>
  <si>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</si>
  <si>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</si>
  <si>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</si>
  <si>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</si>
  <si>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</si>
  <si>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</si>
  <si>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</si>
  <si>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</si>
  <si>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</si>
  <si>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</si>
  <si>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</si>
  <si>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</si>
  <si>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</si>
  <si>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</si>
  <si>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</si>
  <si>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</si>
  <si>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</si>
  <si>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ผู้ประเมิน</t>
  </si>
  <si>
    <t xml:space="preserve">ลงชื่อ </t>
  </si>
  <si>
    <t>สรุปผลการประเมินการใช้ภาษาอังกฤษ: ทักษะการอ่าน ชั้นมัธยมศึกษาปีที่ ๔/๑</t>
  </si>
  <si>
    <t>สรุปผลการประเมินการใช้ภาษาอังกฤษ: ทักษะการอ่าน ชั้นมัธยมศึกษาปีที่ ๔/๒</t>
  </si>
  <si>
    <t>สรุปผลการประเมินการใช้ภาษาอังกฤษ: ทักษะการอ่าน ชั้นมัธยมศึกษาปีที่ ๔/๓</t>
  </si>
  <si>
    <t>สรุปผลการประเมินการใช้ภาษาอังกฤษ: ทักษะการอ่าน ชั้นมัธยมศึกษาปีที่ ๔/๔</t>
  </si>
  <si>
    <t>สรุปผลการประเมินการใช้ภาษาอังกฤษ: ทักษะการอ่าน ชั้นมัธยมศึกษาปีที่ ๔/๕</t>
  </si>
  <si>
    <t>สรุปผลการประเมินการใช้ภาษาอังกฤษ: ทักษะการอ่าน ชั้นมัธยมศึกษาปีที่ ๔/๖</t>
  </si>
  <si>
    <t>สรุปผลการประเมินการใช้ภาษาอังกฤษ: ทักษะการอ่าน ชั้นมัธยมศึกษาปีที่ ๔/๗</t>
  </si>
  <si>
    <t>สรุปผลการประเมินการใช้ภาษาอังกฤษ: ทักษะการอ่าน ชั้นมัธยมศึกษาปีที่ ๔/๘</t>
  </si>
  <si>
    <t>สรุปผลการประเมินการใช้ภาษาอังกฤษ: ทักษะการอ่าน ชั้นมัธยมศึกษาปีที่ ๔/๙</t>
  </si>
  <si>
    <t>สรุปผลการประเมินการใช้ภาษาอังกฤษ: ทักษะการอ่าน ชั้นมัธยมศึกษาปีที่ ๔/๑๐</t>
  </si>
  <si>
    <t>สรุปผลการประเมินการใช้ภาษาอังกฤษ: ทักษะการอ่าน ชั้นมัธยมศึกษาปีที่ ๔/๑๑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</si>
  <si>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</si>
  <si>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</si>
  <si>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</si>
  <si>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</si>
  <si>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</si>
  <si>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</si>
  <si>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</si>
  <si>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</si>
  <si>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</si>
  <si>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</si>
  <si>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</si>
  <si>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</si>
  <si>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</si>
  <si>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</si>
  <si>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</si>
  <si>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>๔๐</t>
  </si>
  <si>
    <t>๔๑</t>
  </si>
  <si>
    <t>๔๒</t>
  </si>
  <si>
    <t>๔๓</t>
  </si>
  <si>
    <t>๔๔</t>
  </si>
  <si>
    <t>๔๕</t>
  </si>
  <si>
    <t xml:space="preserve"> </t>
  </si>
  <si>
    <t>(                                            )</t>
  </si>
  <si>
    <t xml:space="preserve">ตำแหน่ง </t>
  </si>
  <si>
    <t xml:space="preserve">  ประเมิน วันที่    เดือน        พ.ศ.</t>
  </si>
  <si>
    <t xml:space="preserve">  ประเมิน วันที่    เดือน      พ.ศ.</t>
  </si>
  <si>
    <t xml:space="preserve">  ประเมิน วันที่    เดือน          พ.ศ.</t>
  </si>
  <si>
    <t xml:space="preserve">  ประเมิน วันที่    เดือน            พ.ศ.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</si>
  <si>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</si>
  <si>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</si>
  <si>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</si>
  <si>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</si>
  <si>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</si>
  <si>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</si>
  <si>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</si>
  <si>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</si>
  <si>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นางสาวปรียาภรณ์</t>
  </si>
  <si>
    <t>มานะสุข</t>
  </si>
  <si>
    <t>นางสาวพิมพลอย</t>
  </si>
  <si>
    <t>พิกุลทอง</t>
  </si>
  <si>
    <t>นางสาวพิยดา</t>
  </si>
  <si>
    <t>คนสันทัด</t>
  </si>
  <si>
    <t>นางสาวศิรินภา</t>
  </si>
  <si>
    <t>วิลาศสุระสังวาลย์</t>
  </si>
  <si>
    <t>นางสาวภัทราภรณ์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</si>
  <si>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</si>
  <si>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</si>
  <si>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</si>
  <si>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</si>
  <si>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</si>
  <si>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</si>
  <si>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</si>
  <si>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</si>
  <si>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</si>
  <si>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นางสาวกนกวรรณ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</si>
  <si>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</si>
  <si>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</si>
  <si>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</si>
  <si>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</si>
  <si>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</si>
  <si>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นางสาวชุติกาญจน์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</si>
  <si>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</si>
  <si>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</si>
  <si>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</si>
  <si>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</si>
  <si>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</si>
  <si>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</si>
  <si>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</si>
  <si>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</si>
  <si>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</si>
  <si>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</si>
  <si>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</si>
  <si>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นางสาวอาทิตยา</t>
  </si>
  <si>
    <t>สถาวร</t>
  </si>
  <si>
    <t>นายทรงพล</t>
  </si>
  <si>
    <t>ดีจริง</t>
  </si>
  <si>
    <t>นายนราวุฒิ</t>
  </si>
  <si>
    <t>เพชรประดับ</t>
  </si>
  <si>
    <t>นายอภิวัฒน์</t>
  </si>
  <si>
    <t>เซี่ยงใช่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</si>
  <si>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</si>
  <si>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</si>
  <si>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</si>
  <si>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</si>
  <si>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</si>
  <si>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</si>
  <si>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</si>
  <si>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</si>
  <si>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</si>
  <si>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</si>
  <si>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นายภานุวัฒน์</t>
  </si>
  <si>
    <t>กิจวัฒนานนท์</t>
  </si>
  <si>
    <t>นายวุฒิชัย</t>
  </si>
  <si>
    <t>พรมบุตร</t>
  </si>
  <si>
    <t>นายจิตชฎา</t>
  </si>
  <si>
    <t>อุ่นจันทร์</t>
  </si>
  <si>
    <t>นายชยากร</t>
  </si>
  <si>
    <t>สำเภาจันทร์</t>
  </si>
  <si>
    <t>นายพงศกร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</si>
  <si>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</si>
  <si>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</si>
  <si>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</si>
  <si>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</si>
  <si>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</si>
  <si>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</si>
  <si>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</si>
  <si>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</si>
  <si>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</si>
  <si>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</si>
  <si>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</si>
  <si>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</si>
  <si>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</si>
  <si>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</si>
  <si>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</si>
  <si>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</si>
  <si>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</si>
  <si>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</si>
  <si>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นางสาวอรสา</t>
  </si>
  <si>
    <t>บัวเมือง</t>
  </si>
  <si>
    <t>นายยศนันท์</t>
  </si>
  <si>
    <t>กรรณิการ์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</si>
  <si>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</si>
  <si>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</si>
  <si>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</si>
  <si>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</si>
  <si>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</si>
  <si>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มหาละออง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</si>
  <si>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</si>
  <si>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</si>
  <si>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</si>
  <si>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</si>
  <si>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</si>
  <si>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</si>
  <si>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</si>
  <si>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</si>
  <si>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</si>
  <si>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</si>
  <si>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</si>
  <si>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</si>
  <si>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</si>
  <si>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</si>
  <si>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</si>
  <si>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</si>
  <si>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</si>
  <si>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</si>
  <si>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</si>
  <si>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</si>
  <si>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</si>
  <si>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</si>
  <si>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</si>
  <si>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</si>
  <si>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</si>
  <si>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</si>
  <si>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</si>
  <si>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</si>
  <si>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</si>
  <si>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</si>
  <si>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</si>
  <si>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</si>
  <si>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</si>
  <si>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</si>
  <si>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</si>
  <si>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</si>
  <si>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นางสาวเพ็ญนภา</t>
  </si>
  <si>
    <t>พันถัน</t>
  </si>
  <si>
    <t>นางสาวอารยา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</si>
  <si>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</si>
  <si>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</si>
  <si>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</si>
  <si>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</si>
  <si>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</si>
  <si>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นางสาวกมลวรรณ</t>
  </si>
  <si>
    <t>โพธิ์เดช</t>
  </si>
  <si>
    <t>นางสาวกัญญาณัฐ</t>
  </si>
  <si>
    <t>ดีเสงี่ยม</t>
  </si>
  <si>
    <t>นางสาวธนัญญา</t>
  </si>
  <si>
    <t>เจือเพ็ชร</t>
  </si>
  <si>
    <t>นางสาวพรเพ็ญ</t>
  </si>
  <si>
    <t>เจนจิตร์</t>
  </si>
  <si>
    <t>นางสาวเพ็ญพิชญา</t>
  </si>
  <si>
    <t>ยิ้มวงษ์</t>
  </si>
  <si>
    <t>นางสาวสุพรรษา</t>
  </si>
  <si>
    <t>จันทรา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</si>
  <si>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</si>
  <si>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</si>
  <si>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</si>
  <si>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</si>
  <si>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</si>
  <si>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</si>
  <si>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</si>
  <si>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</si>
  <si>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</si>
  <si>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</si>
  <si>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</si>
  <si>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</si>
  <si>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</si>
  <si>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</si>
  <si>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</si>
  <si>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นายพงศธร</t>
  </si>
  <si>
    <t>กัลยานุกูล</t>
  </si>
  <si>
    <t>บุญแก้ว</t>
  </si>
  <si>
    <t>นายภคพล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</si>
  <si>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</si>
  <si>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</si>
  <si>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</si>
  <si>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</si>
  <si>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</si>
  <si>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</si>
  <si>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</si>
  <si>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</si>
  <si>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</si>
  <si>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</si>
  <si>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</si>
  <si>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</si>
  <si>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</si>
  <si>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</si>
  <si>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</si>
  <si>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</si>
  <si>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</si>
  <si>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</si>
  <si>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</si>
  <si>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</si>
  <si>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</si>
  <si>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</si>
  <si>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</si>
  <si>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</si>
  <si>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</si>
  <si>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</si>
  <si>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</si>
  <si>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</si>
  <si>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</si>
  <si>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นางสาวณัฐธิดา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</si>
  <si>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</si>
  <si>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</si>
  <si>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</si>
  <si>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</si>
  <si>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</si>
  <si>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</si>
  <si>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</si>
  <si>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นางสาวสุภัสสรา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</si>
  <si>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</si>
  <si>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</si>
  <si>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</si>
  <si>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</si>
  <si>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</si>
  <si>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</si>
  <si>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เรืองโภชน์</t>
  </si>
  <si>
    <t>นางสาวอรอุมา</t>
  </si>
  <si>
    <t>อ้นรัตน์</t>
  </si>
  <si>
    <t>นางสาวอรณิชา</t>
  </si>
  <si>
    <t>รวมทรัพย์</t>
  </si>
  <si>
    <t>นางสาวอมราวดี</t>
  </si>
  <si>
    <t>ธนปิตินันท์</t>
  </si>
  <si>
    <t>นางสาวอภิรตา</t>
  </si>
  <si>
    <t>ดอนมอญ</t>
  </si>
  <si>
    <t>นางสาวสุรดา</t>
  </si>
  <si>
    <t>ทุมนานอก</t>
  </si>
  <si>
    <t>สวนแก้วเมือง</t>
  </si>
  <si>
    <t>นางสาววิลาสินี</t>
  </si>
  <si>
    <t>ดอนผา</t>
  </si>
  <si>
    <t>นางสาววรันดา</t>
  </si>
  <si>
    <t>กรรณทิพย์</t>
  </si>
  <si>
    <t>นางสาววรรณพร</t>
  </si>
  <si>
    <t>ปิสายะสา</t>
  </si>
  <si>
    <t>นางสาวปวันรัตน์</t>
  </si>
  <si>
    <t>จันทร์ศรี</t>
  </si>
  <si>
    <t>นางสาวปนัดดา</t>
  </si>
  <si>
    <t>ก้อนรัมย์</t>
  </si>
  <si>
    <t>นางสาวนภัสสร</t>
  </si>
  <si>
    <t>สายสงวน</t>
  </si>
  <si>
    <t>นางสาวนพิยดา</t>
  </si>
  <si>
    <t>ร้อยกล้า</t>
  </si>
  <si>
    <t>นางสาวธนวรรณ</t>
  </si>
  <si>
    <t>วรพุฒ</t>
  </si>
  <si>
    <t>นางสาวดวงฤดี</t>
  </si>
  <si>
    <t>เขียวขำ</t>
  </si>
  <si>
    <t>นางสาวณัฐกานต์</t>
  </si>
  <si>
    <t>แจ้งเกิด</t>
  </si>
  <si>
    <t>นางสาวชมพูนุช</t>
  </si>
  <si>
    <t>เข็มมาลากูล</t>
  </si>
  <si>
    <t>นางสาวกษมา</t>
  </si>
  <si>
    <t>หาดอน</t>
  </si>
  <si>
    <t>นางสาวกวีลักษณ์</t>
  </si>
  <si>
    <t>ชาสังข์</t>
  </si>
  <si>
    <t>นางสาวกฤติญา</t>
  </si>
  <si>
    <t>เปรื่องปราชญ์</t>
  </si>
  <si>
    <t>นางสาวกนกกาญจน์</t>
  </si>
  <si>
    <t>ดัดผ่อง</t>
  </si>
  <si>
    <t>นางสาววริศรา</t>
  </si>
  <si>
    <t>ฮะฮั่วเฮง</t>
  </si>
  <si>
    <t xml:space="preserve">นางสาวทิพวรรณ </t>
  </si>
  <si>
    <t>บุรีวงษ์</t>
  </si>
  <si>
    <t>ทองอ่อน</t>
  </si>
  <si>
    <t>นางสาวสิริยากร</t>
  </si>
  <si>
    <t>วงษา</t>
  </si>
  <si>
    <t>นางสาวสิริภัทร</t>
  </si>
  <si>
    <t>เชิงเขา</t>
  </si>
  <si>
    <t>นางสาวณัฐมณฑน์</t>
  </si>
  <si>
    <t>นางสาวณัฐธยาน์</t>
  </si>
  <si>
    <t>เครือจันทร์</t>
  </si>
  <si>
    <t>นางสาวณัฏฐธิดา</t>
  </si>
  <si>
    <t>นกดี</t>
  </si>
  <si>
    <t>นางสาวช่อผกา</t>
  </si>
  <si>
    <t>เครืออาษา</t>
  </si>
  <si>
    <t>นางสาวเกศสุดา</t>
  </si>
  <si>
    <t>แก้วผาสุข</t>
  </si>
  <si>
    <t>นางสาวกฤติยา</t>
  </si>
  <si>
    <t>ผาสุขใจ</t>
  </si>
  <si>
    <t>นายภูมิภัทร</t>
  </si>
  <si>
    <t>จิตบุญชื่น</t>
  </si>
  <si>
    <t>พงษ์ประเสริฐ</t>
  </si>
  <si>
    <t>นายณัฐวุฒิ</t>
  </si>
  <si>
    <t>เทียนทอง</t>
  </si>
  <si>
    <t>นายจิรศักดิ์</t>
  </si>
  <si>
    <t>สมสกุล</t>
  </si>
  <si>
    <t>นายพัชรภพ</t>
  </si>
  <si>
    <t>เครือโชติ</t>
  </si>
  <si>
    <t>นายสุรเดช</t>
  </si>
  <si>
    <t>นายวราวุฒิ</t>
  </si>
  <si>
    <t>รามณรงค์</t>
  </si>
  <si>
    <t>นายกรณ์ปรุฬห์</t>
  </si>
  <si>
    <t>รักษาชล</t>
  </si>
  <si>
    <t>นายเดชาธร</t>
  </si>
  <si>
    <t>ใยดี</t>
  </si>
  <si>
    <t>นายศุภชัย</t>
  </si>
  <si>
    <t>สุทธากูล</t>
  </si>
  <si>
    <t>นายโชติวัฒน์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</si>
  <si>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</si>
  <si>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</si>
  <si>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</si>
  <si>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</si>
  <si>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</si>
  <si>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</si>
  <si>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</si>
  <si>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</si>
  <si>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</si>
  <si>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</si>
  <si>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</si>
  <si>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</si>
  <si>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</si>
  <si>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</si>
  <si>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</si>
  <si>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</si>
  <si>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</si>
  <si>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</si>
  <si>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</si>
  <si>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</si>
  <si>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</si>
  <si>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</si>
  <si>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อารีรอบ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</si>
  <si>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</si>
  <si>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</si>
  <si>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</si>
  <si>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</si>
  <si>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</si>
  <si>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</si>
  <si>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</si>
  <si>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</si>
  <si>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</si>
  <si>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</si>
  <si>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</si>
  <si>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</si>
  <si>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</si>
  <si>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</si>
  <si>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</si>
  <si>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</si>
  <si>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</si>
  <si>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</si>
  <si>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</si>
  <si>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</si>
  <si>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</si>
  <si>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</si>
  <si>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</si>
  <si>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</si>
  <si>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</si>
  <si>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</si>
  <si>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</si>
  <si>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</si>
  <si>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</si>
  <si>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สายทอง</t>
  </si>
  <si>
    <t>นางสาวทักษพร</t>
  </si>
  <si>
    <t>เกิดสุข</t>
  </si>
  <si>
    <t>เครือแก้ว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</si>
  <si>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</si>
  <si>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</si>
  <si>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</si>
  <si>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</si>
  <si>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</si>
  <si>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</si>
  <si>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</si>
  <si>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นางสาวชนาภา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</si>
  <si>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</si>
  <si>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</si>
  <si>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</si>
  <si>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</si>
  <si>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</si>
  <si>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</si>
  <si>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</si>
  <si>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</si>
  <si>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</si>
  <si>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นางสาววัชราภรณ์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</si>
  <si>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</si>
  <si>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</si>
  <si>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</si>
  <si>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</si>
  <si>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</si>
  <si>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</si>
  <si>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</si>
  <si>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</si>
  <si>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</si>
  <si>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</si>
  <si>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</si>
  <si>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</si>
  <si>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</si>
  <si>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</si>
  <si>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</si>
  <si>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</si>
  <si>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</si>
  <si>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นางสาวชลธิชา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</si>
  <si>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</si>
  <si>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</si>
  <si>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</si>
  <si>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</si>
  <si>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</si>
  <si>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</si>
  <si>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</si>
  <si>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</si>
  <si>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</si>
  <si>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</si>
  <si>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</si>
  <si>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</si>
  <si>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</si>
  <si>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นางสาวสุนันทา</t>
  </si>
  <si>
    <t>สกุลไพศาล</t>
  </si>
  <si>
    <t>นางสาวสุพิชฌาย์</t>
  </si>
  <si>
    <t>แก้วศรี</t>
  </si>
  <si>
    <t>นางสาวสุภาวดี</t>
  </si>
  <si>
    <t>นิตุทร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</si>
  <si>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</si>
  <si>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</si>
  <si>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</si>
  <si>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</si>
  <si>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</si>
  <si>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</si>
  <si>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</si>
  <si>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</si>
  <si>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</si>
  <si>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</si>
  <si>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</si>
  <si>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</si>
  <si>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</si>
  <si>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</si>
  <si>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</si>
  <si>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</si>
  <si>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นางสาวนิษิตา</t>
  </si>
  <si>
    <t>กัตพงษ์</t>
  </si>
  <si>
    <t>นางสาวขวัญชนก</t>
  </si>
  <si>
    <t>ผลเจริญ</t>
  </si>
  <si>
    <t>นางสาวสุพิชญา</t>
  </si>
  <si>
    <t>จ่างอยู่</t>
  </si>
  <si>
    <t>นางสาวกชพรรณ</t>
  </si>
  <si>
    <t>วรรณแก้ว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</si>
  <si>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</si>
  <si>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</si>
  <si>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</si>
  <si>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</si>
  <si>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</si>
  <si>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</si>
  <si>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</si>
  <si>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</si>
  <si>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</si>
  <si>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</si>
  <si>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</si>
  <si>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</si>
  <si>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</si>
  <si>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</si>
  <si>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</si>
  <si>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</si>
  <si>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</si>
  <si>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</si>
  <si>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</si>
  <si>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</si>
  <si>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</si>
  <si>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</si>
  <si>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</si>
  <si>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</si>
  <si>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</si>
  <si>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</si>
  <si>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</si>
  <si>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</si>
  <si>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</si>
  <si>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</si>
  <si>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</si>
  <si>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</si>
  <si>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</si>
  <si>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</si>
  <si>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</si>
  <si>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</si>
  <si>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</si>
  <si>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</si>
  <si>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</si>
  <si>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</si>
  <si>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</si>
  <si>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</si>
  <si>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</si>
  <si>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วงษ์เสนา</t>
  </si>
  <si>
    <t>นางสาวธนัชชา</t>
  </si>
  <si>
    <t>นางสาวเบญญาภา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</si>
  <si>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</si>
  <si>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</si>
  <si>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</si>
  <si>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</si>
  <si>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</si>
  <si>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</si>
  <si>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</si>
  <si>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คงเจริญ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</si>
  <si>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</si>
  <si>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</si>
  <si>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</si>
  <si>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</si>
  <si>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</si>
  <si>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</si>
  <si>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</si>
  <si>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</si>
  <si>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</si>
  <si>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</si>
  <si>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</si>
  <si>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</si>
  <si>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</si>
  <si>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</si>
  <si>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</si>
  <si>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</si>
  <si>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</si>
  <si>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</si>
  <si>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</si>
  <si>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</si>
  <si>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</si>
  <si>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</si>
  <si>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</si>
  <si>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</si>
  <si>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</si>
  <si>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</si>
  <si>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</si>
  <si>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</si>
  <si>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</si>
  <si>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</si>
  <si>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</si>
  <si>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</si>
  <si>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</si>
  <si>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</si>
  <si>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</si>
  <si>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</si>
  <si>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</si>
  <si>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</si>
  <si>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</si>
  <si>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</si>
  <si>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</si>
  <si>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นางสาวพรทิพย์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</si>
  <si>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</si>
  <si>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</si>
  <si>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</si>
  <si>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</si>
  <si>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</si>
  <si>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นางสาวพรนภา</t>
  </si>
  <si>
    <t>สืบศรี</t>
  </si>
  <si>
    <t>นางสาววรลักษณ์</t>
  </si>
  <si>
    <t>บัวงาม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</si>
  <si>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</si>
  <si>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</si>
  <si>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</si>
  <si>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</si>
  <si>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</si>
  <si>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</si>
  <si>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</si>
  <si>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</si>
  <si>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</si>
  <si>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</si>
  <si>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</si>
  <si>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</si>
  <si>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</si>
  <si>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</si>
  <si>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</si>
  <si>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</si>
  <si>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นางสาวนิธิวดี</t>
  </si>
  <si>
    <t>เทียนเรียว</t>
  </si>
  <si>
    <t>นางสาววิภวานี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</si>
  <si>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</si>
  <si>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</si>
  <si>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</si>
  <si>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</si>
  <si>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</si>
  <si>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ตรีเวช</t>
  </si>
  <si>
    <t>นางสาวภัทริดา</t>
  </si>
  <si>
    <t>หัสดี</t>
  </si>
  <si>
    <t>เกษมศรีสุขสง่า</t>
  </si>
  <si>
    <t>นางสาวอุไรวรรณ</t>
  </si>
  <si>
    <t>พินิจมนตรี</t>
  </si>
  <si>
    <t>นายกฤษณพัฒน์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</si>
  <si>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</si>
  <si>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</si>
  <si>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</si>
  <si>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</si>
  <si>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</si>
  <si>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</si>
  <si>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</si>
  <si>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</si>
  <si>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</si>
  <si>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</si>
  <si>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</si>
  <si>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</si>
  <si>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</si>
  <si>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</si>
  <si>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</si>
  <si>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</si>
  <si>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</si>
  <si>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</si>
  <si>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</si>
  <si>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</si>
  <si>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</si>
  <si>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</si>
  <si>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</si>
  <si>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</si>
  <si>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</si>
  <si>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</si>
  <si>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</si>
  <si>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</si>
  <si>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</si>
  <si>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</si>
  <si>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</si>
  <si>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</si>
  <si>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</si>
  <si>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</si>
  <si>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</si>
  <si>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</si>
  <si>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</si>
  <si>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</si>
  <si>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</si>
  <si>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</si>
  <si>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</si>
  <si>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</si>
  <si>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</si>
  <si>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</si>
  <si>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</si>
  <si>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</si>
  <si>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</si>
  <si>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</si>
  <si>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</si>
  <si>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</si>
  <si>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</si>
  <si>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</si>
  <si>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</si>
  <si>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</si>
  <si>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</si>
  <si>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</si>
  <si>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</si>
  <si>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</si>
  <si>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</si>
  <si>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</si>
  <si>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</si>
  <si>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</si>
  <si>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</si>
  <si>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</si>
  <si>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</si>
  <si>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</si>
  <si>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</si>
  <si>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</si>
  <si>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</si>
  <si>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</si>
  <si>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</si>
  <si>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</si>
  <si>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</si>
  <si>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</si>
  <si>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</si>
  <si>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</si>
  <si>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</si>
  <si>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</si>
  <si>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</si>
  <si>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</si>
  <si>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</si>
  <si>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</si>
  <si>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</si>
  <si>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</si>
  <si>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</si>
  <si>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</si>
  <si>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</si>
  <si>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</si>
  <si>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</si>
  <si>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</si>
  <si>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</si>
  <si>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</si>
  <si>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</si>
  <si>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</si>
  <si>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</si>
  <si>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</si>
  <si>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</si>
  <si>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</si>
  <si>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</si>
  <si>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</si>
  <si>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</si>
  <si>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</si>
  <si>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</si>
  <si>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</si>
  <si>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</si>
  <si>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</si>
  <si>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</si>
  <si>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</si>
  <si>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</si>
  <si>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</si>
  <si>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</si>
  <si>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</si>
  <si>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</si>
  <si>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</si>
  <si>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</si>
  <si>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</si>
  <si>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</si>
  <si>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</si>
  <si>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แจ้งกระจ่าง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</si>
  <si>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</si>
  <si>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</si>
  <si>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</si>
  <si>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</si>
  <si>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</si>
  <si>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</si>
  <si>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</si>
  <si>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</si>
  <si>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</si>
  <si>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</si>
  <si>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</si>
  <si>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</si>
  <si>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</si>
  <si>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</si>
  <si>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</si>
  <si>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สังข์ทอง</t>
  </si>
  <si>
    <t>นางสาวจันทวรรณ</t>
  </si>
  <si>
    <t>จำนงค์จิตร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</si>
  <si>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</si>
  <si>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</si>
  <si>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</si>
  <si>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</si>
  <si>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</si>
  <si>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</si>
  <si>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</si>
  <si>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</si>
  <si>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</si>
  <si>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</si>
  <si>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</si>
  <si>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</si>
  <si>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</si>
  <si>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</si>
  <si>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</si>
  <si>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</si>
  <si>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</si>
  <si>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</si>
  <si>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</si>
  <si>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</si>
  <si>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</si>
  <si>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</si>
  <si>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</si>
  <si>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</si>
  <si>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</si>
  <si>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</si>
  <si>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ชาติท้าว</t>
  </si>
  <si>
    <t>ขยันยิ่ง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</si>
</sst>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#,##0_);\(\t#,##0\)"/>
    <numFmt numFmtId="188" formatCode="\t#,##0_);\(\t##,##0\)"/>
  </numFmts>
  <fonts count="2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87" fontId="6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center" vertical="top"/>
    </xf>
    <xf numFmtId="187" fontId="5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187" fontId="0" fillId="0" borderId="0" xfId="0" applyNumberFormat="1" applyAlignment="1">
      <alignment vertical="center"/>
    </xf>
    <xf numFmtId="188" fontId="6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center" vertical="top"/>
    </xf>
    <xf numFmtId="188" fontId="5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0" fillId="0" borderId="3" xfId="0" applyFont="1" applyBorder="1" applyAlignment="1">
      <alignment vertical="center" shrinkToFit="1"/>
    </xf>
    <xf numFmtId="0" fontId="20" fillId="0" borderId="3" xfId="0" applyFont="1" applyBorder="1" applyAlignment="1">
      <alignment horizontal="left" vertical="center" shrinkToFit="1"/>
    </xf>
    <xf numFmtId="49" fontId="12" fillId="0" borderId="3" xfId="0" applyNumberFormat="1" applyFont="1" applyFill="1" applyBorder="1" applyAlignment="1">
      <alignment vertical="center" shrinkToFit="1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Layout" zoomScale="80" zoomScalePageLayoutView="80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9" width="9.140625" style="16"/>
    <col min="10" max="10" width="9.140625" style="11"/>
    <col min="11" max="16384" width="9.140625" style="1"/>
  </cols>
  <sheetData>
    <row r="1" spans="1:10" s="4" customFormat="1" ht="21" x14ac:dyDescent="0.3">
      <c r="A1" s="56" t="s">
        <v>52</v>
      </c>
      <c r="B1" s="56"/>
      <c r="C1" s="56"/>
      <c r="D1" s="56"/>
      <c r="E1" s="56"/>
      <c r="F1" s="56"/>
      <c r="G1" s="56"/>
      <c r="H1" s="12"/>
      <c r="I1" s="12"/>
      <c r="J1" s="7"/>
    </row>
    <row r="2" spans="1:10" s="4" customFormat="1" ht="21" x14ac:dyDescent="0.3">
      <c r="A2" s="56"/>
      <c r="B2" s="56"/>
      <c r="C2" s="56"/>
      <c r="D2" s="56"/>
      <c r="E2" s="56"/>
      <c r="F2" s="56"/>
      <c r="G2" s="56"/>
      <c r="H2" s="12"/>
      <c r="I2" s="12"/>
      <c r="J2" s="7"/>
    </row>
    <row r="3" spans="1:10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2"/>
      <c r="I3" s="12"/>
      <c r="J3" s="7"/>
    </row>
    <row r="4" spans="1:10" s="4" customFormat="1" ht="21" x14ac:dyDescent="0.3">
      <c r="A4" s="25" t="s">
        <v>42</v>
      </c>
      <c r="B4" s="24"/>
      <c r="C4" s="24"/>
      <c r="D4" s="24"/>
      <c r="E4" s="24"/>
      <c r="F4" s="24"/>
      <c r="G4" s="24"/>
      <c r="H4" s="12"/>
      <c r="I4" s="12"/>
      <c r="J4" s="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2"/>
      <c r="J5" s="7"/>
    </row>
    <row r="6" spans="1:10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3"/>
      <c r="I6" s="13"/>
      <c r="J6" s="8"/>
    </row>
    <row r="7" spans="1:10" s="3" customFormat="1" ht="88.5" customHeight="1" x14ac:dyDescent="0.2">
      <c r="A7" s="58"/>
      <c r="B7" s="60"/>
      <c r="C7" s="62"/>
      <c r="D7" s="30" t="s">
        <v>47</v>
      </c>
      <c r="E7" s="30" t="s">
        <v>48</v>
      </c>
      <c r="F7" s="58"/>
      <c r="G7" s="31" t="s">
        <v>46</v>
      </c>
      <c r="H7" s="14"/>
      <c r="I7" s="14"/>
      <c r="J7" s="9"/>
    </row>
    <row r="8" spans="1:10" s="3" customFormat="1" ht="19.5" customHeight="1" x14ac:dyDescent="0.3">
      <c r="A8" s="32">
        <v>1</v>
      </c>
      <c r="B8" s="65" t="s">
        <v>746</v>
      </c>
      <c r="C8" s="66" t="s">
        <v>747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14"/>
      <c r="J8" s="9"/>
    </row>
    <row r="9" spans="1:10" s="3" customFormat="1" ht="15.6" customHeight="1" x14ac:dyDescent="0.3">
      <c r="A9" s="35" t="s">
        <v>3</v>
      </c>
      <c r="B9" s="65" t="s">
        <v>748</v>
      </c>
      <c r="C9" s="66" t="s">
        <v>749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  <c r="I9" s="14"/>
      <c r="J9" s="9"/>
    </row>
    <row r="10" spans="1:10" s="3" customFormat="1" ht="15.6" customHeight="1" x14ac:dyDescent="0.3">
      <c r="A10" s="35" t="s">
        <v>4</v>
      </c>
      <c r="B10" s="65" t="s">
        <v>750</v>
      </c>
      <c r="C10" s="66" t="s">
        <v>751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14"/>
      <c r="J10" s="9"/>
    </row>
    <row r="11" spans="1:10" s="3" customFormat="1" ht="15.6" customHeight="1" x14ac:dyDescent="0.3">
      <c r="A11" s="35" t="s">
        <v>5</v>
      </c>
      <c r="B11" s="65" t="s">
        <v>752</v>
      </c>
      <c r="C11" s="66" t="s">
        <v>753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14"/>
      <c r="J11" s="9"/>
    </row>
    <row r="12" spans="1:10" s="3" customFormat="1" ht="15.6" customHeight="1" x14ac:dyDescent="0.3">
      <c r="A12" s="35" t="s">
        <v>6</v>
      </c>
      <c r="B12" s="65" t="s">
        <v>754</v>
      </c>
      <c r="C12" s="66" t="s">
        <v>755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14"/>
      <c r="J12" s="9"/>
    </row>
    <row r="13" spans="1:10" s="3" customFormat="1" ht="15.6" customHeight="1" x14ac:dyDescent="0.3">
      <c r="A13" s="35" t="s">
        <v>7</v>
      </c>
      <c r="B13" s="67" t="s">
        <v>756</v>
      </c>
      <c r="C13" s="68" t="s">
        <v>757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14"/>
      <c r="J13" s="9"/>
    </row>
    <row r="14" spans="1:10" s="3" customFormat="1" ht="15.6" customHeight="1" x14ac:dyDescent="0.3">
      <c r="A14" s="35" t="s">
        <v>8</v>
      </c>
      <c r="B14" s="67" t="s">
        <v>758</v>
      </c>
      <c r="C14" s="68" t="s">
        <v>759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14"/>
      <c r="J14" s="9"/>
    </row>
    <row r="15" spans="1:10" s="3" customFormat="1" ht="15.6" customHeight="1" x14ac:dyDescent="0.3">
      <c r="A15" s="35" t="s">
        <v>9</v>
      </c>
      <c r="B15" s="67" t="s">
        <v>760</v>
      </c>
      <c r="C15" s="68" t="s">
        <v>761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14"/>
      <c r="J15" s="9"/>
    </row>
    <row r="16" spans="1:10" s="3" customFormat="1" ht="15.6" customHeight="1" x14ac:dyDescent="0.3">
      <c r="A16" s="35" t="s">
        <v>10</v>
      </c>
      <c r="B16" s="65" t="s">
        <v>762</v>
      </c>
      <c r="C16" s="66" t="s">
        <v>763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14"/>
      <c r="J16" s="9"/>
    </row>
    <row r="17" spans="1:10" s="3" customFormat="1" ht="15.6" customHeight="1" x14ac:dyDescent="0.3">
      <c r="A17" s="35" t="s">
        <v>11</v>
      </c>
      <c r="B17" s="67" t="s">
        <v>764</v>
      </c>
      <c r="C17" s="68" t="s">
        <v>765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14"/>
      <c r="J17" s="9"/>
    </row>
    <row r="18" spans="1:10" s="3" customFormat="1" ht="15.6" customHeight="1" x14ac:dyDescent="0.3">
      <c r="A18" s="35" t="s">
        <v>12</v>
      </c>
      <c r="B18" s="67" t="s">
        <v>389</v>
      </c>
      <c r="C18" s="68" t="s">
        <v>766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14"/>
      <c r="J18" s="9"/>
    </row>
    <row r="19" spans="1:10" s="3" customFormat="1" ht="15.6" customHeight="1" x14ac:dyDescent="0.3">
      <c r="A19" s="35" t="s">
        <v>13</v>
      </c>
      <c r="B19" s="67" t="s">
        <v>767</v>
      </c>
      <c r="C19" s="68" t="s">
        <v>768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14"/>
      <c r="J19" s="9"/>
    </row>
    <row r="20" spans="1:10" s="3" customFormat="1" ht="15.6" customHeight="1" x14ac:dyDescent="0.3">
      <c r="A20" s="35" t="s">
        <v>14</v>
      </c>
      <c r="B20" s="65" t="s">
        <v>769</v>
      </c>
      <c r="C20" s="66" t="s">
        <v>770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14"/>
      <c r="J20" s="9"/>
    </row>
    <row r="21" spans="1:10" s="3" customFormat="1" ht="15.6" customHeight="1" x14ac:dyDescent="0.3">
      <c r="A21" s="35" t="s">
        <v>15</v>
      </c>
      <c r="B21" s="67" t="s">
        <v>771</v>
      </c>
      <c r="C21" s="68" t="s">
        <v>772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14"/>
      <c r="J21" s="9"/>
    </row>
    <row r="22" spans="1:10" s="3" customFormat="1" ht="15.6" customHeight="1" x14ac:dyDescent="0.3">
      <c r="A22" s="35" t="s">
        <v>16</v>
      </c>
      <c r="B22" s="67" t="s">
        <v>773</v>
      </c>
      <c r="C22" s="68" t="s">
        <v>774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14"/>
      <c r="J22" s="9"/>
    </row>
    <row r="23" spans="1:10" s="3" customFormat="1" ht="15.6" customHeight="1" x14ac:dyDescent="0.3">
      <c r="A23" s="35" t="s">
        <v>17</v>
      </c>
      <c r="B23" s="65" t="s">
        <v>775</v>
      </c>
      <c r="C23" s="66" t="s">
        <v>776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14"/>
      <c r="J23" s="9"/>
    </row>
    <row r="24" spans="1:10" s="3" customFormat="1" ht="15.6" customHeight="1" x14ac:dyDescent="0.3">
      <c r="A24" s="35" t="s">
        <v>18</v>
      </c>
      <c r="B24" s="65" t="s">
        <v>777</v>
      </c>
      <c r="C24" s="66" t="s">
        <v>778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14"/>
      <c r="J24" s="9"/>
    </row>
    <row r="25" spans="1:10" s="2" customFormat="1" ht="15.6" customHeight="1" x14ac:dyDescent="0.3">
      <c r="A25" s="35" t="s">
        <v>19</v>
      </c>
      <c r="B25" s="65" t="s">
        <v>626</v>
      </c>
      <c r="C25" s="66" t="s">
        <v>779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15"/>
      <c r="J25" s="10"/>
    </row>
    <row r="26" spans="1:10" s="3" customFormat="1" ht="15.6" customHeight="1" x14ac:dyDescent="0.3">
      <c r="A26" s="35" t="s">
        <v>20</v>
      </c>
      <c r="B26" s="67" t="s">
        <v>226</v>
      </c>
      <c r="C26" s="68" t="s">
        <v>780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14"/>
      <c r="J26" s="9"/>
    </row>
    <row r="27" spans="1:10" s="3" customFormat="1" ht="15.6" customHeight="1" x14ac:dyDescent="0.3">
      <c r="A27" s="35" t="s">
        <v>21</v>
      </c>
      <c r="B27" s="67" t="s">
        <v>781</v>
      </c>
      <c r="C27" s="68" t="s">
        <v>782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14"/>
      <c r="J27" s="9"/>
    </row>
    <row r="28" spans="1:10" s="3" customFormat="1" ht="15.6" customHeight="1" x14ac:dyDescent="0.3">
      <c r="A28" s="35" t="s">
        <v>22</v>
      </c>
      <c r="B28" s="65" t="s">
        <v>783</v>
      </c>
      <c r="C28" s="66" t="s">
        <v>784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14"/>
      <c r="J28" s="9"/>
    </row>
    <row r="29" spans="1:10" s="3" customFormat="1" ht="15.6" customHeight="1" x14ac:dyDescent="0.3">
      <c r="A29" s="35" t="s">
        <v>23</v>
      </c>
      <c r="B29" s="65" t="s">
        <v>785</v>
      </c>
      <c r="C29" s="66" t="s">
        <v>786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14"/>
      <c r="J29" s="9"/>
    </row>
    <row r="30" spans="1:10" s="3" customFormat="1" ht="15.6" customHeight="1" x14ac:dyDescent="0.3">
      <c r="A30" s="35" t="s">
        <v>24</v>
      </c>
      <c r="B30" s="65" t="s">
        <v>787</v>
      </c>
      <c r="C30" s="66" t="s">
        <v>788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14"/>
      <c r="J30" s="9"/>
    </row>
    <row r="31" spans="1:10" s="3" customFormat="1" ht="15.6" customHeight="1" x14ac:dyDescent="0.3">
      <c r="A31" s="35" t="s">
        <v>25</v>
      </c>
      <c r="B31" s="67" t="s">
        <v>789</v>
      </c>
      <c r="C31" s="68" t="s">
        <v>790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14"/>
      <c r="J31" s="9"/>
    </row>
    <row r="32" spans="1:10" s="3" customFormat="1" ht="15.6" customHeight="1" x14ac:dyDescent="0.3">
      <c r="A32" s="35" t="s">
        <v>26</v>
      </c>
      <c r="B32" s="65" t="s">
        <v>791</v>
      </c>
      <c r="C32" s="66" t="s">
        <v>792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14"/>
      <c r="J32" s="9"/>
    </row>
    <row r="33" spans="1:10" s="3" customFormat="1" ht="15.6" customHeight="1" x14ac:dyDescent="0.3">
      <c r="A33" s="35" t="s">
        <v>27</v>
      </c>
      <c r="B33" s="65" t="s">
        <v>793</v>
      </c>
      <c r="C33" s="66" t="s">
        <v>794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14"/>
      <c r="J33" s="9"/>
    </row>
    <row r="34" spans="1:10" s="3" customFormat="1" ht="15.6" customHeight="1" x14ac:dyDescent="0.3">
      <c r="A34" s="35" t="s">
        <v>28</v>
      </c>
      <c r="B34" s="65" t="s">
        <v>521</v>
      </c>
      <c r="C34" s="66" t="s">
        <v>795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  <c r="I34" s="14"/>
      <c r="J34" s="9"/>
    </row>
    <row r="35" spans="1:10" s="3" customFormat="1" ht="15.6" customHeight="1" x14ac:dyDescent="0.3">
      <c r="A35" s="35" t="s">
        <v>29</v>
      </c>
      <c r="B35" s="65" t="s">
        <v>796</v>
      </c>
      <c r="C35" s="66" t="s">
        <v>797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  <c r="I35" s="14"/>
      <c r="J35" s="9"/>
    </row>
    <row r="36" spans="1:10" s="3" customFormat="1" ht="15.6" customHeight="1" x14ac:dyDescent="0.3">
      <c r="A36" s="35" t="s">
        <v>30</v>
      </c>
      <c r="B36" s="65" t="s">
        <v>135</v>
      </c>
      <c r="C36" s="66" t="s">
        <v>798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  <c r="I36" s="14"/>
      <c r="J36" s="9"/>
    </row>
    <row r="37" spans="1:10" s="3" customFormat="1" ht="15.6" customHeight="1" x14ac:dyDescent="0.3">
      <c r="A37" s="35" t="s">
        <v>31</v>
      </c>
      <c r="B37" s="67" t="s">
        <v>799</v>
      </c>
      <c r="C37" s="68" t="s">
        <v>800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  <c r="I37" s="14"/>
      <c r="J37" s="9"/>
    </row>
    <row r="38" spans="1:10" s="3" customFormat="1" ht="15.6" customHeight="1" x14ac:dyDescent="0.3">
      <c r="A38" s="35" t="s">
        <v>32</v>
      </c>
      <c r="B38" s="67" t="s">
        <v>801</v>
      </c>
      <c r="C38" s="68" t="s">
        <v>802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  <c r="I38" s="14"/>
      <c r="J38" s="9"/>
    </row>
    <row r="39" spans="1:10" s="3" customFormat="1" ht="15.6" customHeight="1" x14ac:dyDescent="0.3">
      <c r="A39" s="35" t="s">
        <v>33</v>
      </c>
      <c r="B39" s="65" t="s">
        <v>803</v>
      </c>
      <c r="C39" s="66" t="s">
        <v>804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  <c r="I39" s="14"/>
      <c r="J39" s="9"/>
    </row>
    <row r="40" spans="1:10" s="3" customFormat="1" ht="15.6" customHeight="1" x14ac:dyDescent="0.3">
      <c r="A40" s="35" t="s">
        <v>34</v>
      </c>
      <c r="B40" s="67" t="s">
        <v>805</v>
      </c>
      <c r="C40" s="68" t="s">
        <v>806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  <c r="I40" s="14"/>
      <c r="J40" s="9"/>
    </row>
    <row r="41" spans="1:10" s="3" customFormat="1" ht="15.6" customHeight="1" x14ac:dyDescent="0.3">
      <c r="A41" s="35" t="s">
        <v>35</v>
      </c>
      <c r="B41" s="67" t="s">
        <v>807</v>
      </c>
      <c r="C41" s="68" t="s">
        <v>808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  <c r="I41" s="14"/>
      <c r="J41" s="9"/>
    </row>
    <row r="42" spans="1:10" s="3" customFormat="1" ht="15.6" customHeight="1" x14ac:dyDescent="0.3">
      <c r="A42" s="35" t="s">
        <v>36</v>
      </c>
      <c r="B42" s="65" t="s">
        <v>809</v>
      </c>
      <c r="C42" s="66" t="s">
        <v>810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  <c r="I42" s="14"/>
      <c r="J42" s="9"/>
    </row>
    <row r="43" spans="1:10" s="3" customFormat="1" ht="15.6" customHeight="1" x14ac:dyDescent="0.3">
      <c r="A43" s="35" t="s">
        <v>37</v>
      </c>
      <c r="B43" s="65" t="s">
        <v>811</v>
      </c>
      <c r="C43" s="66" t="s">
        <v>812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  <c r="I43" s="14"/>
      <c r="J43" s="9"/>
    </row>
    <row r="44" spans="1:10" s="3" customFormat="1" ht="15.6" customHeight="1" x14ac:dyDescent="0.3">
      <c r="A44" s="35" t="s">
        <v>38</v>
      </c>
      <c r="B44" s="67" t="s">
        <v>813</v>
      </c>
      <c r="C44" s="68" t="s">
        <v>814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  <c r="I44" s="14"/>
      <c r="J44" s="9"/>
    </row>
    <row r="45" spans="1:10" s="3" customFormat="1" ht="15.6" customHeight="1" x14ac:dyDescent="0.3">
      <c r="A45" s="35" t="s">
        <v>39</v>
      </c>
      <c r="B45" s="69" t="s">
        <v>791</v>
      </c>
      <c r="C45" s="70" t="s">
        <v>815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  <c r="I45" s="14"/>
      <c r="J45" s="9"/>
    </row>
    <row r="46" spans="1:10" s="3" customFormat="1" ht="15.6" customHeight="1" x14ac:dyDescent="0.3">
      <c r="A46" s="35" t="s">
        <v>40</v>
      </c>
      <c r="B46" s="67" t="s">
        <v>816</v>
      </c>
      <c r="C46" s="68" t="s">
        <v>817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  <c r="I46" s="14"/>
      <c r="J46" s="9"/>
    </row>
    <row r="47" spans="1:10" s="3" customFormat="1" ht="15.6" customHeight="1" x14ac:dyDescent="0.3">
      <c r="A47" s="35" t="s">
        <v>78</v>
      </c>
      <c r="B47" s="67" t="s">
        <v>818</v>
      </c>
      <c r="C47" s="68" t="s">
        <v>819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  <c r="I47" s="14"/>
      <c r="J47" s="9"/>
    </row>
    <row r="48" spans="1:10" s="3" customFormat="1" ht="15.6" customHeight="1" x14ac:dyDescent="0.3">
      <c r="A48" s="35" t="s">
        <v>79</v>
      </c>
      <c r="B48" s="67" t="s">
        <v>820</v>
      </c>
      <c r="C48" s="68" t="s">
        <v>821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  <c r="I48" s="14"/>
      <c r="J48" s="9"/>
    </row>
    <row r="49" spans="1:10" s="3" customFormat="1" ht="15.6" customHeight="1" x14ac:dyDescent="0.3">
      <c r="A49" s="35" t="s">
        <v>80</v>
      </c>
      <c r="B49" s="65" t="s">
        <v>822</v>
      </c>
      <c r="C49" s="66" t="s">
        <v>823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  <c r="I49" s="14"/>
      <c r="J49" s="9"/>
    </row>
    <row r="50" spans="1:10" s="3" customFormat="1" ht="15.6" customHeight="1" x14ac:dyDescent="0.3">
      <c r="A50" s="35" t="s">
        <v>81</v>
      </c>
      <c r="B50" s="65" t="s">
        <v>244</v>
      </c>
      <c r="C50" s="66" t="s">
        <v>824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  <c r="I50" s="14"/>
      <c r="J50" s="9"/>
    </row>
    <row r="51" spans="1:10" s="3" customFormat="1" ht="15.6" customHeight="1" x14ac:dyDescent="0.3">
      <c r="A51" s="35" t="s">
        <v>82</v>
      </c>
      <c r="B51" s="65" t="s">
        <v>441</v>
      </c>
      <c r="C51" s="66" t="s">
        <v>825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  <c r="I51" s="14"/>
      <c r="J51" s="9"/>
    </row>
    <row r="52" spans="1:10" s="3" customFormat="1" ht="15.6" customHeight="1" x14ac:dyDescent="0.2">
      <c r="A52" s="37"/>
      <c r="B52" s="38" t="s">
        <v>41</v>
      </c>
      <c r="C52" s="39"/>
      <c r="D52" s="40"/>
      <c r="E52" s="40"/>
      <c r="F52" s="29" t="s">
        <v>70</v>
      </c>
      <c r="G52" s="35">
        <f>COUNTIF(G8:G51,"ผ่าน")</f>
        <v>0</v>
      </c>
      <c r="H52" s="14"/>
      <c r="I52" s="14"/>
      <c r="J52" s="9"/>
    </row>
    <row r="53" spans="1:10" ht="18" customHeight="1" x14ac:dyDescent="0.2">
      <c r="A53" s="41"/>
      <c r="B53" s="42"/>
      <c r="C53" s="42"/>
      <c r="D53" s="43"/>
      <c r="E53" s="43"/>
      <c r="F53" s="29" t="s">
        <v>71</v>
      </c>
      <c r="G53" s="50">
        <f>COUNTIF(G8:G51,"ไม่ผ่าน")</f>
        <v>44</v>
      </c>
    </row>
    <row r="54" spans="1:10" ht="21" customHeight="1" x14ac:dyDescent="0.2">
      <c r="A54" s="44"/>
      <c r="B54" s="46" t="s">
        <v>63</v>
      </c>
      <c r="C54" s="20"/>
      <c r="G54" s="20"/>
    </row>
    <row r="55" spans="1:10" ht="15" customHeight="1" x14ac:dyDescent="0.2">
      <c r="A55" s="44"/>
      <c r="B55" s="20"/>
      <c r="C55" s="47" t="s">
        <v>51</v>
      </c>
      <c r="D55" s="45" t="s">
        <v>84</v>
      </c>
      <c r="E55" s="48" t="s">
        <v>50</v>
      </c>
      <c r="G55" s="20"/>
    </row>
    <row r="56" spans="1:10" ht="15" customHeight="1" x14ac:dyDescent="0.2">
      <c r="A56" s="44"/>
      <c r="B56" s="20"/>
      <c r="C56" s="20"/>
      <c r="D56" s="21" t="s">
        <v>85</v>
      </c>
      <c r="G56" s="20"/>
    </row>
    <row r="57" spans="1:10" ht="15" customHeight="1" x14ac:dyDescent="0.2">
      <c r="A57" s="44"/>
      <c r="B57" s="20"/>
      <c r="C57" s="20"/>
      <c r="D57" s="21" t="s">
        <v>86</v>
      </c>
      <c r="G57" s="20"/>
    </row>
    <row r="59" spans="1:10" ht="15" customHeight="1" x14ac:dyDescent="0.2">
      <c r="B59" s="53" t="s">
        <v>72</v>
      </c>
      <c r="C59" s="49" t="s">
        <v>73</v>
      </c>
      <c r="D59" s="49" t="s">
        <v>64</v>
      </c>
      <c r="E59" s="49" t="s">
        <v>65</v>
      </c>
    </row>
    <row r="60" spans="1:10" ht="15" customHeight="1" x14ac:dyDescent="0.2">
      <c r="B60" s="54"/>
      <c r="C60" s="49" t="s">
        <v>74</v>
      </c>
      <c r="D60" s="49" t="s">
        <v>69</v>
      </c>
      <c r="E60" s="35">
        <f>COUNTIF(F8:F51,"&lt;=19")</f>
        <v>44</v>
      </c>
    </row>
    <row r="61" spans="1:10" ht="15" customHeight="1" x14ac:dyDescent="0.2">
      <c r="B61" s="54"/>
      <c r="C61" s="49" t="s">
        <v>75</v>
      </c>
      <c r="D61" s="49" t="s">
        <v>68</v>
      </c>
      <c r="E61" s="35">
        <f>SUMPRODUCT((F8:F51&gt;=20)*(F8:F51&lt;=25))</f>
        <v>0</v>
      </c>
    </row>
    <row r="62" spans="1:10" ht="15" customHeight="1" x14ac:dyDescent="0.2">
      <c r="B62" s="54"/>
      <c r="C62" s="49" t="s">
        <v>76</v>
      </c>
      <c r="D62" s="49" t="s">
        <v>67</v>
      </c>
      <c r="E62" s="35">
        <f>SUMPRODUCT((F8:F51&gt;=26)*(F8:F51&lt;=31))</f>
        <v>0</v>
      </c>
    </row>
    <row r="63" spans="1:10" ht="15" customHeight="1" x14ac:dyDescent="0.2">
      <c r="B63" s="55"/>
      <c r="C63" s="49" t="s">
        <v>77</v>
      </c>
      <c r="D63" s="49" t="s">
        <v>66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Layout" topLeftCell="A6" workbookViewId="0">
      <selection activeCell="B8" sqref="B8:C30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22"/>
    <col min="9" max="16384" width="9.140625" style="1"/>
  </cols>
  <sheetData>
    <row r="1" spans="1:8" s="4" customFormat="1" ht="21" x14ac:dyDescent="0.3">
      <c r="A1" s="56" t="s">
        <v>61</v>
      </c>
      <c r="B1" s="56"/>
      <c r="C1" s="56"/>
      <c r="D1" s="56"/>
      <c r="E1" s="56"/>
      <c r="F1" s="56"/>
      <c r="G1" s="56"/>
      <c r="H1" s="17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7"/>
    </row>
    <row r="3" spans="1:8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7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7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7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9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20"/>
    </row>
    <row r="8" spans="1:8" s="3" customFormat="1" ht="19.5" customHeight="1" x14ac:dyDescent="0.3">
      <c r="A8" s="32">
        <v>1</v>
      </c>
      <c r="B8" s="65" t="s">
        <v>137</v>
      </c>
      <c r="C8" s="66" t="s">
        <v>138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20"/>
    </row>
    <row r="9" spans="1:8" s="3" customFormat="1" ht="15.6" customHeight="1" x14ac:dyDescent="0.3">
      <c r="A9" s="35" t="s">
        <v>3</v>
      </c>
      <c r="B9" s="67" t="s">
        <v>139</v>
      </c>
      <c r="C9" s="68" t="s">
        <v>140</v>
      </c>
      <c r="D9" s="35"/>
      <c r="E9" s="36"/>
      <c r="F9" s="33">
        <f t="shared" ref="F9:F30" si="0">D9+E9</f>
        <v>0</v>
      </c>
      <c r="G9" s="34" t="str">
        <f t="shared" ref="G9:G30" si="1">IF(F9&gt;=20,"ผ่าน","ไม่ผ่าน")</f>
        <v>ไม่ผ่าน</v>
      </c>
      <c r="H9" s="20"/>
    </row>
    <row r="10" spans="1:8" s="3" customFormat="1" ht="15.6" customHeight="1" x14ac:dyDescent="0.3">
      <c r="A10" s="35" t="s">
        <v>4</v>
      </c>
      <c r="B10" s="65" t="s">
        <v>141</v>
      </c>
      <c r="C10" s="66" t="s">
        <v>142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20"/>
    </row>
    <row r="11" spans="1:8" s="3" customFormat="1" ht="15.6" customHeight="1" x14ac:dyDescent="0.3">
      <c r="A11" s="35" t="s">
        <v>5</v>
      </c>
      <c r="B11" s="65" t="s">
        <v>143</v>
      </c>
      <c r="C11" s="66" t="s">
        <v>144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20"/>
    </row>
    <row r="12" spans="1:8" s="3" customFormat="1" ht="15.6" customHeight="1" x14ac:dyDescent="0.3">
      <c r="A12" s="35" t="s">
        <v>6</v>
      </c>
      <c r="B12" s="65" t="s">
        <v>145</v>
      </c>
      <c r="C12" s="66" t="s">
        <v>146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20"/>
    </row>
    <row r="13" spans="1:8" s="3" customFormat="1" ht="15.6" customHeight="1" x14ac:dyDescent="0.3">
      <c r="A13" s="35" t="s">
        <v>7</v>
      </c>
      <c r="B13" s="71" t="s">
        <v>147</v>
      </c>
      <c r="C13" s="72" t="s">
        <v>148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20"/>
    </row>
    <row r="14" spans="1:8" s="3" customFormat="1" ht="15.6" customHeight="1" x14ac:dyDescent="0.3">
      <c r="A14" s="35" t="s">
        <v>8</v>
      </c>
      <c r="B14" s="67" t="s">
        <v>149</v>
      </c>
      <c r="C14" s="68" t="s">
        <v>150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20"/>
    </row>
    <row r="15" spans="1:8" s="3" customFormat="1" ht="15.6" customHeight="1" x14ac:dyDescent="0.3">
      <c r="A15" s="35" t="s">
        <v>9</v>
      </c>
      <c r="B15" s="65" t="s">
        <v>151</v>
      </c>
      <c r="C15" s="66" t="s">
        <v>152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20"/>
    </row>
    <row r="16" spans="1:8" s="3" customFormat="1" ht="15.6" customHeight="1" x14ac:dyDescent="0.3">
      <c r="A16" s="35" t="s">
        <v>10</v>
      </c>
      <c r="B16" s="65" t="s">
        <v>153</v>
      </c>
      <c r="C16" s="66" t="s">
        <v>154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20"/>
    </row>
    <row r="17" spans="1:8" s="3" customFormat="1" ht="15.6" customHeight="1" x14ac:dyDescent="0.3">
      <c r="A17" s="35" t="s">
        <v>11</v>
      </c>
      <c r="B17" s="65" t="s">
        <v>155</v>
      </c>
      <c r="C17" s="66" t="s">
        <v>156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20"/>
    </row>
    <row r="18" spans="1:8" s="3" customFormat="1" ht="15.6" customHeight="1" x14ac:dyDescent="0.3">
      <c r="A18" s="35" t="s">
        <v>12</v>
      </c>
      <c r="B18" s="67" t="s">
        <v>157</v>
      </c>
      <c r="C18" s="68" t="s">
        <v>158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20"/>
    </row>
    <row r="19" spans="1:8" s="3" customFormat="1" ht="15.6" customHeight="1" x14ac:dyDescent="0.3">
      <c r="A19" s="35" t="s">
        <v>13</v>
      </c>
      <c r="B19" s="65" t="s">
        <v>159</v>
      </c>
      <c r="C19" s="66" t="s">
        <v>160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20"/>
    </row>
    <row r="20" spans="1:8" s="3" customFormat="1" ht="15.6" customHeight="1" x14ac:dyDescent="0.3">
      <c r="A20" s="35" t="s">
        <v>14</v>
      </c>
      <c r="B20" s="67" t="s">
        <v>161</v>
      </c>
      <c r="C20" s="68" t="s">
        <v>162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20"/>
    </row>
    <row r="21" spans="1:8" s="3" customFormat="1" ht="15.6" customHeight="1" x14ac:dyDescent="0.3">
      <c r="A21" s="35" t="s">
        <v>15</v>
      </c>
      <c r="B21" s="67" t="s">
        <v>163</v>
      </c>
      <c r="C21" s="68" t="s">
        <v>164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20"/>
    </row>
    <row r="22" spans="1:8" s="3" customFormat="1" ht="15.6" customHeight="1" x14ac:dyDescent="0.3">
      <c r="A22" s="35" t="s">
        <v>16</v>
      </c>
      <c r="B22" s="65" t="s">
        <v>165</v>
      </c>
      <c r="C22" s="66" t="s">
        <v>166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20"/>
    </row>
    <row r="23" spans="1:8" s="3" customFormat="1" ht="15.6" customHeight="1" x14ac:dyDescent="0.3">
      <c r="A23" s="35" t="s">
        <v>17</v>
      </c>
      <c r="B23" s="67" t="s">
        <v>167</v>
      </c>
      <c r="C23" s="68" t="s">
        <v>168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20"/>
    </row>
    <row r="24" spans="1:8" s="3" customFormat="1" ht="15.6" customHeight="1" x14ac:dyDescent="0.3">
      <c r="A24" s="35" t="s">
        <v>18</v>
      </c>
      <c r="B24" s="67" t="s">
        <v>169</v>
      </c>
      <c r="C24" s="68" t="s">
        <v>170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20"/>
    </row>
    <row r="25" spans="1:8" s="2" customFormat="1" ht="15.6" customHeight="1" x14ac:dyDescent="0.3">
      <c r="A25" s="35" t="s">
        <v>19</v>
      </c>
      <c r="B25" s="65" t="s">
        <v>171</v>
      </c>
      <c r="C25" s="66" t="s">
        <v>172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21"/>
    </row>
    <row r="26" spans="1:8" s="3" customFormat="1" ht="15.6" customHeight="1" x14ac:dyDescent="0.3">
      <c r="A26" s="35" t="s">
        <v>20</v>
      </c>
      <c r="B26" s="65" t="s">
        <v>99</v>
      </c>
      <c r="C26" s="66" t="s">
        <v>173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20"/>
    </row>
    <row r="27" spans="1:8" s="3" customFormat="1" ht="15.6" customHeight="1" x14ac:dyDescent="0.3">
      <c r="A27" s="35" t="s">
        <v>21</v>
      </c>
      <c r="B27" s="67" t="s">
        <v>174</v>
      </c>
      <c r="C27" s="68" t="s">
        <v>175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20"/>
    </row>
    <row r="28" spans="1:8" s="3" customFormat="1" ht="15.6" customHeight="1" x14ac:dyDescent="0.3">
      <c r="A28" s="35" t="s">
        <v>22</v>
      </c>
      <c r="B28" s="69" t="s">
        <v>176</v>
      </c>
      <c r="C28" s="70" t="s">
        <v>177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20"/>
    </row>
    <row r="29" spans="1:8" s="3" customFormat="1" ht="15.6" customHeight="1" x14ac:dyDescent="0.3">
      <c r="A29" s="35" t="s">
        <v>23</v>
      </c>
      <c r="B29" s="65" t="s">
        <v>178</v>
      </c>
      <c r="C29" s="66" t="s">
        <v>179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20"/>
    </row>
    <row r="30" spans="1:8" s="3" customFormat="1" ht="15.6" customHeight="1" x14ac:dyDescent="0.3">
      <c r="A30" s="35" t="s">
        <v>24</v>
      </c>
      <c r="B30" s="69" t="s">
        <v>180</v>
      </c>
      <c r="C30" s="70" t="s">
        <v>181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20"/>
    </row>
    <row r="31" spans="1:8" ht="15" customHeight="1" x14ac:dyDescent="0.2">
      <c r="A31" s="37"/>
      <c r="B31" s="38" t="s">
        <v>41</v>
      </c>
      <c r="C31" s="39"/>
      <c r="D31" s="40"/>
      <c r="E31" s="40"/>
      <c r="F31" s="29" t="s">
        <v>70</v>
      </c>
      <c r="G31" s="35">
        <f>COUNTIF(G8:G30,"ผ่าน")</f>
        <v>0</v>
      </c>
    </row>
    <row r="32" spans="1:8" ht="15" customHeight="1" x14ac:dyDescent="0.2">
      <c r="A32" s="41"/>
      <c r="B32" s="42"/>
      <c r="C32" s="42"/>
      <c r="D32" s="43"/>
      <c r="E32" s="43"/>
      <c r="F32" s="29" t="s">
        <v>71</v>
      </c>
      <c r="G32" s="50">
        <f>COUNTIF(G8:G30,"ไม่ผ่าน")</f>
        <v>23</v>
      </c>
    </row>
    <row r="33" spans="1:7" ht="15" customHeight="1" x14ac:dyDescent="0.2">
      <c r="A33" s="44"/>
      <c r="B33" s="46" t="s">
        <v>63</v>
      </c>
      <c r="C33" s="20"/>
      <c r="G33" s="20"/>
    </row>
    <row r="34" spans="1:7" ht="15" customHeight="1" x14ac:dyDescent="0.2">
      <c r="A34" s="44"/>
      <c r="B34" s="20"/>
      <c r="C34" s="47" t="s">
        <v>51</v>
      </c>
      <c r="D34" s="45" t="s">
        <v>84</v>
      </c>
      <c r="E34" s="48" t="s">
        <v>50</v>
      </c>
      <c r="G34" s="20"/>
    </row>
    <row r="35" spans="1:7" ht="15" customHeight="1" x14ac:dyDescent="0.2">
      <c r="A35" s="44"/>
      <c r="B35" s="20"/>
      <c r="C35" s="20"/>
      <c r="D35" s="21" t="s">
        <v>85</v>
      </c>
      <c r="G35" s="20"/>
    </row>
    <row r="36" spans="1:7" ht="15" customHeight="1" x14ac:dyDescent="0.2">
      <c r="A36" s="44"/>
      <c r="B36" s="20"/>
      <c r="C36" s="20"/>
      <c r="D36" s="21" t="s">
        <v>86</v>
      </c>
      <c r="G36" s="20"/>
    </row>
    <row r="38" spans="1:7" ht="15" customHeight="1" x14ac:dyDescent="0.2">
      <c r="B38" s="53" t="s">
        <v>72</v>
      </c>
      <c r="C38" s="49" t="s">
        <v>73</v>
      </c>
      <c r="D38" s="49" t="s">
        <v>64</v>
      </c>
      <c r="E38" s="49" t="s">
        <v>65</v>
      </c>
    </row>
    <row r="39" spans="1:7" ht="15" customHeight="1" x14ac:dyDescent="0.2">
      <c r="B39" s="54"/>
      <c r="C39" s="49" t="s">
        <v>74</v>
      </c>
      <c r="D39" s="49" t="s">
        <v>69</v>
      </c>
      <c r="E39" s="35">
        <f>COUNTIF(F8:F30,"&lt;=19")</f>
        <v>23</v>
      </c>
    </row>
    <row r="40" spans="1:7" ht="15" customHeight="1" x14ac:dyDescent="0.2">
      <c r="B40" s="54"/>
      <c r="C40" s="49" t="s">
        <v>75</v>
      </c>
      <c r="D40" s="49" t="s">
        <v>68</v>
      </c>
      <c r="E40" s="35">
        <f>SUMPRODUCT((F8:F30&gt;=20)*(F8:F30&lt;=25))</f>
        <v>0</v>
      </c>
    </row>
    <row r="41" spans="1:7" ht="15" customHeight="1" x14ac:dyDescent="0.2">
      <c r="B41" s="54"/>
      <c r="C41" s="49" t="s">
        <v>76</v>
      </c>
      <c r="D41" s="49" t="s">
        <v>67</v>
      </c>
      <c r="E41" s="35">
        <f>SUMPRODUCT((F8:F30&gt;=26)*(F8:F30&lt;=31))</f>
        <v>0</v>
      </c>
    </row>
    <row r="42" spans="1:7" ht="15" customHeight="1" x14ac:dyDescent="0.2">
      <c r="B42" s="55"/>
      <c r="C42" s="49" t="s">
        <v>77</v>
      </c>
      <c r="D42" s="49" t="s">
        <v>66</v>
      </c>
      <c r="E42" s="35">
        <f>COUNTIF(F8:F30,"&gt;=32")</f>
        <v>0</v>
      </c>
    </row>
  </sheetData>
  <mergeCells count="9">
    <mergeCell ref="B38:B4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Layout" topLeftCell="A5" workbookViewId="0">
      <selection activeCell="B8" sqref="B8:C30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10" width="9.140625" style="22"/>
    <col min="11" max="16384" width="9.140625" style="1"/>
  </cols>
  <sheetData>
    <row r="1" spans="1:10" s="4" customFormat="1" ht="21" x14ac:dyDescent="0.3">
      <c r="A1" s="56" t="s">
        <v>62</v>
      </c>
      <c r="B1" s="56"/>
      <c r="C1" s="56"/>
      <c r="D1" s="56"/>
      <c r="E1" s="56"/>
      <c r="F1" s="56"/>
      <c r="G1" s="56"/>
      <c r="H1" s="17"/>
      <c r="I1" s="17"/>
      <c r="J1" s="17"/>
    </row>
    <row r="2" spans="1:10" s="4" customFormat="1" ht="21" x14ac:dyDescent="0.3">
      <c r="A2" s="56"/>
      <c r="B2" s="56"/>
      <c r="C2" s="56"/>
      <c r="D2" s="56"/>
      <c r="E2" s="56"/>
      <c r="F2" s="56"/>
      <c r="G2" s="56"/>
      <c r="H2" s="17"/>
      <c r="I2" s="17"/>
      <c r="J2" s="17"/>
    </row>
    <row r="3" spans="1:10" s="17" customFormat="1" ht="20.25" x14ac:dyDescent="0.3">
      <c r="A3" s="56" t="s">
        <v>90</v>
      </c>
      <c r="B3" s="56"/>
      <c r="C3" s="56"/>
      <c r="D3" s="56"/>
      <c r="E3" s="56"/>
      <c r="F3" s="56"/>
      <c r="G3" s="56"/>
    </row>
    <row r="4" spans="1:10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7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7"/>
      <c r="I5" s="17"/>
      <c r="J5" s="17"/>
    </row>
    <row r="6" spans="1:10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9"/>
      <c r="I6" s="19"/>
      <c r="J6" s="19"/>
    </row>
    <row r="7" spans="1:10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20"/>
      <c r="I7" s="20"/>
      <c r="J7" s="20"/>
    </row>
    <row r="8" spans="1:10" s="3" customFormat="1" ht="19.5" customHeight="1" x14ac:dyDescent="0.3">
      <c r="A8" s="32">
        <v>1</v>
      </c>
      <c r="B8" s="65" t="s">
        <v>91</v>
      </c>
      <c r="C8" s="66" t="s">
        <v>92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20"/>
      <c r="I8" s="20"/>
      <c r="J8" s="20"/>
    </row>
    <row r="9" spans="1:10" s="3" customFormat="1" ht="15.6" customHeight="1" x14ac:dyDescent="0.3">
      <c r="A9" s="35" t="s">
        <v>3</v>
      </c>
      <c r="B9" s="67" t="s">
        <v>93</v>
      </c>
      <c r="C9" s="68" t="s">
        <v>94</v>
      </c>
      <c r="D9" s="35"/>
      <c r="E9" s="36"/>
      <c r="F9" s="33">
        <f t="shared" ref="F9:F30" si="0">D9+E9</f>
        <v>0</v>
      </c>
      <c r="G9" s="34" t="str">
        <f t="shared" ref="G9:G30" si="1">IF(F9&gt;=20,"ผ่าน","ไม่ผ่าน")</f>
        <v>ไม่ผ่าน</v>
      </c>
      <c r="H9" s="20"/>
      <c r="I9" s="20"/>
      <c r="J9" s="20"/>
    </row>
    <row r="10" spans="1:10" s="3" customFormat="1" ht="15.6" customHeight="1" x14ac:dyDescent="0.3">
      <c r="A10" s="35" t="s">
        <v>4</v>
      </c>
      <c r="B10" s="67" t="s">
        <v>95</v>
      </c>
      <c r="C10" s="68" t="s">
        <v>96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20"/>
      <c r="I10" s="20"/>
      <c r="J10" s="20"/>
    </row>
    <row r="11" spans="1:10" s="3" customFormat="1" ht="15.6" customHeight="1" x14ac:dyDescent="0.3">
      <c r="A11" s="35" t="s">
        <v>5</v>
      </c>
      <c r="B11" s="65" t="s">
        <v>97</v>
      </c>
      <c r="C11" s="66" t="s">
        <v>98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20"/>
      <c r="I11" s="20"/>
      <c r="J11" s="20"/>
    </row>
    <row r="12" spans="1:10" s="3" customFormat="1" ht="15.6" customHeight="1" x14ac:dyDescent="0.3">
      <c r="A12" s="35" t="s">
        <v>6</v>
      </c>
      <c r="B12" s="69" t="s">
        <v>99</v>
      </c>
      <c r="C12" s="70" t="s">
        <v>100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20"/>
      <c r="I12" s="20"/>
      <c r="J12" s="20"/>
    </row>
    <row r="13" spans="1:10" s="3" customFormat="1" ht="15.6" customHeight="1" x14ac:dyDescent="0.3">
      <c r="A13" s="35" t="s">
        <v>7</v>
      </c>
      <c r="B13" s="67" t="s">
        <v>101</v>
      </c>
      <c r="C13" s="68" t="s">
        <v>102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20"/>
      <c r="I13" s="20"/>
      <c r="J13" s="20"/>
    </row>
    <row r="14" spans="1:10" s="3" customFormat="1" ht="15.6" customHeight="1" x14ac:dyDescent="0.3">
      <c r="A14" s="35" t="s">
        <v>8</v>
      </c>
      <c r="B14" s="65" t="s">
        <v>103</v>
      </c>
      <c r="C14" s="66" t="s">
        <v>104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20"/>
      <c r="I14" s="20"/>
      <c r="J14" s="20"/>
    </row>
    <row r="15" spans="1:10" s="3" customFormat="1" ht="15.6" customHeight="1" x14ac:dyDescent="0.3">
      <c r="A15" s="35" t="s">
        <v>9</v>
      </c>
      <c r="B15" s="65" t="s">
        <v>105</v>
      </c>
      <c r="C15" s="66" t="s">
        <v>106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20"/>
      <c r="I15" s="20"/>
      <c r="J15" s="20"/>
    </row>
    <row r="16" spans="1:10" s="3" customFormat="1" ht="15.6" customHeight="1" x14ac:dyDescent="0.3">
      <c r="A16" s="35" t="s">
        <v>10</v>
      </c>
      <c r="B16" s="65" t="s">
        <v>107</v>
      </c>
      <c r="C16" s="66" t="s">
        <v>108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20"/>
      <c r="I16" s="20"/>
      <c r="J16" s="20"/>
    </row>
    <row r="17" spans="1:10" s="3" customFormat="1" ht="15.6" customHeight="1" x14ac:dyDescent="0.3">
      <c r="A17" s="35" t="s">
        <v>11</v>
      </c>
      <c r="B17" s="67" t="s">
        <v>109</v>
      </c>
      <c r="C17" s="68" t="s">
        <v>110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20"/>
      <c r="I17" s="20"/>
      <c r="J17" s="20"/>
    </row>
    <row r="18" spans="1:10" s="3" customFormat="1" ht="15.6" customHeight="1" x14ac:dyDescent="0.3">
      <c r="A18" s="35" t="s">
        <v>12</v>
      </c>
      <c r="B18" s="67" t="s">
        <v>111</v>
      </c>
      <c r="C18" s="68" t="s">
        <v>112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20"/>
      <c r="I18" s="20"/>
      <c r="J18" s="20"/>
    </row>
    <row r="19" spans="1:10" s="3" customFormat="1" ht="15.6" customHeight="1" x14ac:dyDescent="0.3">
      <c r="A19" s="35" t="s">
        <v>13</v>
      </c>
      <c r="B19" s="65" t="s">
        <v>113</v>
      </c>
      <c r="C19" s="66" t="s">
        <v>114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20"/>
      <c r="I19" s="20"/>
      <c r="J19" s="20"/>
    </row>
    <row r="20" spans="1:10" s="3" customFormat="1" ht="15.6" customHeight="1" x14ac:dyDescent="0.3">
      <c r="A20" s="35" t="s">
        <v>14</v>
      </c>
      <c r="B20" s="65" t="s">
        <v>115</v>
      </c>
      <c r="C20" s="66" t="s">
        <v>116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20"/>
      <c r="I20" s="20"/>
      <c r="J20" s="20"/>
    </row>
    <row r="21" spans="1:10" s="3" customFormat="1" ht="15.6" customHeight="1" x14ac:dyDescent="0.3">
      <c r="A21" s="35" t="s">
        <v>15</v>
      </c>
      <c r="B21" s="65" t="s">
        <v>117</v>
      </c>
      <c r="C21" s="66" t="s">
        <v>118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20"/>
      <c r="I21" s="20"/>
      <c r="J21" s="20"/>
    </row>
    <row r="22" spans="1:10" s="3" customFormat="1" ht="15.6" customHeight="1" x14ac:dyDescent="0.3">
      <c r="A22" s="35" t="s">
        <v>16</v>
      </c>
      <c r="B22" s="65" t="s">
        <v>119</v>
      </c>
      <c r="C22" s="66" t="s">
        <v>120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20"/>
      <c r="I22" s="20"/>
      <c r="J22" s="20"/>
    </row>
    <row r="23" spans="1:10" s="3" customFormat="1" ht="15.6" customHeight="1" x14ac:dyDescent="0.3">
      <c r="A23" s="35" t="s">
        <v>17</v>
      </c>
      <c r="B23" s="67" t="s">
        <v>121</v>
      </c>
      <c r="C23" s="68" t="s">
        <v>122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20"/>
      <c r="I23" s="20"/>
      <c r="J23" s="20"/>
    </row>
    <row r="24" spans="1:10" s="3" customFormat="1" ht="15.6" customHeight="1" x14ac:dyDescent="0.3">
      <c r="A24" s="35" t="s">
        <v>18</v>
      </c>
      <c r="B24" s="65" t="s">
        <v>123</v>
      </c>
      <c r="C24" s="66" t="s">
        <v>124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20"/>
      <c r="I24" s="20"/>
      <c r="J24" s="20"/>
    </row>
    <row r="25" spans="1:10" s="2" customFormat="1" ht="15.6" customHeight="1" x14ac:dyDescent="0.3">
      <c r="A25" s="35" t="s">
        <v>19</v>
      </c>
      <c r="B25" s="65" t="s">
        <v>125</v>
      </c>
      <c r="C25" s="66" t="s">
        <v>126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21"/>
      <c r="I25" s="21"/>
      <c r="J25" s="21"/>
    </row>
    <row r="26" spans="1:10" s="3" customFormat="1" ht="15.6" customHeight="1" x14ac:dyDescent="0.3">
      <c r="A26" s="35" t="s">
        <v>20</v>
      </c>
      <c r="B26" s="67" t="s">
        <v>127</v>
      </c>
      <c r="C26" s="68" t="s">
        <v>128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20"/>
      <c r="I26" s="20"/>
      <c r="J26" s="20"/>
    </row>
    <row r="27" spans="1:10" s="3" customFormat="1" ht="15.6" customHeight="1" x14ac:dyDescent="0.3">
      <c r="A27" s="35" t="s">
        <v>21</v>
      </c>
      <c r="B27" s="67" t="s">
        <v>129</v>
      </c>
      <c r="C27" s="68" t="s">
        <v>130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20"/>
      <c r="I27" s="20"/>
      <c r="J27" s="20"/>
    </row>
    <row r="28" spans="1:10" s="3" customFormat="1" ht="15.6" customHeight="1" x14ac:dyDescent="0.3">
      <c r="A28" s="35" t="s">
        <v>22</v>
      </c>
      <c r="B28" s="65" t="s">
        <v>131</v>
      </c>
      <c r="C28" s="66" t="s">
        <v>132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20"/>
      <c r="I28" s="20"/>
      <c r="J28" s="20"/>
    </row>
    <row r="29" spans="1:10" ht="18" customHeight="1" x14ac:dyDescent="0.3">
      <c r="A29" s="35" t="s">
        <v>23</v>
      </c>
      <c r="B29" s="67" t="s">
        <v>133</v>
      </c>
      <c r="C29" s="68" t="s">
        <v>134</v>
      </c>
      <c r="D29" s="35"/>
      <c r="E29" s="36"/>
      <c r="F29" s="33">
        <f t="shared" si="0"/>
        <v>0</v>
      </c>
      <c r="G29" s="34" t="str">
        <f t="shared" si="1"/>
        <v>ไม่ผ่าน</v>
      </c>
    </row>
    <row r="30" spans="1:10" s="5" customFormat="1" ht="20.25" customHeight="1" x14ac:dyDescent="0.3">
      <c r="A30" s="35" t="s">
        <v>24</v>
      </c>
      <c r="B30" s="65" t="s">
        <v>135</v>
      </c>
      <c r="C30" s="66" t="s">
        <v>136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23"/>
      <c r="I30" s="23"/>
      <c r="J30" s="23"/>
    </row>
    <row r="31" spans="1:10" ht="15" customHeight="1" x14ac:dyDescent="0.2">
      <c r="A31" s="37"/>
      <c r="B31" s="38" t="s">
        <v>41</v>
      </c>
      <c r="C31" s="39"/>
      <c r="D31" s="40"/>
      <c r="E31" s="40"/>
      <c r="F31" s="29" t="s">
        <v>70</v>
      </c>
      <c r="G31" s="35">
        <f>COUNTIF(G8:G30,"ผ่าน")</f>
        <v>0</v>
      </c>
    </row>
    <row r="32" spans="1:10" ht="15" customHeight="1" x14ac:dyDescent="0.2">
      <c r="A32" s="41"/>
      <c r="B32" s="42"/>
      <c r="C32" s="42"/>
      <c r="D32" s="43"/>
      <c r="E32" s="43"/>
      <c r="F32" s="29" t="s">
        <v>71</v>
      </c>
      <c r="G32" s="50">
        <f>COUNTIF(G8:G30,"ไม่ผ่าน")</f>
        <v>23</v>
      </c>
    </row>
    <row r="33" spans="1:7" ht="15" customHeight="1" x14ac:dyDescent="0.2">
      <c r="A33" s="44"/>
      <c r="B33" s="46" t="s">
        <v>63</v>
      </c>
      <c r="C33" s="20"/>
      <c r="G33" s="20"/>
    </row>
    <row r="34" spans="1:7" ht="15" customHeight="1" x14ac:dyDescent="0.2">
      <c r="A34" s="44"/>
      <c r="B34" s="20"/>
      <c r="C34" s="47" t="s">
        <v>51</v>
      </c>
      <c r="D34" s="45" t="s">
        <v>84</v>
      </c>
      <c r="E34" s="48" t="s">
        <v>50</v>
      </c>
      <c r="G34" s="20"/>
    </row>
    <row r="35" spans="1:7" ht="15" customHeight="1" x14ac:dyDescent="0.2">
      <c r="A35" s="44"/>
      <c r="B35" s="20"/>
      <c r="C35" s="20"/>
      <c r="D35" s="21" t="s">
        <v>85</v>
      </c>
      <c r="G35" s="20"/>
    </row>
    <row r="36" spans="1:7" ht="15" customHeight="1" x14ac:dyDescent="0.2">
      <c r="A36" s="44"/>
      <c r="B36" s="20"/>
      <c r="C36" s="20"/>
      <c r="D36" s="21" t="s">
        <v>86</v>
      </c>
      <c r="G36" s="20"/>
    </row>
    <row r="38" spans="1:7" ht="15" customHeight="1" x14ac:dyDescent="0.2">
      <c r="B38" s="53" t="s">
        <v>72</v>
      </c>
      <c r="C38" s="49" t="s">
        <v>73</v>
      </c>
      <c r="D38" s="49" t="s">
        <v>64</v>
      </c>
      <c r="E38" s="49" t="s">
        <v>65</v>
      </c>
    </row>
    <row r="39" spans="1:7" ht="15" customHeight="1" x14ac:dyDescent="0.2">
      <c r="B39" s="54"/>
      <c r="C39" s="49" t="s">
        <v>74</v>
      </c>
      <c r="D39" s="49" t="s">
        <v>69</v>
      </c>
      <c r="E39" s="35">
        <f>COUNTIF(F8:F30,"&lt;=19")</f>
        <v>23</v>
      </c>
    </row>
    <row r="40" spans="1:7" ht="15" customHeight="1" x14ac:dyDescent="0.2">
      <c r="B40" s="54"/>
      <c r="C40" s="49" t="s">
        <v>75</v>
      </c>
      <c r="D40" s="49" t="s">
        <v>68</v>
      </c>
      <c r="E40" s="35">
        <f>SUMPRODUCT((F8:F30&gt;=20)*(F8:F30&lt;=25))</f>
        <v>0</v>
      </c>
    </row>
    <row r="41" spans="1:7" ht="15" customHeight="1" x14ac:dyDescent="0.2">
      <c r="B41" s="54"/>
      <c r="C41" s="49" t="s">
        <v>76</v>
      </c>
      <c r="D41" s="49" t="s">
        <v>67</v>
      </c>
      <c r="E41" s="35">
        <f>SUMPRODUCT((F8:F30&gt;=26)*(F8:F30&lt;=31))</f>
        <v>0</v>
      </c>
    </row>
    <row r="42" spans="1:7" ht="15" customHeight="1" x14ac:dyDescent="0.2">
      <c r="B42" s="55"/>
      <c r="C42" s="49" t="s">
        <v>77</v>
      </c>
      <c r="D42" s="49" t="s">
        <v>66</v>
      </c>
      <c r="E42" s="35">
        <f>COUNTIF(F8:F30,"&gt;=32")</f>
        <v>0</v>
      </c>
    </row>
  </sheetData>
  <mergeCells count="9">
    <mergeCell ref="B38:B4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Layout" workbookViewId="0">
      <selection activeCell="B8" sqref="B8:C52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22"/>
    <col min="9" max="16384" width="9.140625" style="1"/>
  </cols>
  <sheetData>
    <row r="1" spans="1:8" s="4" customFormat="1" ht="21" x14ac:dyDescent="0.3">
      <c r="A1" s="56" t="s">
        <v>53</v>
      </c>
      <c r="B1" s="56"/>
      <c r="C1" s="56"/>
      <c r="D1" s="56"/>
      <c r="E1" s="56"/>
      <c r="F1" s="56"/>
      <c r="G1" s="56"/>
      <c r="H1" s="17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7"/>
    </row>
    <row r="3" spans="1:8" s="4" customFormat="1" ht="21" x14ac:dyDescent="0.3">
      <c r="A3" s="56" t="s">
        <v>89</v>
      </c>
      <c r="B3" s="56"/>
      <c r="C3" s="56"/>
      <c r="D3" s="56"/>
      <c r="E3" s="56"/>
      <c r="F3" s="56"/>
      <c r="G3" s="56"/>
      <c r="H3" s="12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3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14"/>
    </row>
    <row r="8" spans="1:8" s="3" customFormat="1" ht="19.5" customHeight="1" x14ac:dyDescent="0.3">
      <c r="A8" s="32">
        <v>1</v>
      </c>
      <c r="B8" s="65" t="s">
        <v>660</v>
      </c>
      <c r="C8" s="66" t="s">
        <v>450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67" t="s">
        <v>661</v>
      </c>
      <c r="C9" s="68" t="s">
        <v>662</v>
      </c>
      <c r="D9" s="35"/>
      <c r="E9" s="36"/>
      <c r="F9" s="33">
        <f t="shared" ref="F9:F52" si="0">D9+E9</f>
        <v>0</v>
      </c>
      <c r="G9" s="34" t="str">
        <f t="shared" ref="G9:G52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67" t="s">
        <v>663</v>
      </c>
      <c r="C10" s="68" t="s">
        <v>664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65" t="s">
        <v>665</v>
      </c>
      <c r="C11" s="66" t="s">
        <v>666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65" t="s">
        <v>667</v>
      </c>
      <c r="C12" s="66" t="s">
        <v>668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65" t="s">
        <v>669</v>
      </c>
      <c r="C13" s="66" t="s">
        <v>670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65" t="s">
        <v>671</v>
      </c>
      <c r="C14" s="66" t="s">
        <v>672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65" t="s">
        <v>673</v>
      </c>
      <c r="C15" s="66" t="s">
        <v>674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67" t="s">
        <v>675</v>
      </c>
      <c r="C16" s="68" t="s">
        <v>676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67" t="s">
        <v>677</v>
      </c>
      <c r="C17" s="68" t="s">
        <v>678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67" t="s">
        <v>679</v>
      </c>
      <c r="C18" s="68" t="s">
        <v>680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65" t="s">
        <v>681</v>
      </c>
      <c r="C19" s="66" t="s">
        <v>682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65" t="s">
        <v>228</v>
      </c>
      <c r="C20" s="66" t="s">
        <v>683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65" t="s">
        <v>684</v>
      </c>
      <c r="C21" s="66" t="s">
        <v>685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67" t="s">
        <v>686</v>
      </c>
      <c r="C22" s="68" t="s">
        <v>687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67" t="s">
        <v>688</v>
      </c>
      <c r="C23" s="68" t="s">
        <v>689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x14ac:dyDescent="0.3">
      <c r="A24" s="35" t="s">
        <v>18</v>
      </c>
      <c r="B24" s="65" t="s">
        <v>690</v>
      </c>
      <c r="C24" s="66" t="s">
        <v>691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x14ac:dyDescent="0.3">
      <c r="A25" s="35" t="s">
        <v>19</v>
      </c>
      <c r="B25" s="65" t="s">
        <v>692</v>
      </c>
      <c r="C25" s="66" t="s">
        <v>693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67" t="s">
        <v>694</v>
      </c>
      <c r="C26" s="68" t="s">
        <v>695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67" t="s">
        <v>123</v>
      </c>
      <c r="C27" s="68" t="s">
        <v>696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69" t="s">
        <v>697</v>
      </c>
      <c r="C28" s="70" t="s">
        <v>698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65" t="s">
        <v>699</v>
      </c>
      <c r="C29" s="66" t="s">
        <v>700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65" t="s">
        <v>701</v>
      </c>
      <c r="C30" s="66" t="s">
        <v>702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67" t="s">
        <v>703</v>
      </c>
      <c r="C31" s="68" t="s">
        <v>704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65" t="s">
        <v>620</v>
      </c>
      <c r="C32" s="66" t="s">
        <v>705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67" t="s">
        <v>706</v>
      </c>
      <c r="C33" s="68" t="s">
        <v>707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65" t="s">
        <v>708</v>
      </c>
      <c r="C34" s="66" t="s">
        <v>709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65" t="s">
        <v>710</v>
      </c>
      <c r="C35" s="66" t="s">
        <v>711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65" t="s">
        <v>712</v>
      </c>
      <c r="C36" s="66" t="s">
        <v>713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65" t="s">
        <v>714</v>
      </c>
      <c r="C37" s="66" t="s">
        <v>715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65" t="s">
        <v>716</v>
      </c>
      <c r="C38" s="66" t="s">
        <v>717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67" t="s">
        <v>718</v>
      </c>
      <c r="C39" s="68" t="s">
        <v>719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65" t="s">
        <v>720</v>
      </c>
      <c r="C40" s="66" t="s">
        <v>721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65" t="s">
        <v>722</v>
      </c>
      <c r="C41" s="66" t="s">
        <v>723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67" t="s">
        <v>724</v>
      </c>
      <c r="C42" s="68" t="s">
        <v>725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65" t="s">
        <v>726</v>
      </c>
      <c r="C43" s="66" t="s">
        <v>727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67" t="s">
        <v>728</v>
      </c>
      <c r="C44" s="68" t="s">
        <v>729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65" t="s">
        <v>730</v>
      </c>
      <c r="C45" s="66" t="s">
        <v>731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x14ac:dyDescent="0.3">
      <c r="A46" s="35" t="s">
        <v>40</v>
      </c>
      <c r="B46" s="65" t="s">
        <v>732</v>
      </c>
      <c r="C46" s="66" t="s">
        <v>733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8" customHeight="1" x14ac:dyDescent="0.3">
      <c r="A47" s="35" t="s">
        <v>78</v>
      </c>
      <c r="B47" s="67" t="s">
        <v>734</v>
      </c>
      <c r="C47" s="68" t="s">
        <v>735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s="5" customFormat="1" ht="20.25" customHeight="1" x14ac:dyDescent="0.3">
      <c r="A48" s="35" t="s">
        <v>79</v>
      </c>
      <c r="B48" s="65" t="s">
        <v>736</v>
      </c>
      <c r="C48" s="66" t="s">
        <v>737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21" customHeight="1" x14ac:dyDescent="0.3">
      <c r="A49" s="35" t="s">
        <v>80</v>
      </c>
      <c r="B49" s="67" t="s">
        <v>738</v>
      </c>
      <c r="C49" s="68" t="s">
        <v>739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x14ac:dyDescent="0.3">
      <c r="A50" s="35" t="s">
        <v>81</v>
      </c>
      <c r="B50" s="67" t="s">
        <v>740</v>
      </c>
      <c r="C50" s="68" t="s">
        <v>741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3">
      <c r="A51" s="35" t="s">
        <v>82</v>
      </c>
      <c r="B51" s="67" t="s">
        <v>742</v>
      </c>
      <c r="C51" s="68" t="s">
        <v>743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3">
      <c r="A52" s="35" t="s">
        <v>83</v>
      </c>
      <c r="B52" s="67" t="s">
        <v>744</v>
      </c>
      <c r="C52" s="68" t="s">
        <v>745</v>
      </c>
      <c r="D52" s="35"/>
      <c r="E52" s="36"/>
      <c r="F52" s="33">
        <f t="shared" si="0"/>
        <v>0</v>
      </c>
      <c r="G52" s="34" t="str">
        <f t="shared" si="1"/>
        <v>ไม่ผ่าน</v>
      </c>
      <c r="H52" s="14"/>
    </row>
    <row r="53" spans="1:8" ht="15" customHeight="1" x14ac:dyDescent="0.2">
      <c r="A53" s="37"/>
      <c r="B53" s="38" t="s">
        <v>41</v>
      </c>
      <c r="C53" s="39"/>
      <c r="D53" s="40"/>
      <c r="E53" s="40"/>
      <c r="F53" s="29" t="s">
        <v>70</v>
      </c>
      <c r="G53" s="35">
        <f>COUNTIF(G8:G52,"ผ่าน")</f>
        <v>0</v>
      </c>
      <c r="H53" s="14"/>
    </row>
    <row r="54" spans="1:8" ht="15" customHeight="1" x14ac:dyDescent="0.2">
      <c r="A54" s="41"/>
      <c r="B54" s="42"/>
      <c r="C54" s="42"/>
      <c r="D54" s="43"/>
      <c r="E54" s="43"/>
      <c r="F54" s="29" t="s">
        <v>71</v>
      </c>
      <c r="G54" s="50">
        <f>COUNTIF(G8:G52,"ไม่ผ่าน")</f>
        <v>45</v>
      </c>
      <c r="H54" s="16"/>
    </row>
    <row r="55" spans="1:8" ht="15" customHeight="1" x14ac:dyDescent="0.2">
      <c r="A55" s="44"/>
      <c r="B55" s="46" t="s">
        <v>63</v>
      </c>
      <c r="C55" s="20"/>
      <c r="G55" s="20"/>
      <c r="H55" s="16"/>
    </row>
    <row r="56" spans="1:8" ht="15" customHeight="1" x14ac:dyDescent="0.2">
      <c r="A56" s="44"/>
      <c r="B56" s="20"/>
      <c r="C56" s="47" t="s">
        <v>51</v>
      </c>
      <c r="D56" s="45" t="s">
        <v>84</v>
      </c>
      <c r="E56" s="48" t="s">
        <v>50</v>
      </c>
      <c r="G56" s="20"/>
      <c r="H56" s="16"/>
    </row>
    <row r="57" spans="1:8" ht="15" customHeight="1" x14ac:dyDescent="0.2">
      <c r="A57" s="44"/>
      <c r="B57" s="20"/>
      <c r="C57" s="20"/>
      <c r="D57" s="21" t="s">
        <v>85</v>
      </c>
      <c r="G57" s="20"/>
      <c r="H57" s="16"/>
    </row>
    <row r="58" spans="1:8" ht="15" customHeight="1" x14ac:dyDescent="0.2">
      <c r="A58" s="44"/>
      <c r="B58" s="20"/>
      <c r="C58" s="20"/>
      <c r="D58" s="21" t="s">
        <v>86</v>
      </c>
      <c r="G58" s="20"/>
      <c r="H58" s="16"/>
    </row>
    <row r="59" spans="1:8" ht="15" customHeight="1" x14ac:dyDescent="0.2">
      <c r="H59" s="16"/>
    </row>
    <row r="60" spans="1:8" ht="15" customHeight="1" x14ac:dyDescent="0.2">
      <c r="B60" s="53" t="s">
        <v>72</v>
      </c>
      <c r="C60" s="49" t="s">
        <v>73</v>
      </c>
      <c r="D60" s="49" t="s">
        <v>64</v>
      </c>
      <c r="E60" s="49" t="s">
        <v>65</v>
      </c>
      <c r="H60" s="16"/>
    </row>
    <row r="61" spans="1:8" ht="15" customHeight="1" x14ac:dyDescent="0.2">
      <c r="B61" s="54"/>
      <c r="C61" s="49" t="s">
        <v>74</v>
      </c>
      <c r="D61" s="49" t="s">
        <v>69</v>
      </c>
      <c r="E61" s="35">
        <f>COUNTIF(F8:F52,"&lt;=19")</f>
        <v>45</v>
      </c>
      <c r="H61" s="16"/>
    </row>
    <row r="62" spans="1:8" ht="15" customHeight="1" x14ac:dyDescent="0.2">
      <c r="B62" s="54"/>
      <c r="C62" s="49" t="s">
        <v>75</v>
      </c>
      <c r="D62" s="49" t="s">
        <v>68</v>
      </c>
      <c r="E62" s="35">
        <f>SUMPRODUCT((F8:F52&gt;=20)*(F8:F52&lt;=25))</f>
        <v>0</v>
      </c>
      <c r="H62" s="16"/>
    </row>
    <row r="63" spans="1:8" ht="15" customHeight="1" x14ac:dyDescent="0.2">
      <c r="B63" s="54"/>
      <c r="C63" s="49" t="s">
        <v>76</v>
      </c>
      <c r="D63" s="49" t="s">
        <v>67</v>
      </c>
      <c r="E63" s="35">
        <f>SUMPRODUCT((F8:F52&gt;=26)*(F8:F52&lt;=31))</f>
        <v>0</v>
      </c>
      <c r="H63" s="16"/>
    </row>
    <row r="64" spans="1:8" ht="15" customHeight="1" x14ac:dyDescent="0.2">
      <c r="B64" s="55"/>
      <c r="C64" s="49" t="s">
        <v>77</v>
      </c>
      <c r="D64" s="49" t="s">
        <v>66</v>
      </c>
      <c r="E64" s="35">
        <f>COUNTIF(F8:F52,"&gt;=32")</f>
        <v>0</v>
      </c>
      <c r="H64" s="16"/>
    </row>
    <row r="65" spans="8:8" ht="15" customHeight="1" x14ac:dyDescent="0.2">
      <c r="H65" s="16"/>
    </row>
  </sheetData>
  <mergeCells count="9">
    <mergeCell ref="B60:B6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view="pageLayout" workbookViewId="0">
      <selection activeCell="B8" sqref="B8:C52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22"/>
    <col min="9" max="16384" width="9.140625" style="1"/>
  </cols>
  <sheetData>
    <row r="1" spans="1:8" s="4" customFormat="1" ht="21" x14ac:dyDescent="0.3">
      <c r="A1" s="56" t="s">
        <v>54</v>
      </c>
      <c r="B1" s="56"/>
      <c r="C1" s="56"/>
      <c r="D1" s="56"/>
      <c r="E1" s="56"/>
      <c r="F1" s="56"/>
      <c r="G1" s="56"/>
      <c r="H1" s="17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7"/>
    </row>
    <row r="3" spans="1:8" s="4" customFormat="1" ht="21" x14ac:dyDescent="0.3">
      <c r="A3" s="56" t="s">
        <v>88</v>
      </c>
      <c r="B3" s="56"/>
      <c r="C3" s="56"/>
      <c r="D3" s="56"/>
      <c r="E3" s="56"/>
      <c r="F3" s="56"/>
      <c r="G3" s="56"/>
      <c r="H3" s="12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3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14"/>
    </row>
    <row r="8" spans="1:8" s="3" customFormat="1" ht="19.5" customHeight="1" x14ac:dyDescent="0.3">
      <c r="A8" s="32">
        <v>1</v>
      </c>
      <c r="B8" s="67" t="s">
        <v>579</v>
      </c>
      <c r="C8" s="73" t="s">
        <v>580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67" t="s">
        <v>581</v>
      </c>
      <c r="C9" s="73" t="s">
        <v>582</v>
      </c>
      <c r="D9" s="35"/>
      <c r="E9" s="36"/>
      <c r="F9" s="33">
        <f t="shared" ref="F9:F52" si="0">D9+E9</f>
        <v>0</v>
      </c>
      <c r="G9" s="34" t="str">
        <f t="shared" ref="G9:G52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67" t="s">
        <v>583</v>
      </c>
      <c r="C10" s="73" t="s">
        <v>584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69" t="s">
        <v>585</v>
      </c>
      <c r="C11" s="75" t="s">
        <v>586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67" t="s">
        <v>587</v>
      </c>
      <c r="C12" s="73" t="s">
        <v>588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67" t="s">
        <v>589</v>
      </c>
      <c r="C13" s="73" t="s">
        <v>590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65" t="s">
        <v>591</v>
      </c>
      <c r="C14" s="74" t="s">
        <v>592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65" t="s">
        <v>593</v>
      </c>
      <c r="C15" s="74" t="s">
        <v>594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65" t="s">
        <v>595</v>
      </c>
      <c r="C16" s="74" t="s">
        <v>596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65" t="s">
        <v>597</v>
      </c>
      <c r="C17" s="74" t="s">
        <v>596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67" t="s">
        <v>598</v>
      </c>
      <c r="C18" s="73" t="s">
        <v>599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65" t="s">
        <v>600</v>
      </c>
      <c r="C19" s="74" t="s">
        <v>601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65" t="s">
        <v>602</v>
      </c>
      <c r="C20" s="74" t="s">
        <v>603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67" t="s">
        <v>604</v>
      </c>
      <c r="C21" s="73" t="s">
        <v>605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65" t="s">
        <v>606</v>
      </c>
      <c r="C22" s="74" t="s">
        <v>607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67" t="s">
        <v>608</v>
      </c>
      <c r="C23" s="73" t="s">
        <v>609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x14ac:dyDescent="0.3">
      <c r="A24" s="35" t="s">
        <v>18</v>
      </c>
      <c r="B24" s="65" t="s">
        <v>610</v>
      </c>
      <c r="C24" s="74" t="s">
        <v>611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x14ac:dyDescent="0.3">
      <c r="A25" s="35" t="s">
        <v>19</v>
      </c>
      <c r="B25" s="67" t="s">
        <v>612</v>
      </c>
      <c r="C25" s="73" t="s">
        <v>613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67" t="s">
        <v>614</v>
      </c>
      <c r="C26" s="73" t="s">
        <v>615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65" t="s">
        <v>616</v>
      </c>
      <c r="C27" s="74" t="s">
        <v>617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67" t="s">
        <v>618</v>
      </c>
      <c r="C28" s="73" t="s">
        <v>619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65" t="s">
        <v>620</v>
      </c>
      <c r="C29" s="74" t="s">
        <v>621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67" t="s">
        <v>622</v>
      </c>
      <c r="C30" s="73" t="s">
        <v>623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65" t="s">
        <v>624</v>
      </c>
      <c r="C31" s="74" t="s">
        <v>625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65" t="s">
        <v>626</v>
      </c>
      <c r="C32" s="74" t="s">
        <v>627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65" t="s">
        <v>628</v>
      </c>
      <c r="C33" s="74" t="s">
        <v>629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65" t="s">
        <v>361</v>
      </c>
      <c r="C34" s="74" t="s">
        <v>630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67" t="s">
        <v>631</v>
      </c>
      <c r="C35" s="73" t="s">
        <v>632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65" t="s">
        <v>633</v>
      </c>
      <c r="C36" s="74" t="s">
        <v>634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65" t="s">
        <v>635</v>
      </c>
      <c r="C37" s="74" t="s">
        <v>636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67" t="s">
        <v>626</v>
      </c>
      <c r="C38" s="73" t="s">
        <v>637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65" t="s">
        <v>638</v>
      </c>
      <c r="C39" s="74" t="s">
        <v>639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65" t="s">
        <v>640</v>
      </c>
      <c r="C40" s="74" t="s">
        <v>641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65" t="s">
        <v>642</v>
      </c>
      <c r="C41" s="74" t="s">
        <v>643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65" t="s">
        <v>644</v>
      </c>
      <c r="C42" s="74" t="s">
        <v>645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67" t="s">
        <v>329</v>
      </c>
      <c r="C43" s="73" t="s">
        <v>245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65" t="s">
        <v>646</v>
      </c>
      <c r="C44" s="74" t="s">
        <v>647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67" t="s">
        <v>648</v>
      </c>
      <c r="C45" s="73" t="s">
        <v>338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x14ac:dyDescent="0.3">
      <c r="A46" s="35" t="s">
        <v>40</v>
      </c>
      <c r="B46" s="67" t="s">
        <v>453</v>
      </c>
      <c r="C46" s="73" t="s">
        <v>649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3" customFormat="1" ht="15.6" customHeight="1" x14ac:dyDescent="0.3">
      <c r="A47" s="35" t="s">
        <v>78</v>
      </c>
      <c r="B47" s="65" t="s">
        <v>650</v>
      </c>
      <c r="C47" s="74" t="s">
        <v>651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8" customHeight="1" x14ac:dyDescent="0.3">
      <c r="A48" s="35" t="s">
        <v>79</v>
      </c>
      <c r="B48" s="65" t="s">
        <v>652</v>
      </c>
      <c r="C48" s="74" t="s">
        <v>653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s="5" customFormat="1" ht="15" customHeight="1" x14ac:dyDescent="0.3">
      <c r="A49" s="35" t="s">
        <v>80</v>
      </c>
      <c r="B49" s="67" t="s">
        <v>107</v>
      </c>
      <c r="C49" s="73" t="s">
        <v>654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6.5" customHeight="1" x14ac:dyDescent="0.3">
      <c r="A50" s="35" t="s">
        <v>81</v>
      </c>
      <c r="B50" s="65" t="s">
        <v>655</v>
      </c>
      <c r="C50" s="74" t="s">
        <v>656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3">
      <c r="A51" s="35" t="s">
        <v>82</v>
      </c>
      <c r="B51" s="67" t="s">
        <v>495</v>
      </c>
      <c r="C51" s="73" t="s">
        <v>657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3">
      <c r="A52" s="35" t="s">
        <v>83</v>
      </c>
      <c r="B52" s="65" t="s">
        <v>658</v>
      </c>
      <c r="C52" s="74" t="s">
        <v>659</v>
      </c>
      <c r="D52" s="35"/>
      <c r="E52" s="36"/>
      <c r="F52" s="33">
        <f t="shared" si="0"/>
        <v>0</v>
      </c>
      <c r="G52" s="34" t="str">
        <f t="shared" si="1"/>
        <v>ไม่ผ่าน</v>
      </c>
      <c r="H52" s="14"/>
    </row>
    <row r="53" spans="1:8" ht="15" customHeight="1" x14ac:dyDescent="0.2">
      <c r="A53" s="37"/>
      <c r="B53" s="38" t="s">
        <v>41</v>
      </c>
      <c r="C53" s="39"/>
      <c r="D53" s="40"/>
      <c r="E53" s="40"/>
      <c r="F53" s="29" t="s">
        <v>70</v>
      </c>
      <c r="G53" s="35">
        <f>COUNTIF(G8:G52,"ผ่าน")</f>
        <v>0</v>
      </c>
      <c r="H53" s="14"/>
    </row>
    <row r="54" spans="1:8" ht="15" customHeight="1" x14ac:dyDescent="0.2">
      <c r="A54" s="41"/>
      <c r="B54" s="42"/>
      <c r="C54" s="42"/>
      <c r="D54" s="43"/>
      <c r="E54" s="43"/>
      <c r="F54" s="29" t="s">
        <v>71</v>
      </c>
      <c r="G54" s="50">
        <f>COUNTIF(G8:G52,"ไม่ผ่าน")</f>
        <v>45</v>
      </c>
      <c r="H54" s="16"/>
    </row>
    <row r="55" spans="1:8" ht="15" customHeight="1" x14ac:dyDescent="0.2">
      <c r="A55" s="44"/>
      <c r="B55" s="46" t="s">
        <v>63</v>
      </c>
      <c r="C55" s="20"/>
      <c r="G55" s="20"/>
      <c r="H55" s="16"/>
    </row>
    <row r="56" spans="1:8" ht="15" customHeight="1" x14ac:dyDescent="0.2">
      <c r="A56" s="44"/>
      <c r="B56" s="20"/>
      <c r="C56" s="47" t="s">
        <v>51</v>
      </c>
      <c r="D56" s="45" t="s">
        <v>84</v>
      </c>
      <c r="E56" s="48" t="s">
        <v>50</v>
      </c>
      <c r="G56" s="20"/>
      <c r="H56" s="16"/>
    </row>
    <row r="57" spans="1:8" ht="15" customHeight="1" x14ac:dyDescent="0.2">
      <c r="A57" s="44"/>
      <c r="B57" s="20"/>
      <c r="C57" s="20"/>
      <c r="D57" s="21" t="s">
        <v>85</v>
      </c>
      <c r="G57" s="20"/>
      <c r="H57" s="16"/>
    </row>
    <row r="58" spans="1:8" ht="15" customHeight="1" x14ac:dyDescent="0.2">
      <c r="A58" s="44"/>
      <c r="B58" s="20"/>
      <c r="C58" s="20"/>
      <c r="D58" s="21" t="s">
        <v>86</v>
      </c>
      <c r="G58" s="20"/>
      <c r="H58" s="16"/>
    </row>
    <row r="59" spans="1:8" ht="15" customHeight="1" x14ac:dyDescent="0.2">
      <c r="H59" s="16"/>
    </row>
    <row r="60" spans="1:8" ht="15" customHeight="1" x14ac:dyDescent="0.2">
      <c r="B60" s="53" t="s">
        <v>72</v>
      </c>
      <c r="C60" s="49" t="s">
        <v>73</v>
      </c>
      <c r="D60" s="49" t="s">
        <v>64</v>
      </c>
      <c r="E60" s="49" t="s">
        <v>65</v>
      </c>
      <c r="H60" s="16"/>
    </row>
    <row r="61" spans="1:8" ht="15" customHeight="1" x14ac:dyDescent="0.2">
      <c r="B61" s="54"/>
      <c r="C61" s="49" t="s">
        <v>74</v>
      </c>
      <c r="D61" s="49" t="s">
        <v>69</v>
      </c>
      <c r="E61" s="35">
        <f>COUNTIF(F8:F52,"&lt;=19")</f>
        <v>45</v>
      </c>
      <c r="H61" s="16"/>
    </row>
    <row r="62" spans="1:8" ht="15" customHeight="1" x14ac:dyDescent="0.2">
      <c r="B62" s="54"/>
      <c r="C62" s="49" t="s">
        <v>75</v>
      </c>
      <c r="D62" s="49" t="s">
        <v>68</v>
      </c>
      <c r="E62" s="35">
        <f>SUMPRODUCT((F8:F52&gt;=20)*(F8:F52&lt;=25))</f>
        <v>0</v>
      </c>
      <c r="H62" s="16"/>
    </row>
    <row r="63" spans="1:8" ht="15" customHeight="1" x14ac:dyDescent="0.2">
      <c r="B63" s="54"/>
      <c r="C63" s="49" t="s">
        <v>76</v>
      </c>
      <c r="D63" s="49" t="s">
        <v>67</v>
      </c>
      <c r="E63" s="35">
        <f>SUMPRODUCT((F8:F52&gt;=26)*(F8:F52&lt;=31))</f>
        <v>0</v>
      </c>
      <c r="H63" s="16"/>
    </row>
    <row r="64" spans="1:8" ht="15" customHeight="1" x14ac:dyDescent="0.2">
      <c r="B64" s="55"/>
      <c r="C64" s="49" t="s">
        <v>77</v>
      </c>
      <c r="D64" s="49" t="s">
        <v>66</v>
      </c>
      <c r="E64" s="35">
        <f>COUNTIF(F8:F52,"&gt;=32")</f>
        <v>0</v>
      </c>
      <c r="H64" s="16"/>
    </row>
    <row r="65" spans="8:8" ht="15" customHeight="1" x14ac:dyDescent="0.2">
      <c r="H65" s="16"/>
    </row>
  </sheetData>
  <mergeCells count="9">
    <mergeCell ref="B60:B6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Layout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22"/>
    <col min="9" max="16384" width="9.140625" style="1"/>
  </cols>
  <sheetData>
    <row r="1" spans="1:8" s="4" customFormat="1" ht="21" x14ac:dyDescent="0.3">
      <c r="A1" s="56" t="s">
        <v>55</v>
      </c>
      <c r="B1" s="56"/>
      <c r="C1" s="56"/>
      <c r="D1" s="56"/>
      <c r="E1" s="56"/>
      <c r="F1" s="56"/>
      <c r="G1" s="56"/>
      <c r="H1" s="17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7"/>
    </row>
    <row r="3" spans="1:8" s="4" customFormat="1" ht="21" x14ac:dyDescent="0.3">
      <c r="A3" s="56" t="s">
        <v>87</v>
      </c>
      <c r="B3" s="56"/>
      <c r="C3" s="56"/>
      <c r="D3" s="56"/>
      <c r="E3" s="56"/>
      <c r="F3" s="56"/>
      <c r="G3" s="56"/>
      <c r="H3" s="12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3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14"/>
    </row>
    <row r="8" spans="1:8" s="3" customFormat="1" ht="19.5" customHeight="1" x14ac:dyDescent="0.3">
      <c r="A8" s="32">
        <v>1</v>
      </c>
      <c r="B8" s="65" t="s">
        <v>501</v>
      </c>
      <c r="C8" s="66" t="s">
        <v>502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65" t="s">
        <v>503</v>
      </c>
      <c r="C9" s="66" t="s">
        <v>504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65" t="s">
        <v>505</v>
      </c>
      <c r="C10" s="66" t="s">
        <v>506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67" t="s">
        <v>507</v>
      </c>
      <c r="C11" s="68" t="s">
        <v>508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67" t="s">
        <v>509</v>
      </c>
      <c r="C12" s="68" t="s">
        <v>510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67" t="s">
        <v>511</v>
      </c>
      <c r="C13" s="68" t="s">
        <v>512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67" t="s">
        <v>161</v>
      </c>
      <c r="C14" s="68" t="s">
        <v>513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67" t="s">
        <v>514</v>
      </c>
      <c r="C15" s="68" t="s">
        <v>515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67" t="s">
        <v>516</v>
      </c>
      <c r="C16" s="68" t="s">
        <v>243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67" t="s">
        <v>517</v>
      </c>
      <c r="C17" s="68" t="s">
        <v>518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65" t="s">
        <v>519</v>
      </c>
      <c r="C18" s="66" t="s">
        <v>520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65" t="s">
        <v>521</v>
      </c>
      <c r="C19" s="66" t="s">
        <v>522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65" t="s">
        <v>523</v>
      </c>
      <c r="C20" s="66" t="s">
        <v>524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67" t="s">
        <v>294</v>
      </c>
      <c r="C21" s="68" t="s">
        <v>156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67" t="s">
        <v>525</v>
      </c>
      <c r="C22" s="68" t="s">
        <v>526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65" t="s">
        <v>527</v>
      </c>
      <c r="C23" s="66" t="s">
        <v>528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2" customFormat="1" ht="15.6" customHeight="1" x14ac:dyDescent="0.3">
      <c r="A24" s="35" t="s">
        <v>18</v>
      </c>
      <c r="B24" s="65" t="s">
        <v>529</v>
      </c>
      <c r="C24" s="66" t="s">
        <v>530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3" customFormat="1" ht="15.6" customHeight="1" x14ac:dyDescent="0.3">
      <c r="A25" s="35" t="s">
        <v>19</v>
      </c>
      <c r="B25" s="65" t="s">
        <v>531</v>
      </c>
      <c r="C25" s="66" t="s">
        <v>532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67" t="s">
        <v>533</v>
      </c>
      <c r="C26" s="68" t="s">
        <v>534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65" t="s">
        <v>535</v>
      </c>
      <c r="C27" s="66" t="s">
        <v>536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65" t="s">
        <v>537</v>
      </c>
      <c r="C28" s="66" t="s">
        <v>538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67" t="s">
        <v>539</v>
      </c>
      <c r="C29" s="68" t="s">
        <v>540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65" t="s">
        <v>541</v>
      </c>
      <c r="C30" s="66" t="s">
        <v>542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67" t="s">
        <v>543</v>
      </c>
      <c r="C31" s="68" t="s">
        <v>544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65" t="s">
        <v>545</v>
      </c>
      <c r="C32" s="66" t="s">
        <v>412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65" t="s">
        <v>546</v>
      </c>
      <c r="C33" s="66" t="s">
        <v>547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67" t="s">
        <v>548</v>
      </c>
      <c r="C34" s="68" t="s">
        <v>549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69" t="s">
        <v>550</v>
      </c>
      <c r="C35" s="70" t="s">
        <v>551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65" t="s">
        <v>135</v>
      </c>
      <c r="C36" s="66" t="s">
        <v>552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67" t="s">
        <v>553</v>
      </c>
      <c r="C37" s="68" t="s">
        <v>554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65" t="s">
        <v>103</v>
      </c>
      <c r="C38" s="66" t="s">
        <v>555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65" t="s">
        <v>556</v>
      </c>
      <c r="C39" s="66" t="s">
        <v>557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65" t="s">
        <v>558</v>
      </c>
      <c r="C40" s="66" t="s">
        <v>559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65" t="s">
        <v>560</v>
      </c>
      <c r="C41" s="66" t="s">
        <v>561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67" t="s">
        <v>562</v>
      </c>
      <c r="C42" s="68" t="s">
        <v>563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65" t="s">
        <v>564</v>
      </c>
      <c r="C43" s="66" t="s">
        <v>565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65" t="s">
        <v>566</v>
      </c>
      <c r="C44" s="66" t="s">
        <v>567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65" t="s">
        <v>481</v>
      </c>
      <c r="C45" s="66" t="s">
        <v>568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ht="18" customHeight="1" x14ac:dyDescent="0.3">
      <c r="A46" s="35" t="s">
        <v>40</v>
      </c>
      <c r="B46" s="65" t="s">
        <v>569</v>
      </c>
      <c r="C46" s="66" t="s">
        <v>442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5" customFormat="1" ht="17.25" customHeight="1" x14ac:dyDescent="0.3">
      <c r="A47" s="35" t="s">
        <v>78</v>
      </c>
      <c r="B47" s="67" t="s">
        <v>570</v>
      </c>
      <c r="C47" s="68" t="s">
        <v>571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4.25" customHeight="1" x14ac:dyDescent="0.3">
      <c r="A48" s="35" t="s">
        <v>79</v>
      </c>
      <c r="B48" s="65" t="s">
        <v>572</v>
      </c>
      <c r="C48" s="66" t="s">
        <v>573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15" customHeight="1" x14ac:dyDescent="0.3">
      <c r="A49" s="35" t="s">
        <v>80</v>
      </c>
      <c r="B49" s="65" t="s">
        <v>574</v>
      </c>
      <c r="C49" s="66" t="s">
        <v>575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x14ac:dyDescent="0.3">
      <c r="A50" s="35" t="s">
        <v>81</v>
      </c>
      <c r="B50" s="67" t="s">
        <v>576</v>
      </c>
      <c r="C50" s="68" t="s">
        <v>577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3">
      <c r="A51" s="35" t="s">
        <v>82</v>
      </c>
      <c r="B51" s="67" t="s">
        <v>302</v>
      </c>
      <c r="C51" s="68" t="s">
        <v>578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70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71</v>
      </c>
      <c r="G53" s="50">
        <f>COUNTIF(G8:G51,"ไม่ผ่าน")</f>
        <v>44</v>
      </c>
      <c r="H53" s="16"/>
    </row>
    <row r="54" spans="1:8" ht="15" customHeight="1" x14ac:dyDescent="0.2">
      <c r="A54" s="44"/>
      <c r="B54" s="46" t="s">
        <v>63</v>
      </c>
      <c r="C54" s="20"/>
      <c r="G54" s="20"/>
      <c r="H54" s="16"/>
    </row>
    <row r="55" spans="1:8" ht="15" customHeight="1" x14ac:dyDescent="0.2">
      <c r="A55" s="44"/>
      <c r="B55" s="20"/>
      <c r="C55" s="47" t="s">
        <v>51</v>
      </c>
      <c r="D55" s="45" t="s">
        <v>84</v>
      </c>
      <c r="E55" s="48" t="s">
        <v>50</v>
      </c>
      <c r="G55" s="20"/>
      <c r="H55" s="16"/>
    </row>
    <row r="56" spans="1:8" ht="15" customHeight="1" x14ac:dyDescent="0.2">
      <c r="A56" s="44"/>
      <c r="B56" s="20"/>
      <c r="C56" s="20"/>
      <c r="D56" s="21" t="s">
        <v>85</v>
      </c>
      <c r="G56" s="20"/>
      <c r="H56" s="16"/>
    </row>
    <row r="57" spans="1:8" ht="15" customHeight="1" x14ac:dyDescent="0.2">
      <c r="A57" s="44"/>
      <c r="B57" s="20"/>
      <c r="C57" s="20"/>
      <c r="D57" s="21" t="s">
        <v>86</v>
      </c>
      <c r="G57" s="20"/>
      <c r="H57" s="16"/>
    </row>
    <row r="58" spans="1:8" ht="15" customHeight="1" x14ac:dyDescent="0.2">
      <c r="H58" s="16"/>
    </row>
    <row r="59" spans="1:8" ht="15" customHeight="1" x14ac:dyDescent="0.2">
      <c r="B59" s="53" t="s">
        <v>72</v>
      </c>
      <c r="C59" s="49" t="s">
        <v>73</v>
      </c>
      <c r="D59" s="49" t="s">
        <v>64</v>
      </c>
      <c r="E59" s="49" t="s">
        <v>65</v>
      </c>
      <c r="H59" s="16"/>
    </row>
    <row r="60" spans="1:8" ht="15" customHeight="1" x14ac:dyDescent="0.2">
      <c r="B60" s="54"/>
      <c r="C60" s="49" t="s">
        <v>74</v>
      </c>
      <c r="D60" s="49" t="s">
        <v>69</v>
      </c>
      <c r="E60" s="35">
        <f>COUNTIF(F8:F51,"&lt;=19")</f>
        <v>44</v>
      </c>
      <c r="H60" s="16"/>
    </row>
    <row r="61" spans="1:8" ht="15" customHeight="1" x14ac:dyDescent="0.2">
      <c r="B61" s="54"/>
      <c r="C61" s="49" t="s">
        <v>75</v>
      </c>
      <c r="D61" s="49" t="s">
        <v>68</v>
      </c>
      <c r="E61" s="35">
        <f>SUMPRODUCT((F8:F51&gt;=20)*(F8:F51&lt;=25))</f>
        <v>0</v>
      </c>
      <c r="H61" s="16"/>
    </row>
    <row r="62" spans="1:8" ht="15" customHeight="1" x14ac:dyDescent="0.2">
      <c r="B62" s="54"/>
      <c r="C62" s="49" t="s">
        <v>76</v>
      </c>
      <c r="D62" s="49" t="s">
        <v>67</v>
      </c>
      <c r="E62" s="35">
        <f>SUMPRODUCT((F8:F51&gt;=26)*(F8:F51&lt;=31))</f>
        <v>0</v>
      </c>
      <c r="H62" s="16"/>
    </row>
    <row r="63" spans="1:8" ht="15" customHeight="1" x14ac:dyDescent="0.2">
      <c r="B63" s="55"/>
      <c r="C63" s="49" t="s">
        <v>77</v>
      </c>
      <c r="D63" s="49" t="s">
        <v>66</v>
      </c>
      <c r="E63" s="35">
        <f>COUNTIF(F8:F51,"&gt;=32")</f>
        <v>0</v>
      </c>
      <c r="H63" s="16"/>
    </row>
    <row r="64" spans="1:8" ht="15" customHeight="1" x14ac:dyDescent="0.2">
      <c r="H64" s="16"/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Layout" workbookViewId="0">
      <selection activeCell="B8" sqref="B8:C2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22"/>
    <col min="9" max="16384" width="9.140625" style="1"/>
  </cols>
  <sheetData>
    <row r="1" spans="1:8" s="4" customFormat="1" ht="21" x14ac:dyDescent="0.3">
      <c r="A1" s="56" t="s">
        <v>56</v>
      </c>
      <c r="B1" s="56"/>
      <c r="C1" s="56"/>
      <c r="D1" s="56"/>
      <c r="E1" s="56"/>
      <c r="F1" s="56"/>
      <c r="G1" s="56"/>
      <c r="H1" s="17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7"/>
    </row>
    <row r="3" spans="1:8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7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7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7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9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20"/>
    </row>
    <row r="8" spans="1:8" s="3" customFormat="1" ht="19.5" customHeight="1" x14ac:dyDescent="0.3">
      <c r="A8" s="32">
        <v>1</v>
      </c>
      <c r="B8" s="65" t="s">
        <v>473</v>
      </c>
      <c r="C8" s="66" t="s">
        <v>474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20"/>
    </row>
    <row r="9" spans="1:8" s="3" customFormat="1" ht="15.6" customHeight="1" x14ac:dyDescent="0.3">
      <c r="A9" s="35" t="s">
        <v>3</v>
      </c>
      <c r="B9" s="65" t="s">
        <v>475</v>
      </c>
      <c r="C9" s="66" t="s">
        <v>476</v>
      </c>
      <c r="D9" s="35"/>
      <c r="E9" s="36"/>
      <c r="F9" s="33">
        <f t="shared" ref="F9:F21" si="0">D9+E9</f>
        <v>0</v>
      </c>
      <c r="G9" s="34" t="str">
        <f t="shared" ref="G9:G21" si="1">IF(F9&gt;=20,"ผ่าน","ไม่ผ่าน")</f>
        <v>ไม่ผ่าน</v>
      </c>
      <c r="H9" s="20"/>
    </row>
    <row r="10" spans="1:8" s="3" customFormat="1" ht="15.6" customHeight="1" x14ac:dyDescent="0.3">
      <c r="A10" s="35" t="s">
        <v>4</v>
      </c>
      <c r="B10" s="67" t="s">
        <v>477</v>
      </c>
      <c r="C10" s="68" t="s">
        <v>478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20"/>
    </row>
    <row r="11" spans="1:8" s="3" customFormat="1" ht="15.6" customHeight="1" x14ac:dyDescent="0.3">
      <c r="A11" s="35" t="s">
        <v>5</v>
      </c>
      <c r="B11" s="65" t="s">
        <v>479</v>
      </c>
      <c r="C11" s="66" t="s">
        <v>480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20"/>
    </row>
    <row r="12" spans="1:8" s="3" customFormat="1" ht="15.6" customHeight="1" x14ac:dyDescent="0.3">
      <c r="A12" s="35" t="s">
        <v>6</v>
      </c>
      <c r="B12" s="65" t="s">
        <v>481</v>
      </c>
      <c r="C12" s="66" t="s">
        <v>482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20"/>
    </row>
    <row r="13" spans="1:8" s="3" customFormat="1" ht="15.6" customHeight="1" x14ac:dyDescent="0.3">
      <c r="A13" s="35" t="s">
        <v>7</v>
      </c>
      <c r="B13" s="65" t="s">
        <v>483</v>
      </c>
      <c r="C13" s="66" t="s">
        <v>484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20"/>
    </row>
    <row r="14" spans="1:8" s="3" customFormat="1" ht="15.6" customHeight="1" x14ac:dyDescent="0.3">
      <c r="A14" s="35" t="s">
        <v>8</v>
      </c>
      <c r="B14" s="67" t="s">
        <v>485</v>
      </c>
      <c r="C14" s="68" t="s">
        <v>486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20"/>
    </row>
    <row r="15" spans="1:8" s="3" customFormat="1" ht="15.6" customHeight="1" x14ac:dyDescent="0.3">
      <c r="A15" s="35" t="s">
        <v>9</v>
      </c>
      <c r="B15" s="67" t="s">
        <v>487</v>
      </c>
      <c r="C15" s="68" t="s">
        <v>488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20"/>
    </row>
    <row r="16" spans="1:8" s="3" customFormat="1" ht="15.6" customHeight="1" x14ac:dyDescent="0.3">
      <c r="A16" s="35" t="s">
        <v>10</v>
      </c>
      <c r="B16" s="65" t="s">
        <v>489</v>
      </c>
      <c r="C16" s="66" t="s">
        <v>490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20"/>
    </row>
    <row r="17" spans="1:8" s="3" customFormat="1" ht="15.6" customHeight="1" x14ac:dyDescent="0.3">
      <c r="A17" s="35" t="s">
        <v>11</v>
      </c>
      <c r="B17" s="67" t="s">
        <v>491</v>
      </c>
      <c r="C17" s="68" t="s">
        <v>492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20"/>
    </row>
    <row r="18" spans="1:8" s="3" customFormat="1" ht="15.6" customHeight="1" x14ac:dyDescent="0.3">
      <c r="A18" s="35" t="s">
        <v>12</v>
      </c>
      <c r="B18" s="67" t="s">
        <v>493</v>
      </c>
      <c r="C18" s="68" t="s">
        <v>494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20"/>
    </row>
    <row r="19" spans="1:8" s="3" customFormat="1" ht="15.6" customHeight="1" x14ac:dyDescent="0.3">
      <c r="A19" s="35" t="s">
        <v>13</v>
      </c>
      <c r="B19" s="65" t="s">
        <v>495</v>
      </c>
      <c r="C19" s="66" t="s">
        <v>496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20"/>
    </row>
    <row r="20" spans="1:8" s="3" customFormat="1" ht="15.6" customHeight="1" x14ac:dyDescent="0.3">
      <c r="A20" s="35" t="s">
        <v>14</v>
      </c>
      <c r="B20" s="67" t="s">
        <v>497</v>
      </c>
      <c r="C20" s="68" t="s">
        <v>498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20"/>
    </row>
    <row r="21" spans="1:8" s="3" customFormat="1" ht="15.6" customHeight="1" x14ac:dyDescent="0.3">
      <c r="A21" s="35" t="s">
        <v>15</v>
      </c>
      <c r="B21" s="65" t="s">
        <v>499</v>
      </c>
      <c r="C21" s="66" t="s">
        <v>500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20"/>
    </row>
    <row r="22" spans="1:8" ht="15" customHeight="1" x14ac:dyDescent="0.2">
      <c r="A22" s="37"/>
      <c r="B22" s="38" t="s">
        <v>41</v>
      </c>
      <c r="C22" s="39"/>
      <c r="D22" s="40"/>
      <c r="E22" s="40"/>
      <c r="F22" s="29" t="s">
        <v>70</v>
      </c>
      <c r="G22" s="35">
        <f>COUNTIF(G8:G21,"ผ่าน")</f>
        <v>0</v>
      </c>
    </row>
    <row r="23" spans="1:8" ht="15" customHeight="1" x14ac:dyDescent="0.2">
      <c r="A23" s="41"/>
      <c r="B23" s="42"/>
      <c r="C23" s="42"/>
      <c r="D23" s="43"/>
      <c r="E23" s="43"/>
      <c r="F23" s="29" t="s">
        <v>71</v>
      </c>
      <c r="G23" s="50">
        <f>COUNTIF(G8:G21,"ไม่ผ่าน")</f>
        <v>14</v>
      </c>
    </row>
    <row r="24" spans="1:8" ht="15" customHeight="1" x14ac:dyDescent="0.2">
      <c r="A24" s="44"/>
      <c r="B24" s="46" t="s">
        <v>63</v>
      </c>
      <c r="C24" s="20"/>
      <c r="G24" s="20"/>
    </row>
    <row r="25" spans="1:8" ht="15" customHeight="1" x14ac:dyDescent="0.2">
      <c r="A25" s="44"/>
      <c r="B25" s="20"/>
      <c r="C25" s="47" t="s">
        <v>51</v>
      </c>
      <c r="D25" s="45" t="s">
        <v>84</v>
      </c>
      <c r="E25" s="48" t="s">
        <v>50</v>
      </c>
      <c r="G25" s="20"/>
    </row>
    <row r="26" spans="1:8" ht="15" customHeight="1" x14ac:dyDescent="0.2">
      <c r="A26" s="44"/>
      <c r="B26" s="20"/>
      <c r="C26" s="20"/>
      <c r="D26" s="21" t="s">
        <v>85</v>
      </c>
      <c r="G26" s="20"/>
    </row>
    <row r="27" spans="1:8" ht="15" customHeight="1" x14ac:dyDescent="0.2">
      <c r="A27" s="44"/>
      <c r="B27" s="20"/>
      <c r="C27" s="20"/>
      <c r="D27" s="21" t="s">
        <v>86</v>
      </c>
      <c r="G27" s="20"/>
    </row>
    <row r="29" spans="1:8" ht="15" customHeight="1" x14ac:dyDescent="0.2">
      <c r="B29" s="53" t="s">
        <v>72</v>
      </c>
      <c r="C29" s="49" t="s">
        <v>73</v>
      </c>
      <c r="D29" s="49" t="s">
        <v>64</v>
      </c>
      <c r="E29" s="49" t="s">
        <v>65</v>
      </c>
    </row>
    <row r="30" spans="1:8" ht="15" customHeight="1" x14ac:dyDescent="0.2">
      <c r="B30" s="54"/>
      <c r="C30" s="49" t="s">
        <v>74</v>
      </c>
      <c r="D30" s="49" t="s">
        <v>69</v>
      </c>
      <c r="E30" s="35">
        <f>COUNTIF(F8:F21,"&lt;=19")</f>
        <v>14</v>
      </c>
    </row>
    <row r="31" spans="1:8" ht="15" customHeight="1" x14ac:dyDescent="0.2">
      <c r="B31" s="54"/>
      <c r="C31" s="49" t="s">
        <v>75</v>
      </c>
      <c r="D31" s="49" t="s">
        <v>68</v>
      </c>
      <c r="E31" s="35">
        <f>SUMPRODUCT((F8:F21&gt;=20)*(F8:F21&lt;=25))</f>
        <v>0</v>
      </c>
    </row>
    <row r="32" spans="1:8" ht="15" customHeight="1" x14ac:dyDescent="0.2">
      <c r="B32" s="54"/>
      <c r="C32" s="49" t="s">
        <v>76</v>
      </c>
      <c r="D32" s="49" t="s">
        <v>67</v>
      </c>
      <c r="E32" s="35">
        <f>SUMPRODUCT((F8:F21&gt;=26)*(F8:F21&lt;=31))</f>
        <v>0</v>
      </c>
    </row>
    <row r="33" spans="2:5" ht="15" customHeight="1" x14ac:dyDescent="0.2">
      <c r="B33" s="55"/>
      <c r="C33" s="49" t="s">
        <v>77</v>
      </c>
      <c r="D33" s="49" t="s">
        <v>66</v>
      </c>
      <c r="E33" s="35">
        <f>COUNTIF(F8:F21,"&gt;=32")</f>
        <v>0</v>
      </c>
    </row>
  </sheetData>
  <mergeCells count="9">
    <mergeCell ref="B29:B3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22"/>
    <col min="9" max="16384" width="9.140625" style="1"/>
  </cols>
  <sheetData>
    <row r="1" spans="1:8" s="4" customFormat="1" ht="21" x14ac:dyDescent="0.3">
      <c r="A1" s="56" t="s">
        <v>57</v>
      </c>
      <c r="B1" s="56"/>
      <c r="C1" s="56"/>
      <c r="D1" s="56"/>
      <c r="E1" s="56"/>
      <c r="F1" s="56"/>
      <c r="G1" s="56"/>
      <c r="H1" s="17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7"/>
    </row>
    <row r="3" spans="1:8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7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7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7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9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20"/>
    </row>
    <row r="8" spans="1:8" s="3" customFormat="1" ht="19.5" customHeight="1" x14ac:dyDescent="0.3">
      <c r="A8" s="32">
        <v>1</v>
      </c>
      <c r="B8" s="67" t="s">
        <v>390</v>
      </c>
      <c r="C8" s="73" t="s">
        <v>391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20"/>
    </row>
    <row r="9" spans="1:8" s="3" customFormat="1" ht="15.6" customHeight="1" x14ac:dyDescent="0.3">
      <c r="A9" s="35" t="s">
        <v>3</v>
      </c>
      <c r="B9" s="67" t="s">
        <v>392</v>
      </c>
      <c r="C9" s="73" t="s">
        <v>393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20"/>
    </row>
    <row r="10" spans="1:8" s="3" customFormat="1" ht="15.6" customHeight="1" x14ac:dyDescent="0.3">
      <c r="A10" s="35" t="s">
        <v>4</v>
      </c>
      <c r="B10" s="65" t="s">
        <v>394</v>
      </c>
      <c r="C10" s="74" t="s">
        <v>395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20"/>
    </row>
    <row r="11" spans="1:8" s="3" customFormat="1" ht="15.6" customHeight="1" x14ac:dyDescent="0.3">
      <c r="A11" s="35" t="s">
        <v>5</v>
      </c>
      <c r="B11" s="67" t="s">
        <v>396</v>
      </c>
      <c r="C11" s="73" t="s">
        <v>397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20"/>
    </row>
    <row r="12" spans="1:8" s="3" customFormat="1" ht="15.6" customHeight="1" x14ac:dyDescent="0.3">
      <c r="A12" s="35" t="s">
        <v>6</v>
      </c>
      <c r="B12" s="67" t="s">
        <v>398</v>
      </c>
      <c r="C12" s="73" t="s">
        <v>399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20"/>
    </row>
    <row r="13" spans="1:8" s="3" customFormat="1" ht="15.6" customHeight="1" x14ac:dyDescent="0.3">
      <c r="A13" s="35" t="s">
        <v>7</v>
      </c>
      <c r="B13" s="67" t="s">
        <v>400</v>
      </c>
      <c r="C13" s="73" t="s">
        <v>401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20"/>
    </row>
    <row r="14" spans="1:8" s="3" customFormat="1" ht="15.6" customHeight="1" x14ac:dyDescent="0.3">
      <c r="A14" s="35" t="s">
        <v>8</v>
      </c>
      <c r="B14" s="69" t="s">
        <v>402</v>
      </c>
      <c r="C14" s="75" t="s">
        <v>403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20"/>
    </row>
    <row r="15" spans="1:8" s="3" customFormat="1" ht="15.6" customHeight="1" x14ac:dyDescent="0.3">
      <c r="A15" s="35" t="s">
        <v>9</v>
      </c>
      <c r="B15" s="65" t="s">
        <v>404</v>
      </c>
      <c r="C15" s="74" t="s">
        <v>405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20"/>
    </row>
    <row r="16" spans="1:8" s="3" customFormat="1" ht="15.6" customHeight="1" x14ac:dyDescent="0.3">
      <c r="A16" s="35" t="s">
        <v>10</v>
      </c>
      <c r="B16" s="67" t="s">
        <v>406</v>
      </c>
      <c r="C16" s="73" t="s">
        <v>407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20"/>
    </row>
    <row r="17" spans="1:8" s="3" customFormat="1" ht="15.6" customHeight="1" x14ac:dyDescent="0.3">
      <c r="A17" s="35" t="s">
        <v>11</v>
      </c>
      <c r="B17" s="67" t="s">
        <v>408</v>
      </c>
      <c r="C17" s="73" t="s">
        <v>409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20"/>
    </row>
    <row r="18" spans="1:8" s="3" customFormat="1" ht="15.6" customHeight="1" x14ac:dyDescent="0.3">
      <c r="A18" s="35" t="s">
        <v>12</v>
      </c>
      <c r="B18" s="71" t="s">
        <v>410</v>
      </c>
      <c r="C18" s="72" t="s">
        <v>411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20"/>
    </row>
    <row r="19" spans="1:8" s="3" customFormat="1" ht="15.6" customHeight="1" x14ac:dyDescent="0.3">
      <c r="A19" s="35" t="s">
        <v>13</v>
      </c>
      <c r="B19" s="65" t="s">
        <v>238</v>
      </c>
      <c r="C19" s="74" t="s">
        <v>412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20"/>
    </row>
    <row r="20" spans="1:8" s="3" customFormat="1" ht="15.6" customHeight="1" x14ac:dyDescent="0.3">
      <c r="A20" s="35" t="s">
        <v>14</v>
      </c>
      <c r="B20" s="67" t="s">
        <v>413</v>
      </c>
      <c r="C20" s="73" t="s">
        <v>414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20"/>
    </row>
    <row r="21" spans="1:8" s="3" customFormat="1" ht="15.6" customHeight="1" x14ac:dyDescent="0.3">
      <c r="A21" s="35" t="s">
        <v>15</v>
      </c>
      <c r="B21" s="67" t="s">
        <v>415</v>
      </c>
      <c r="C21" s="73" t="s">
        <v>416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20"/>
    </row>
    <row r="22" spans="1:8" s="3" customFormat="1" ht="15.6" customHeight="1" x14ac:dyDescent="0.3">
      <c r="A22" s="35" t="s">
        <v>16</v>
      </c>
      <c r="B22" s="65" t="s">
        <v>417</v>
      </c>
      <c r="C22" s="74" t="s">
        <v>418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20"/>
    </row>
    <row r="23" spans="1:8" s="3" customFormat="1" ht="15.6" customHeight="1" x14ac:dyDescent="0.3">
      <c r="A23" s="35" t="s">
        <v>17</v>
      </c>
      <c r="B23" s="65" t="s">
        <v>419</v>
      </c>
      <c r="C23" s="74" t="s">
        <v>350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20"/>
    </row>
    <row r="24" spans="1:8" s="3" customFormat="1" ht="15.6" customHeight="1" x14ac:dyDescent="0.3">
      <c r="A24" s="35" t="s">
        <v>18</v>
      </c>
      <c r="B24" s="65" t="s">
        <v>420</v>
      </c>
      <c r="C24" s="74" t="s">
        <v>421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20"/>
    </row>
    <row r="25" spans="1:8" s="2" customFormat="1" ht="15.6" customHeight="1" x14ac:dyDescent="0.3">
      <c r="A25" s="35" t="s">
        <v>19</v>
      </c>
      <c r="B25" s="65" t="s">
        <v>422</v>
      </c>
      <c r="C25" s="74" t="s">
        <v>423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21"/>
    </row>
    <row r="26" spans="1:8" s="3" customFormat="1" ht="15.6" customHeight="1" x14ac:dyDescent="0.3">
      <c r="A26" s="35" t="s">
        <v>20</v>
      </c>
      <c r="B26" s="67" t="s">
        <v>424</v>
      </c>
      <c r="C26" s="73" t="s">
        <v>425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20"/>
    </row>
    <row r="27" spans="1:8" s="3" customFormat="1" ht="15.6" customHeight="1" x14ac:dyDescent="0.3">
      <c r="A27" s="35" t="s">
        <v>21</v>
      </c>
      <c r="B27" s="65" t="s">
        <v>426</v>
      </c>
      <c r="C27" s="74" t="s">
        <v>427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20"/>
    </row>
    <row r="28" spans="1:8" s="3" customFormat="1" ht="15.6" customHeight="1" x14ac:dyDescent="0.3">
      <c r="A28" s="35" t="s">
        <v>22</v>
      </c>
      <c r="B28" s="65" t="s">
        <v>428</v>
      </c>
      <c r="C28" s="74" t="s">
        <v>429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20"/>
    </row>
    <row r="29" spans="1:8" s="3" customFormat="1" ht="15.6" customHeight="1" x14ac:dyDescent="0.3">
      <c r="A29" s="35" t="s">
        <v>23</v>
      </c>
      <c r="B29" s="65" t="s">
        <v>430</v>
      </c>
      <c r="C29" s="74" t="s">
        <v>431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20"/>
    </row>
    <row r="30" spans="1:8" s="3" customFormat="1" ht="15.6" customHeight="1" x14ac:dyDescent="0.3">
      <c r="A30" s="35" t="s">
        <v>24</v>
      </c>
      <c r="B30" s="67" t="s">
        <v>432</v>
      </c>
      <c r="C30" s="73" t="s">
        <v>433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20"/>
    </row>
    <row r="31" spans="1:8" s="3" customFormat="1" ht="15.6" customHeight="1" x14ac:dyDescent="0.3">
      <c r="A31" s="35" t="s">
        <v>25</v>
      </c>
      <c r="B31" s="67" t="s">
        <v>434</v>
      </c>
      <c r="C31" s="73" t="s">
        <v>435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20"/>
    </row>
    <row r="32" spans="1:8" s="3" customFormat="1" ht="15.6" customHeight="1" x14ac:dyDescent="0.3">
      <c r="A32" s="35" t="s">
        <v>26</v>
      </c>
      <c r="B32" s="65" t="s">
        <v>436</v>
      </c>
      <c r="C32" s="74" t="s">
        <v>437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20"/>
    </row>
    <row r="33" spans="1:8" s="3" customFormat="1" ht="15.6" customHeight="1" x14ac:dyDescent="0.3">
      <c r="A33" s="35" t="s">
        <v>27</v>
      </c>
      <c r="B33" s="67" t="s">
        <v>438</v>
      </c>
      <c r="C33" s="73" t="s">
        <v>439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20"/>
    </row>
    <row r="34" spans="1:8" s="3" customFormat="1" ht="15.6" customHeight="1" x14ac:dyDescent="0.3">
      <c r="A34" s="35" t="s">
        <v>28</v>
      </c>
      <c r="B34" s="65" t="s">
        <v>135</v>
      </c>
      <c r="C34" s="74" t="s">
        <v>440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20"/>
    </row>
    <row r="35" spans="1:8" s="3" customFormat="1" ht="15.6" customHeight="1" x14ac:dyDescent="0.3">
      <c r="A35" s="35" t="s">
        <v>29</v>
      </c>
      <c r="B35" s="65" t="s">
        <v>441</v>
      </c>
      <c r="C35" s="74" t="s">
        <v>442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20"/>
    </row>
    <row r="36" spans="1:8" s="3" customFormat="1" ht="15.6" customHeight="1" x14ac:dyDescent="0.3">
      <c r="A36" s="35" t="s">
        <v>30</v>
      </c>
      <c r="B36" s="65" t="s">
        <v>443</v>
      </c>
      <c r="C36" s="74" t="s">
        <v>444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20"/>
    </row>
    <row r="37" spans="1:8" s="3" customFormat="1" ht="15.6" customHeight="1" x14ac:dyDescent="0.3">
      <c r="A37" s="35" t="s">
        <v>31</v>
      </c>
      <c r="B37" s="65" t="s">
        <v>117</v>
      </c>
      <c r="C37" s="74" t="s">
        <v>445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20"/>
    </row>
    <row r="38" spans="1:8" s="3" customFormat="1" ht="15.6" customHeight="1" x14ac:dyDescent="0.3">
      <c r="A38" s="35" t="s">
        <v>32</v>
      </c>
      <c r="B38" s="65" t="s">
        <v>234</v>
      </c>
      <c r="C38" s="74" t="s">
        <v>446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20"/>
    </row>
    <row r="39" spans="1:8" s="3" customFormat="1" ht="15.6" customHeight="1" x14ac:dyDescent="0.3">
      <c r="A39" s="35" t="s">
        <v>33</v>
      </c>
      <c r="B39" s="65" t="s">
        <v>447</v>
      </c>
      <c r="C39" s="74" t="s">
        <v>448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20"/>
    </row>
    <row r="40" spans="1:8" s="3" customFormat="1" ht="15.6" customHeight="1" x14ac:dyDescent="0.3">
      <c r="A40" s="35" t="s">
        <v>34</v>
      </c>
      <c r="B40" s="67" t="s">
        <v>449</v>
      </c>
      <c r="C40" s="73" t="s">
        <v>450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20"/>
    </row>
    <row r="41" spans="1:8" s="3" customFormat="1" ht="15.6" customHeight="1" x14ac:dyDescent="0.3">
      <c r="A41" s="35" t="s">
        <v>35</v>
      </c>
      <c r="B41" s="65" t="s">
        <v>451</v>
      </c>
      <c r="C41" s="74" t="s">
        <v>452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20"/>
    </row>
    <row r="42" spans="1:8" s="3" customFormat="1" ht="15.6" customHeight="1" x14ac:dyDescent="0.3">
      <c r="A42" s="35" t="s">
        <v>36</v>
      </c>
      <c r="B42" s="67" t="s">
        <v>453</v>
      </c>
      <c r="C42" s="73" t="s">
        <v>454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20"/>
    </row>
    <row r="43" spans="1:8" s="3" customFormat="1" ht="15.6" customHeight="1" x14ac:dyDescent="0.3">
      <c r="A43" s="35" t="s">
        <v>37</v>
      </c>
      <c r="B43" s="65" t="s">
        <v>455</v>
      </c>
      <c r="C43" s="74" t="s">
        <v>456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20"/>
    </row>
    <row r="44" spans="1:8" ht="18" customHeight="1" x14ac:dyDescent="0.3">
      <c r="A44" s="35" t="s">
        <v>38</v>
      </c>
      <c r="B44" s="65" t="s">
        <v>457</v>
      </c>
      <c r="C44" s="74" t="s">
        <v>458</v>
      </c>
      <c r="D44" s="35"/>
      <c r="E44" s="36"/>
      <c r="F44" s="33">
        <f t="shared" si="0"/>
        <v>0</v>
      </c>
      <c r="G44" s="34" t="str">
        <f t="shared" si="1"/>
        <v>ไม่ผ่าน</v>
      </c>
    </row>
    <row r="45" spans="1:8" s="5" customFormat="1" ht="20.25" customHeight="1" x14ac:dyDescent="0.3">
      <c r="A45" s="35" t="s">
        <v>39</v>
      </c>
      <c r="B45" s="67" t="s">
        <v>459</v>
      </c>
      <c r="C45" s="73" t="s">
        <v>460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23"/>
    </row>
    <row r="46" spans="1:8" ht="21" customHeight="1" x14ac:dyDescent="0.3">
      <c r="A46" s="35" t="s">
        <v>40</v>
      </c>
      <c r="B46" s="67" t="s">
        <v>461</v>
      </c>
      <c r="C46" s="73" t="s">
        <v>462</v>
      </c>
      <c r="D46" s="35"/>
      <c r="E46" s="36"/>
      <c r="F46" s="33">
        <f t="shared" si="0"/>
        <v>0</v>
      </c>
      <c r="G46" s="34" t="str">
        <f t="shared" si="1"/>
        <v>ไม่ผ่าน</v>
      </c>
    </row>
    <row r="47" spans="1:8" ht="15" customHeight="1" x14ac:dyDescent="0.3">
      <c r="A47" s="35" t="s">
        <v>78</v>
      </c>
      <c r="B47" s="65" t="s">
        <v>463</v>
      </c>
      <c r="C47" s="74" t="s">
        <v>464</v>
      </c>
      <c r="D47" s="35"/>
      <c r="E47" s="36"/>
      <c r="F47" s="33">
        <f t="shared" si="0"/>
        <v>0</v>
      </c>
      <c r="G47" s="34" t="str">
        <f t="shared" si="1"/>
        <v>ไม่ผ่าน</v>
      </c>
    </row>
    <row r="48" spans="1:8" ht="15" customHeight="1" x14ac:dyDescent="0.3">
      <c r="A48" s="35" t="s">
        <v>79</v>
      </c>
      <c r="B48" s="67" t="s">
        <v>465</v>
      </c>
      <c r="C48" s="73" t="s">
        <v>466</v>
      </c>
      <c r="D48" s="35"/>
      <c r="E48" s="36"/>
      <c r="F48" s="33">
        <f t="shared" si="0"/>
        <v>0</v>
      </c>
      <c r="G48" s="34" t="str">
        <f t="shared" si="1"/>
        <v>ไม่ผ่าน</v>
      </c>
    </row>
    <row r="49" spans="1:7" ht="15" customHeight="1" x14ac:dyDescent="0.3">
      <c r="A49" s="35" t="s">
        <v>80</v>
      </c>
      <c r="B49" s="67" t="s">
        <v>467</v>
      </c>
      <c r="C49" s="73" t="s">
        <v>468</v>
      </c>
      <c r="D49" s="35"/>
      <c r="E49" s="36"/>
      <c r="F49" s="33">
        <f t="shared" si="0"/>
        <v>0</v>
      </c>
      <c r="G49" s="34" t="str">
        <f t="shared" si="1"/>
        <v>ไม่ผ่าน</v>
      </c>
    </row>
    <row r="50" spans="1:7" ht="15" customHeight="1" x14ac:dyDescent="0.3">
      <c r="A50" s="35" t="s">
        <v>81</v>
      </c>
      <c r="B50" s="65" t="s">
        <v>469</v>
      </c>
      <c r="C50" s="74" t="s">
        <v>470</v>
      </c>
      <c r="D50" s="35"/>
      <c r="E50" s="36"/>
      <c r="F50" s="33">
        <f t="shared" si="0"/>
        <v>0</v>
      </c>
      <c r="G50" s="34" t="str">
        <f t="shared" si="1"/>
        <v>ไม่ผ่าน</v>
      </c>
    </row>
    <row r="51" spans="1:7" ht="15" customHeight="1" x14ac:dyDescent="0.3">
      <c r="A51" s="35" t="s">
        <v>82</v>
      </c>
      <c r="B51" s="65" t="s">
        <v>471</v>
      </c>
      <c r="C51" s="66" t="s">
        <v>472</v>
      </c>
      <c r="D51" s="35"/>
      <c r="E51" s="36"/>
      <c r="F51" s="33">
        <f t="shared" si="0"/>
        <v>0</v>
      </c>
      <c r="G51" s="34" t="str">
        <f t="shared" si="1"/>
        <v>ไม่ผ่าน</v>
      </c>
    </row>
    <row r="52" spans="1:7" ht="15" customHeight="1" x14ac:dyDescent="0.2">
      <c r="A52" s="37"/>
      <c r="B52" s="38" t="s">
        <v>41</v>
      </c>
      <c r="C52" s="39"/>
      <c r="D52" s="40"/>
      <c r="E52" s="40"/>
      <c r="F52" s="29" t="s">
        <v>70</v>
      </c>
      <c r="G52" s="35">
        <f>COUNTIF(G8:G51,"ผ่าน")</f>
        <v>0</v>
      </c>
    </row>
    <row r="53" spans="1:7" ht="15" customHeight="1" x14ac:dyDescent="0.2">
      <c r="A53" s="41"/>
      <c r="B53" s="42"/>
      <c r="C53" s="42"/>
      <c r="D53" s="43"/>
      <c r="E53" s="43"/>
      <c r="F53" s="29" t="s">
        <v>71</v>
      </c>
      <c r="G53" s="50">
        <f>COUNTIF(G8:G51,"ไม่ผ่าน")</f>
        <v>44</v>
      </c>
    </row>
    <row r="54" spans="1:7" ht="15" customHeight="1" x14ac:dyDescent="0.2">
      <c r="A54" s="44"/>
      <c r="B54" s="46" t="s">
        <v>63</v>
      </c>
      <c r="C54" s="20"/>
      <c r="G54" s="20"/>
    </row>
    <row r="55" spans="1:7" ht="15" customHeight="1" x14ac:dyDescent="0.2">
      <c r="A55" s="44"/>
      <c r="B55" s="20"/>
      <c r="C55" s="47" t="s">
        <v>51</v>
      </c>
      <c r="D55" s="45" t="s">
        <v>84</v>
      </c>
      <c r="E55" s="48" t="s">
        <v>50</v>
      </c>
      <c r="G55" s="20"/>
    </row>
    <row r="56" spans="1:7" ht="15" customHeight="1" x14ac:dyDescent="0.2">
      <c r="A56" s="44"/>
      <c r="B56" s="20"/>
      <c r="C56" s="20"/>
      <c r="D56" s="21" t="s">
        <v>85</v>
      </c>
      <c r="G56" s="20"/>
    </row>
    <row r="57" spans="1:7" ht="15" customHeight="1" x14ac:dyDescent="0.2">
      <c r="A57" s="44"/>
      <c r="B57" s="20"/>
      <c r="C57" s="20"/>
      <c r="D57" s="21" t="s">
        <v>86</v>
      </c>
      <c r="G57" s="20"/>
    </row>
    <row r="59" spans="1:7" ht="15" customHeight="1" x14ac:dyDescent="0.2">
      <c r="B59" s="53" t="s">
        <v>72</v>
      </c>
      <c r="C59" s="49" t="s">
        <v>73</v>
      </c>
      <c r="D59" s="49" t="s">
        <v>64</v>
      </c>
      <c r="E59" s="49" t="s">
        <v>65</v>
      </c>
    </row>
    <row r="60" spans="1:7" ht="15" customHeight="1" x14ac:dyDescent="0.2">
      <c r="B60" s="54"/>
      <c r="C60" s="49" t="s">
        <v>74</v>
      </c>
      <c r="D60" s="49" t="s">
        <v>69</v>
      </c>
      <c r="E60" s="35">
        <f>COUNTIF(F8:F51,"&lt;=19")</f>
        <v>44</v>
      </c>
    </row>
    <row r="61" spans="1:7" ht="15" customHeight="1" x14ac:dyDescent="0.2">
      <c r="B61" s="54"/>
      <c r="C61" s="49" t="s">
        <v>75</v>
      </c>
      <c r="D61" s="49" t="s">
        <v>68</v>
      </c>
      <c r="E61" s="35">
        <f>SUMPRODUCT((F8:F51&gt;=20)*(F8:F51&lt;=25))</f>
        <v>0</v>
      </c>
    </row>
    <row r="62" spans="1:7" ht="15" customHeight="1" x14ac:dyDescent="0.2">
      <c r="B62" s="54"/>
      <c r="C62" s="49" t="s">
        <v>76</v>
      </c>
      <c r="D62" s="49" t="s">
        <v>67</v>
      </c>
      <c r="E62" s="35">
        <f>SUMPRODUCT((F8:F51&gt;=26)*(F8:F51&lt;=31))</f>
        <v>0</v>
      </c>
    </row>
    <row r="63" spans="1:7" ht="15" customHeight="1" x14ac:dyDescent="0.2">
      <c r="B63" s="55"/>
      <c r="C63" s="49" t="s">
        <v>77</v>
      </c>
      <c r="D63" s="49" t="s">
        <v>66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view="pageLayout" workbookViewId="0">
      <selection activeCell="B8" sqref="B8:C50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13" width="9.140625" style="22"/>
    <col min="14" max="16384" width="9.140625" style="1"/>
  </cols>
  <sheetData>
    <row r="1" spans="1:13" s="4" customFormat="1" ht="21" x14ac:dyDescent="0.3">
      <c r="A1" s="56" t="s">
        <v>58</v>
      </c>
      <c r="B1" s="56"/>
      <c r="C1" s="56"/>
      <c r="D1" s="56"/>
      <c r="E1" s="56"/>
      <c r="F1" s="56"/>
      <c r="G1" s="56"/>
      <c r="H1" s="17"/>
      <c r="I1" s="17"/>
      <c r="J1" s="17"/>
      <c r="K1" s="17"/>
      <c r="L1" s="17"/>
      <c r="M1" s="17"/>
    </row>
    <row r="2" spans="1:13" s="4" customFormat="1" ht="21" x14ac:dyDescent="0.3">
      <c r="A2" s="56"/>
      <c r="B2" s="56"/>
      <c r="C2" s="56"/>
      <c r="D2" s="56"/>
      <c r="E2" s="56"/>
      <c r="F2" s="56"/>
      <c r="G2" s="56"/>
      <c r="H2" s="17"/>
      <c r="I2" s="17"/>
      <c r="J2" s="17"/>
      <c r="K2" s="17"/>
      <c r="L2" s="17"/>
      <c r="M2" s="17"/>
    </row>
    <row r="3" spans="1:13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7"/>
      <c r="I3" s="17"/>
      <c r="J3" s="17"/>
      <c r="K3" s="17"/>
      <c r="L3" s="17"/>
      <c r="M3" s="17"/>
    </row>
    <row r="4" spans="1:13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7"/>
      <c r="I4" s="17"/>
      <c r="J4" s="17"/>
      <c r="K4" s="17"/>
      <c r="L4" s="17"/>
      <c r="M4" s="17"/>
    </row>
    <row r="5" spans="1:13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7"/>
      <c r="I5" s="17"/>
      <c r="J5" s="17"/>
      <c r="K5" s="17"/>
      <c r="L5" s="17"/>
      <c r="M5" s="17"/>
    </row>
    <row r="6" spans="1:13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9"/>
      <c r="I6" s="19"/>
      <c r="J6" s="19"/>
      <c r="K6" s="19"/>
      <c r="L6" s="19"/>
      <c r="M6" s="19"/>
    </row>
    <row r="7" spans="1:13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20"/>
      <c r="I7" s="20"/>
      <c r="J7" s="20"/>
      <c r="K7" s="20"/>
      <c r="L7" s="20"/>
      <c r="M7" s="20"/>
    </row>
    <row r="8" spans="1:13" s="3" customFormat="1" ht="19.5" customHeight="1" x14ac:dyDescent="0.3">
      <c r="A8" s="32">
        <v>1</v>
      </c>
      <c r="B8" s="65" t="s">
        <v>389</v>
      </c>
      <c r="C8" s="66" t="s">
        <v>388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20"/>
      <c r="I8" s="20"/>
      <c r="J8" s="20"/>
      <c r="K8" s="20"/>
      <c r="L8" s="20"/>
      <c r="M8" s="20"/>
    </row>
    <row r="9" spans="1:13" s="3" customFormat="1" ht="15.6" customHeight="1" x14ac:dyDescent="0.3">
      <c r="A9" s="35" t="s">
        <v>3</v>
      </c>
      <c r="B9" s="65" t="s">
        <v>387</v>
      </c>
      <c r="C9" s="66" t="s">
        <v>386</v>
      </c>
      <c r="D9" s="35"/>
      <c r="E9" s="36"/>
      <c r="F9" s="33">
        <f t="shared" ref="F9:F50" si="0">D9+E9</f>
        <v>0</v>
      </c>
      <c r="G9" s="34" t="str">
        <f t="shared" ref="G9:G50" si="1">IF(F9&gt;=20,"ผ่าน","ไม่ผ่าน")</f>
        <v>ไม่ผ่าน</v>
      </c>
      <c r="H9" s="20"/>
      <c r="I9" s="20"/>
      <c r="J9" s="20"/>
      <c r="K9" s="20"/>
      <c r="L9" s="20"/>
      <c r="M9" s="20"/>
    </row>
    <row r="10" spans="1:13" s="3" customFormat="1" ht="15.6" customHeight="1" x14ac:dyDescent="0.3">
      <c r="A10" s="35" t="s">
        <v>4</v>
      </c>
      <c r="B10" s="67" t="s">
        <v>385</v>
      </c>
      <c r="C10" s="68" t="s">
        <v>384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20"/>
      <c r="I10" s="20"/>
      <c r="J10" s="20"/>
      <c r="K10" s="20"/>
      <c r="L10" s="20"/>
      <c r="M10" s="20"/>
    </row>
    <row r="11" spans="1:13" s="3" customFormat="1" ht="15.6" customHeight="1" x14ac:dyDescent="0.3">
      <c r="A11" s="35" t="s">
        <v>5</v>
      </c>
      <c r="B11" s="67" t="s">
        <v>383</v>
      </c>
      <c r="C11" s="68" t="s">
        <v>382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20"/>
      <c r="I11" s="20"/>
      <c r="J11" s="20"/>
      <c r="K11" s="20"/>
      <c r="L11" s="20"/>
      <c r="M11" s="20"/>
    </row>
    <row r="12" spans="1:13" s="3" customFormat="1" ht="15.6" customHeight="1" x14ac:dyDescent="0.3">
      <c r="A12" s="35" t="s">
        <v>6</v>
      </c>
      <c r="B12" s="65" t="s">
        <v>381</v>
      </c>
      <c r="C12" s="66" t="s">
        <v>140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20"/>
      <c r="I12" s="20"/>
      <c r="J12" s="20"/>
      <c r="K12" s="20"/>
      <c r="L12" s="20"/>
      <c r="M12" s="20"/>
    </row>
    <row r="13" spans="1:13" s="3" customFormat="1" ht="15.6" customHeight="1" x14ac:dyDescent="0.3">
      <c r="A13" s="35" t="s">
        <v>7</v>
      </c>
      <c r="B13" s="65" t="s">
        <v>380</v>
      </c>
      <c r="C13" s="66" t="s">
        <v>379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20"/>
      <c r="I13" s="20"/>
      <c r="J13" s="20"/>
      <c r="K13" s="20"/>
      <c r="L13" s="20"/>
      <c r="M13" s="20"/>
    </row>
    <row r="14" spans="1:13" s="3" customFormat="1" ht="15.6" customHeight="1" x14ac:dyDescent="0.3">
      <c r="A14" s="35" t="s">
        <v>8</v>
      </c>
      <c r="B14" s="65" t="s">
        <v>378</v>
      </c>
      <c r="C14" s="66" t="s">
        <v>377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20"/>
      <c r="I14" s="20"/>
      <c r="J14" s="20"/>
      <c r="K14" s="20"/>
      <c r="L14" s="20"/>
      <c r="M14" s="20"/>
    </row>
    <row r="15" spans="1:13" s="3" customFormat="1" ht="15.6" customHeight="1" x14ac:dyDescent="0.3">
      <c r="A15" s="35" t="s">
        <v>9</v>
      </c>
      <c r="B15" s="65" t="s">
        <v>376</v>
      </c>
      <c r="C15" s="66" t="s">
        <v>375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20"/>
      <c r="I15" s="20"/>
      <c r="J15" s="20"/>
      <c r="K15" s="20"/>
      <c r="L15" s="20"/>
      <c r="M15" s="20"/>
    </row>
    <row r="16" spans="1:13" s="3" customFormat="1" ht="15.6" customHeight="1" x14ac:dyDescent="0.3">
      <c r="A16" s="35" t="s">
        <v>10</v>
      </c>
      <c r="B16" s="67" t="s">
        <v>374</v>
      </c>
      <c r="C16" s="68" t="s">
        <v>373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20"/>
      <c r="I16" s="20"/>
      <c r="J16" s="20"/>
      <c r="K16" s="20"/>
      <c r="L16" s="20"/>
      <c r="M16" s="20"/>
    </row>
    <row r="17" spans="1:13" s="3" customFormat="1" ht="15.6" customHeight="1" x14ac:dyDescent="0.3">
      <c r="A17" s="35" t="s">
        <v>11</v>
      </c>
      <c r="B17" s="65" t="s">
        <v>153</v>
      </c>
      <c r="C17" s="66" t="s">
        <v>372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20"/>
      <c r="I17" s="20"/>
      <c r="J17" s="20"/>
      <c r="K17" s="20"/>
      <c r="L17" s="20"/>
      <c r="M17" s="20"/>
    </row>
    <row r="18" spans="1:13" s="3" customFormat="1" ht="15.6" customHeight="1" x14ac:dyDescent="0.3">
      <c r="A18" s="35" t="s">
        <v>12</v>
      </c>
      <c r="B18" s="65" t="s">
        <v>371</v>
      </c>
      <c r="C18" s="66" t="s">
        <v>370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20"/>
      <c r="I18" s="20"/>
      <c r="J18" s="20"/>
      <c r="K18" s="20"/>
      <c r="L18" s="20"/>
      <c r="M18" s="20"/>
    </row>
    <row r="19" spans="1:13" s="3" customFormat="1" ht="15.6" customHeight="1" x14ac:dyDescent="0.3">
      <c r="A19" s="35" t="s">
        <v>13</v>
      </c>
      <c r="B19" s="65" t="s">
        <v>369</v>
      </c>
      <c r="C19" s="66" t="s">
        <v>368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20"/>
      <c r="I19" s="20"/>
      <c r="J19" s="20"/>
      <c r="K19" s="20"/>
      <c r="L19" s="20"/>
      <c r="M19" s="20"/>
    </row>
    <row r="20" spans="1:13" s="3" customFormat="1" ht="15.6" customHeight="1" x14ac:dyDescent="0.3">
      <c r="A20" s="35" t="s">
        <v>14</v>
      </c>
      <c r="B20" s="65" t="s">
        <v>367</v>
      </c>
      <c r="C20" s="66" t="s">
        <v>366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20"/>
      <c r="I20" s="20"/>
      <c r="J20" s="20"/>
      <c r="K20" s="20"/>
      <c r="L20" s="20"/>
      <c r="M20" s="20"/>
    </row>
    <row r="21" spans="1:13" s="3" customFormat="1" ht="15.6" customHeight="1" x14ac:dyDescent="0.3">
      <c r="A21" s="35" t="s">
        <v>15</v>
      </c>
      <c r="B21" s="65" t="s">
        <v>365</v>
      </c>
      <c r="C21" s="66" t="s">
        <v>364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20"/>
      <c r="I21" s="20"/>
      <c r="J21" s="20"/>
      <c r="K21" s="20"/>
      <c r="L21" s="20"/>
      <c r="M21" s="20"/>
    </row>
    <row r="22" spans="1:13" s="3" customFormat="1" ht="15.6" customHeight="1" x14ac:dyDescent="0.3">
      <c r="A22" s="35" t="s">
        <v>16</v>
      </c>
      <c r="B22" s="69" t="s">
        <v>363</v>
      </c>
      <c r="C22" s="70" t="s">
        <v>362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20"/>
      <c r="I22" s="20"/>
      <c r="J22" s="20"/>
      <c r="K22" s="20"/>
      <c r="L22" s="20"/>
      <c r="M22" s="20"/>
    </row>
    <row r="23" spans="1:13" s="3" customFormat="1" ht="15.6" customHeight="1" x14ac:dyDescent="0.3">
      <c r="A23" s="35" t="s">
        <v>17</v>
      </c>
      <c r="B23" s="67" t="s">
        <v>361</v>
      </c>
      <c r="C23" s="68" t="s">
        <v>359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20"/>
      <c r="I23" s="20"/>
      <c r="J23" s="20"/>
      <c r="K23" s="20"/>
      <c r="L23" s="20"/>
      <c r="M23" s="20"/>
    </row>
    <row r="24" spans="1:13" s="3" customFormat="1" ht="15.6" customHeight="1" x14ac:dyDescent="0.3">
      <c r="A24" s="35" t="s">
        <v>18</v>
      </c>
      <c r="B24" s="67" t="s">
        <v>360</v>
      </c>
      <c r="C24" s="68" t="s">
        <v>359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20"/>
      <c r="I24" s="20"/>
      <c r="J24" s="20"/>
      <c r="K24" s="20"/>
      <c r="L24" s="20"/>
      <c r="M24" s="20"/>
    </row>
    <row r="25" spans="1:13" s="2" customFormat="1" ht="15.6" customHeight="1" x14ac:dyDescent="0.3">
      <c r="A25" s="35" t="s">
        <v>19</v>
      </c>
      <c r="B25" s="65" t="s">
        <v>358</v>
      </c>
      <c r="C25" s="66" t="s">
        <v>357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21"/>
      <c r="I25" s="21"/>
      <c r="J25" s="21"/>
      <c r="K25" s="21"/>
      <c r="L25" s="21"/>
      <c r="M25" s="21"/>
    </row>
    <row r="26" spans="1:13" s="3" customFormat="1" ht="15.6" customHeight="1" x14ac:dyDescent="0.3">
      <c r="A26" s="35" t="s">
        <v>20</v>
      </c>
      <c r="B26" s="65" t="s">
        <v>356</v>
      </c>
      <c r="C26" s="66" t="s">
        <v>355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20"/>
      <c r="I26" s="20"/>
      <c r="J26" s="20"/>
      <c r="K26" s="20"/>
      <c r="L26" s="20"/>
      <c r="M26" s="20"/>
    </row>
    <row r="27" spans="1:13" s="3" customFormat="1" ht="15.6" customHeight="1" x14ac:dyDescent="0.3">
      <c r="A27" s="35" t="s">
        <v>21</v>
      </c>
      <c r="B27" s="67" t="s">
        <v>312</v>
      </c>
      <c r="C27" s="68" t="s">
        <v>354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20"/>
      <c r="I27" s="20"/>
      <c r="J27" s="20"/>
      <c r="K27" s="20"/>
      <c r="L27" s="20"/>
      <c r="M27" s="20"/>
    </row>
    <row r="28" spans="1:13" s="3" customFormat="1" ht="15.6" customHeight="1" x14ac:dyDescent="0.3">
      <c r="A28" s="35" t="s">
        <v>22</v>
      </c>
      <c r="B28" s="67" t="s">
        <v>353</v>
      </c>
      <c r="C28" s="68" t="s">
        <v>352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20"/>
      <c r="I28" s="20"/>
      <c r="J28" s="20"/>
      <c r="K28" s="20"/>
      <c r="L28" s="20"/>
      <c r="M28" s="20"/>
    </row>
    <row r="29" spans="1:13" s="3" customFormat="1" ht="15.6" customHeight="1" x14ac:dyDescent="0.3">
      <c r="A29" s="35" t="s">
        <v>23</v>
      </c>
      <c r="B29" s="67" t="s">
        <v>351</v>
      </c>
      <c r="C29" s="68" t="s">
        <v>350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20"/>
      <c r="I29" s="20"/>
      <c r="J29" s="20"/>
      <c r="K29" s="20"/>
      <c r="L29" s="20"/>
      <c r="M29" s="20"/>
    </row>
    <row r="30" spans="1:13" s="3" customFormat="1" ht="15.6" customHeight="1" x14ac:dyDescent="0.3">
      <c r="A30" s="35" t="s">
        <v>24</v>
      </c>
      <c r="B30" s="65" t="s">
        <v>349</v>
      </c>
      <c r="C30" s="66" t="s">
        <v>348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20"/>
      <c r="I30" s="20"/>
      <c r="J30" s="20"/>
      <c r="K30" s="20"/>
      <c r="L30" s="20"/>
      <c r="M30" s="20"/>
    </row>
    <row r="31" spans="1:13" s="3" customFormat="1" ht="15.6" customHeight="1" x14ac:dyDescent="0.3">
      <c r="A31" s="35" t="s">
        <v>25</v>
      </c>
      <c r="B31" s="67" t="s">
        <v>347</v>
      </c>
      <c r="C31" s="68" t="s">
        <v>346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20"/>
      <c r="I31" s="20"/>
      <c r="J31" s="20"/>
      <c r="K31" s="20"/>
      <c r="L31" s="20"/>
      <c r="M31" s="20"/>
    </row>
    <row r="32" spans="1:13" s="3" customFormat="1" ht="15.6" customHeight="1" x14ac:dyDescent="0.3">
      <c r="A32" s="35" t="s">
        <v>26</v>
      </c>
      <c r="B32" s="67" t="s">
        <v>345</v>
      </c>
      <c r="C32" s="68" t="s">
        <v>344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20"/>
      <c r="I32" s="20"/>
      <c r="J32" s="20"/>
      <c r="K32" s="20"/>
      <c r="L32" s="20"/>
      <c r="M32" s="20"/>
    </row>
    <row r="33" spans="1:13" s="3" customFormat="1" ht="15.6" customHeight="1" x14ac:dyDescent="0.3">
      <c r="A33" s="35" t="s">
        <v>27</v>
      </c>
      <c r="B33" s="65" t="s">
        <v>343</v>
      </c>
      <c r="C33" s="66" t="s">
        <v>342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20"/>
      <c r="I33" s="20"/>
      <c r="J33" s="20"/>
      <c r="K33" s="20"/>
      <c r="L33" s="20"/>
      <c r="M33" s="20"/>
    </row>
    <row r="34" spans="1:13" s="3" customFormat="1" ht="15.6" customHeight="1" x14ac:dyDescent="0.3">
      <c r="A34" s="35" t="s">
        <v>28</v>
      </c>
      <c r="B34" s="65" t="s">
        <v>341</v>
      </c>
      <c r="C34" s="66" t="s">
        <v>340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20"/>
      <c r="I34" s="20"/>
      <c r="J34" s="20"/>
      <c r="K34" s="20"/>
      <c r="L34" s="20"/>
      <c r="M34" s="20"/>
    </row>
    <row r="35" spans="1:13" s="3" customFormat="1" ht="15.6" customHeight="1" x14ac:dyDescent="0.3">
      <c r="A35" s="35" t="s">
        <v>29</v>
      </c>
      <c r="B35" s="67" t="s">
        <v>339</v>
      </c>
      <c r="C35" s="68" t="s">
        <v>338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20"/>
      <c r="I35" s="20"/>
      <c r="J35" s="20"/>
      <c r="K35" s="20"/>
      <c r="L35" s="20"/>
      <c r="M35" s="20"/>
    </row>
    <row r="36" spans="1:13" s="3" customFormat="1" ht="15.6" customHeight="1" x14ac:dyDescent="0.3">
      <c r="A36" s="35" t="s">
        <v>30</v>
      </c>
      <c r="B36" s="67" t="s">
        <v>337</v>
      </c>
      <c r="C36" s="68" t="s">
        <v>336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20"/>
      <c r="I36" s="20"/>
      <c r="J36" s="20"/>
      <c r="K36" s="20"/>
      <c r="L36" s="20"/>
      <c r="M36" s="20"/>
    </row>
    <row r="37" spans="1:13" s="3" customFormat="1" ht="15.6" customHeight="1" x14ac:dyDescent="0.3">
      <c r="A37" s="35" t="s">
        <v>31</v>
      </c>
      <c r="B37" s="67" t="s">
        <v>335</v>
      </c>
      <c r="C37" s="68" t="s">
        <v>334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20"/>
      <c r="I37" s="20"/>
      <c r="J37" s="20"/>
      <c r="K37" s="20"/>
      <c r="L37" s="20"/>
      <c r="M37" s="20"/>
    </row>
    <row r="38" spans="1:13" s="3" customFormat="1" ht="15.6" customHeight="1" x14ac:dyDescent="0.3">
      <c r="A38" s="35" t="s">
        <v>32</v>
      </c>
      <c r="B38" s="65" t="s">
        <v>333</v>
      </c>
      <c r="C38" s="66" t="s">
        <v>332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20"/>
      <c r="I38" s="20"/>
      <c r="J38" s="20"/>
      <c r="K38" s="20"/>
      <c r="L38" s="20"/>
      <c r="M38" s="20"/>
    </row>
    <row r="39" spans="1:13" s="3" customFormat="1" ht="15.6" customHeight="1" x14ac:dyDescent="0.3">
      <c r="A39" s="35" t="s">
        <v>33</v>
      </c>
      <c r="B39" s="67" t="s">
        <v>331</v>
      </c>
      <c r="C39" s="68" t="s">
        <v>330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20"/>
      <c r="I39" s="20"/>
      <c r="J39" s="20"/>
      <c r="K39" s="20"/>
      <c r="L39" s="20"/>
      <c r="M39" s="20"/>
    </row>
    <row r="40" spans="1:13" s="3" customFormat="1" ht="15.6" customHeight="1" x14ac:dyDescent="0.3">
      <c r="A40" s="35" t="s">
        <v>34</v>
      </c>
      <c r="B40" s="67" t="s">
        <v>329</v>
      </c>
      <c r="C40" s="68" t="s">
        <v>328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20"/>
      <c r="I40" s="20"/>
      <c r="J40" s="20"/>
      <c r="K40" s="20"/>
      <c r="L40" s="20"/>
      <c r="M40" s="20"/>
    </row>
    <row r="41" spans="1:13" s="3" customFormat="1" ht="15.6" customHeight="1" x14ac:dyDescent="0.3">
      <c r="A41" s="35" t="s">
        <v>35</v>
      </c>
      <c r="B41" s="65" t="s">
        <v>327</v>
      </c>
      <c r="C41" s="66" t="s">
        <v>326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20"/>
      <c r="I41" s="20"/>
      <c r="J41" s="20"/>
      <c r="K41" s="20"/>
      <c r="L41" s="20"/>
      <c r="M41" s="20"/>
    </row>
    <row r="42" spans="1:13" s="3" customFormat="1" ht="15.6" customHeight="1" x14ac:dyDescent="0.3">
      <c r="A42" s="35" t="s">
        <v>36</v>
      </c>
      <c r="B42" s="65" t="s">
        <v>325</v>
      </c>
      <c r="C42" s="66" t="s">
        <v>324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20"/>
      <c r="I42" s="20"/>
      <c r="J42" s="20"/>
      <c r="K42" s="20"/>
      <c r="L42" s="20"/>
      <c r="M42" s="20"/>
    </row>
    <row r="43" spans="1:13" s="3" customFormat="1" ht="15.6" customHeight="1" x14ac:dyDescent="0.3">
      <c r="A43" s="35" t="s">
        <v>37</v>
      </c>
      <c r="B43" s="67" t="s">
        <v>323</v>
      </c>
      <c r="C43" s="68" t="s">
        <v>322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20"/>
      <c r="I43" s="20"/>
      <c r="J43" s="20"/>
      <c r="K43" s="20"/>
      <c r="L43" s="20"/>
      <c r="M43" s="20"/>
    </row>
    <row r="44" spans="1:13" s="3" customFormat="1" ht="15.6" customHeight="1" x14ac:dyDescent="0.3">
      <c r="A44" s="35" t="s">
        <v>38</v>
      </c>
      <c r="B44" s="67" t="s">
        <v>321</v>
      </c>
      <c r="C44" s="68" t="s">
        <v>320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20"/>
      <c r="I44" s="20"/>
      <c r="J44" s="20"/>
      <c r="K44" s="20"/>
      <c r="L44" s="20"/>
      <c r="M44" s="20"/>
    </row>
    <row r="45" spans="1:13" s="3" customFormat="1" ht="15.6" customHeight="1" x14ac:dyDescent="0.3">
      <c r="A45" s="35" t="s">
        <v>39</v>
      </c>
      <c r="B45" s="65" t="s">
        <v>244</v>
      </c>
      <c r="C45" s="66" t="s">
        <v>319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20"/>
      <c r="I45" s="20"/>
      <c r="J45" s="20"/>
      <c r="K45" s="20"/>
      <c r="L45" s="20"/>
      <c r="M45" s="20"/>
    </row>
    <row r="46" spans="1:13" s="3" customFormat="1" ht="15.6" customHeight="1" x14ac:dyDescent="0.3">
      <c r="A46" s="35" t="s">
        <v>40</v>
      </c>
      <c r="B46" s="67" t="s">
        <v>318</v>
      </c>
      <c r="C46" s="68" t="s">
        <v>317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20"/>
      <c r="I46" s="20"/>
      <c r="J46" s="20"/>
      <c r="K46" s="20"/>
      <c r="L46" s="20"/>
      <c r="M46" s="20"/>
    </row>
    <row r="47" spans="1:13" s="3" customFormat="1" ht="15.6" customHeight="1" x14ac:dyDescent="0.3">
      <c r="A47" s="35" t="s">
        <v>78</v>
      </c>
      <c r="B47" s="67" t="s">
        <v>316</v>
      </c>
      <c r="C47" s="68" t="s">
        <v>315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20"/>
      <c r="I47" s="20"/>
      <c r="J47" s="20"/>
      <c r="K47" s="20"/>
      <c r="L47" s="20"/>
      <c r="M47" s="20"/>
    </row>
    <row r="48" spans="1:13" ht="18" customHeight="1" x14ac:dyDescent="0.3">
      <c r="A48" s="35" t="s">
        <v>79</v>
      </c>
      <c r="B48" s="65" t="s">
        <v>314</v>
      </c>
      <c r="C48" s="66" t="s">
        <v>313</v>
      </c>
      <c r="D48" s="35"/>
      <c r="E48" s="36"/>
      <c r="F48" s="33">
        <f t="shared" si="0"/>
        <v>0</v>
      </c>
      <c r="G48" s="34" t="str">
        <f t="shared" si="1"/>
        <v>ไม่ผ่าน</v>
      </c>
    </row>
    <row r="49" spans="1:13" s="5" customFormat="1" ht="20.25" customHeight="1" x14ac:dyDescent="0.3">
      <c r="A49" s="35" t="s">
        <v>80</v>
      </c>
      <c r="B49" s="65" t="s">
        <v>312</v>
      </c>
      <c r="C49" s="66" t="s">
        <v>311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23"/>
      <c r="I49" s="23"/>
      <c r="J49" s="23"/>
      <c r="K49" s="23"/>
      <c r="L49" s="23"/>
      <c r="M49" s="23"/>
    </row>
    <row r="50" spans="1:13" ht="21" customHeight="1" x14ac:dyDescent="0.3">
      <c r="A50" s="35" t="s">
        <v>81</v>
      </c>
      <c r="B50" s="65" t="s">
        <v>310</v>
      </c>
      <c r="C50" s="66" t="s">
        <v>309</v>
      </c>
      <c r="D50" s="35"/>
      <c r="E50" s="36"/>
      <c r="F50" s="33">
        <f t="shared" si="0"/>
        <v>0</v>
      </c>
      <c r="G50" s="34" t="str">
        <f t="shared" si="1"/>
        <v>ไม่ผ่าน</v>
      </c>
    </row>
    <row r="51" spans="1:13" ht="15" customHeight="1" x14ac:dyDescent="0.2">
      <c r="A51" s="37"/>
      <c r="B51" s="38" t="s">
        <v>41</v>
      </c>
      <c r="C51" s="39"/>
      <c r="D51" s="40"/>
      <c r="E51" s="40"/>
      <c r="F51" s="29" t="s">
        <v>70</v>
      </c>
      <c r="G51" s="35">
        <f>COUNTIF(G8:G50,"ผ่าน")</f>
        <v>0</v>
      </c>
    </row>
    <row r="52" spans="1:13" ht="15" customHeight="1" x14ac:dyDescent="0.2">
      <c r="A52" s="41"/>
      <c r="B52" s="42"/>
      <c r="C52" s="42"/>
      <c r="D52" s="43"/>
      <c r="E52" s="43"/>
      <c r="F52" s="29" t="s">
        <v>71</v>
      </c>
      <c r="G52" s="50">
        <f>COUNTIF(G8:G50,"ไม่ผ่าน")</f>
        <v>43</v>
      </c>
    </row>
    <row r="53" spans="1:13" ht="15" customHeight="1" x14ac:dyDescent="0.2">
      <c r="A53" s="44"/>
      <c r="B53" s="46" t="s">
        <v>63</v>
      </c>
      <c r="C53" s="20"/>
      <c r="G53" s="20"/>
    </row>
    <row r="54" spans="1:13" ht="15" customHeight="1" x14ac:dyDescent="0.2">
      <c r="A54" s="44"/>
      <c r="B54" s="20"/>
      <c r="C54" s="47" t="s">
        <v>51</v>
      </c>
      <c r="D54" s="45" t="s">
        <v>84</v>
      </c>
      <c r="E54" s="48" t="s">
        <v>50</v>
      </c>
      <c r="G54" s="20"/>
    </row>
    <row r="55" spans="1:13" ht="15" customHeight="1" x14ac:dyDescent="0.2">
      <c r="A55" s="44"/>
      <c r="B55" s="20"/>
      <c r="C55" s="20"/>
      <c r="D55" s="21" t="s">
        <v>85</v>
      </c>
      <c r="G55" s="20"/>
    </row>
    <row r="56" spans="1:13" ht="15" customHeight="1" x14ac:dyDescent="0.2">
      <c r="A56" s="44"/>
      <c r="B56" s="20"/>
      <c r="C56" s="20"/>
      <c r="D56" s="21" t="s">
        <v>86</v>
      </c>
      <c r="G56" s="20"/>
    </row>
    <row r="58" spans="1:13" ht="15" customHeight="1" x14ac:dyDescent="0.2">
      <c r="B58" s="53" t="s">
        <v>72</v>
      </c>
      <c r="C58" s="49" t="s">
        <v>73</v>
      </c>
      <c r="D58" s="49" t="s">
        <v>64</v>
      </c>
      <c r="E58" s="49" t="s">
        <v>65</v>
      </c>
    </row>
    <row r="59" spans="1:13" ht="15" customHeight="1" x14ac:dyDescent="0.2">
      <c r="B59" s="54"/>
      <c r="C59" s="49" t="s">
        <v>74</v>
      </c>
      <c r="D59" s="49" t="s">
        <v>69</v>
      </c>
      <c r="E59" s="35">
        <f>COUNTIF(F8:F50,"&lt;=19")</f>
        <v>43</v>
      </c>
    </row>
    <row r="60" spans="1:13" ht="15" customHeight="1" x14ac:dyDescent="0.2">
      <c r="B60" s="54"/>
      <c r="C60" s="49" t="s">
        <v>75</v>
      </c>
      <c r="D60" s="49" t="s">
        <v>68</v>
      </c>
      <c r="E60" s="35">
        <f>SUMPRODUCT((F8:F50&gt;=20)*(F8:F50&lt;=25))</f>
        <v>0</v>
      </c>
    </row>
    <row r="61" spans="1:13" ht="15" customHeight="1" x14ac:dyDescent="0.2">
      <c r="B61" s="54"/>
      <c r="C61" s="49" t="s">
        <v>76</v>
      </c>
      <c r="D61" s="49" t="s">
        <v>67</v>
      </c>
      <c r="E61" s="35">
        <f>SUMPRODUCT((F8:F50&gt;=26)*(F8:F50&lt;=31))</f>
        <v>0</v>
      </c>
    </row>
    <row r="62" spans="1:13" ht="15" customHeight="1" x14ac:dyDescent="0.2">
      <c r="B62" s="55"/>
      <c r="C62" s="49" t="s">
        <v>77</v>
      </c>
      <c r="D62" s="49" t="s">
        <v>66</v>
      </c>
      <c r="E62" s="35">
        <f>COUNTIF(F8:F50,"&gt;=32")</f>
        <v>0</v>
      </c>
    </row>
  </sheetData>
  <mergeCells count="9">
    <mergeCell ref="B58:B6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Layout" topLeftCell="A7" workbookViewId="0">
      <selection activeCell="B8" sqref="B8:C33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10" width="9.140625" style="22"/>
    <col min="11" max="16384" width="9.140625" style="1"/>
  </cols>
  <sheetData>
    <row r="1" spans="1:10" s="4" customFormat="1" ht="21" x14ac:dyDescent="0.3">
      <c r="A1" s="56" t="s">
        <v>59</v>
      </c>
      <c r="B1" s="56"/>
      <c r="C1" s="56"/>
      <c r="D1" s="56"/>
      <c r="E1" s="56"/>
      <c r="F1" s="56"/>
      <c r="G1" s="56"/>
      <c r="H1" s="17"/>
      <c r="I1" s="17"/>
      <c r="J1" s="17"/>
    </row>
    <row r="2" spans="1:10" s="4" customFormat="1" ht="21" x14ac:dyDescent="0.3">
      <c r="A2" s="56"/>
      <c r="B2" s="56"/>
      <c r="C2" s="56"/>
      <c r="D2" s="56"/>
      <c r="E2" s="56"/>
      <c r="F2" s="56"/>
      <c r="G2" s="56"/>
      <c r="H2" s="17"/>
      <c r="I2" s="17"/>
      <c r="J2" s="17"/>
    </row>
    <row r="3" spans="1:10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7"/>
      <c r="I3" s="17"/>
      <c r="J3" s="17"/>
    </row>
    <row r="4" spans="1:10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7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7"/>
      <c r="I5" s="17"/>
      <c r="J5" s="17"/>
    </row>
    <row r="6" spans="1:10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9"/>
      <c r="I6" s="19"/>
      <c r="J6" s="19"/>
    </row>
    <row r="7" spans="1:10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20"/>
      <c r="I7" s="20"/>
      <c r="J7" s="20"/>
    </row>
    <row r="8" spans="1:10" s="3" customFormat="1" ht="19.5" customHeight="1" x14ac:dyDescent="0.3">
      <c r="A8" s="32">
        <v>1</v>
      </c>
      <c r="B8" s="67" t="s">
        <v>261</v>
      </c>
      <c r="C8" s="68" t="s">
        <v>262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20"/>
      <c r="I8" s="20"/>
      <c r="J8" s="20"/>
    </row>
    <row r="9" spans="1:10" s="3" customFormat="1" ht="15.6" customHeight="1" x14ac:dyDescent="0.3">
      <c r="A9" s="35" t="s">
        <v>3</v>
      </c>
      <c r="B9" s="65" t="s">
        <v>153</v>
      </c>
      <c r="C9" s="66" t="s">
        <v>263</v>
      </c>
      <c r="D9" s="35"/>
      <c r="E9" s="36"/>
      <c r="F9" s="33">
        <f t="shared" ref="F9:F33" si="0">D9+E9</f>
        <v>0</v>
      </c>
      <c r="G9" s="34" t="str">
        <f t="shared" ref="G9:G33" si="1">IF(F9&gt;=20,"ผ่าน","ไม่ผ่าน")</f>
        <v>ไม่ผ่าน</v>
      </c>
      <c r="H9" s="20"/>
      <c r="I9" s="20"/>
      <c r="J9" s="20"/>
    </row>
    <row r="10" spans="1:10" s="3" customFormat="1" ht="15.6" customHeight="1" x14ac:dyDescent="0.3">
      <c r="A10" s="35" t="s">
        <v>4</v>
      </c>
      <c r="B10" s="65" t="s">
        <v>264</v>
      </c>
      <c r="C10" s="66" t="s">
        <v>189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20"/>
      <c r="I10" s="20"/>
      <c r="J10" s="20"/>
    </row>
    <row r="11" spans="1:10" s="3" customFormat="1" ht="15.6" customHeight="1" x14ac:dyDescent="0.3">
      <c r="A11" s="35" t="s">
        <v>5</v>
      </c>
      <c r="B11" s="65" t="s">
        <v>265</v>
      </c>
      <c r="C11" s="66" t="s">
        <v>266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20"/>
      <c r="I11" s="20"/>
      <c r="J11" s="20"/>
    </row>
    <row r="12" spans="1:10" s="3" customFormat="1" ht="15.6" customHeight="1" x14ac:dyDescent="0.3">
      <c r="A12" s="35" t="s">
        <v>6</v>
      </c>
      <c r="B12" s="67" t="s">
        <v>267</v>
      </c>
      <c r="C12" s="68" t="s">
        <v>268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20"/>
      <c r="I12" s="20"/>
      <c r="J12" s="20"/>
    </row>
    <row r="13" spans="1:10" s="3" customFormat="1" ht="15.6" customHeight="1" x14ac:dyDescent="0.3">
      <c r="A13" s="35" t="s">
        <v>7</v>
      </c>
      <c r="B13" s="67" t="s">
        <v>269</v>
      </c>
      <c r="C13" s="68" t="s">
        <v>268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20"/>
      <c r="I13" s="20"/>
      <c r="J13" s="20"/>
    </row>
    <row r="14" spans="1:10" s="3" customFormat="1" ht="15.6" customHeight="1" x14ac:dyDescent="0.3">
      <c r="A14" s="35" t="s">
        <v>8</v>
      </c>
      <c r="B14" s="67" t="s">
        <v>270</v>
      </c>
      <c r="C14" s="68" t="s">
        <v>271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20"/>
      <c r="I14" s="20"/>
      <c r="J14" s="20"/>
    </row>
    <row r="15" spans="1:10" s="3" customFormat="1" ht="15.6" customHeight="1" x14ac:dyDescent="0.3">
      <c r="A15" s="35" t="s">
        <v>9</v>
      </c>
      <c r="B15" s="65" t="s">
        <v>272</v>
      </c>
      <c r="C15" s="66" t="s">
        <v>273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20"/>
      <c r="I15" s="20"/>
      <c r="J15" s="20"/>
    </row>
    <row r="16" spans="1:10" s="3" customFormat="1" ht="15.6" customHeight="1" x14ac:dyDescent="0.3">
      <c r="A16" s="35" t="s">
        <v>10</v>
      </c>
      <c r="B16" s="69" t="s">
        <v>274</v>
      </c>
      <c r="C16" s="70" t="s">
        <v>275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20"/>
      <c r="I16" s="20"/>
      <c r="J16" s="20"/>
    </row>
    <row r="17" spans="1:10" s="3" customFormat="1" ht="15.6" customHeight="1" x14ac:dyDescent="0.3">
      <c r="A17" s="35" t="s">
        <v>11</v>
      </c>
      <c r="B17" s="67" t="s">
        <v>276</v>
      </c>
      <c r="C17" s="68" t="s">
        <v>277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20"/>
      <c r="I17" s="20"/>
      <c r="J17" s="20"/>
    </row>
    <row r="18" spans="1:10" s="3" customFormat="1" ht="15.6" customHeight="1" x14ac:dyDescent="0.3">
      <c r="A18" s="35" t="s">
        <v>12</v>
      </c>
      <c r="B18" s="67" t="s">
        <v>278</v>
      </c>
      <c r="C18" s="68" t="s">
        <v>279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20"/>
      <c r="I18" s="20"/>
      <c r="J18" s="20"/>
    </row>
    <row r="19" spans="1:10" s="3" customFormat="1" ht="15.6" customHeight="1" x14ac:dyDescent="0.3">
      <c r="A19" s="35" t="s">
        <v>13</v>
      </c>
      <c r="B19" s="67" t="s">
        <v>280</v>
      </c>
      <c r="C19" s="68" t="s">
        <v>281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20"/>
      <c r="I19" s="20"/>
      <c r="J19" s="20"/>
    </row>
    <row r="20" spans="1:10" s="3" customFormat="1" ht="15.6" customHeight="1" x14ac:dyDescent="0.3">
      <c r="A20" s="35" t="s">
        <v>14</v>
      </c>
      <c r="B20" s="67" t="s">
        <v>282</v>
      </c>
      <c r="C20" s="68" t="s">
        <v>283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20"/>
      <c r="I20" s="20"/>
      <c r="J20" s="20"/>
    </row>
    <row r="21" spans="1:10" s="3" customFormat="1" ht="15.6" customHeight="1" x14ac:dyDescent="0.3">
      <c r="A21" s="35" t="s">
        <v>15</v>
      </c>
      <c r="B21" s="67" t="s">
        <v>284</v>
      </c>
      <c r="C21" s="68" t="s">
        <v>285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20"/>
      <c r="I21" s="20"/>
      <c r="J21" s="20"/>
    </row>
    <row r="22" spans="1:10" s="3" customFormat="1" ht="15.6" customHeight="1" x14ac:dyDescent="0.3">
      <c r="A22" s="35" t="s">
        <v>16</v>
      </c>
      <c r="B22" s="67" t="s">
        <v>286</v>
      </c>
      <c r="C22" s="68" t="s">
        <v>287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20"/>
      <c r="I22" s="20"/>
      <c r="J22" s="20"/>
    </row>
    <row r="23" spans="1:10" s="3" customFormat="1" ht="15.6" customHeight="1" x14ac:dyDescent="0.3">
      <c r="A23" s="35" t="s">
        <v>17</v>
      </c>
      <c r="B23" s="65" t="s">
        <v>288</v>
      </c>
      <c r="C23" s="66" t="s">
        <v>289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20"/>
      <c r="I23" s="20"/>
      <c r="J23" s="20"/>
    </row>
    <row r="24" spans="1:10" s="3" customFormat="1" ht="15.6" customHeight="1" x14ac:dyDescent="0.3">
      <c r="A24" s="35" t="s">
        <v>18</v>
      </c>
      <c r="B24" s="65" t="s">
        <v>290</v>
      </c>
      <c r="C24" s="66" t="s">
        <v>291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20"/>
      <c r="I24" s="20"/>
      <c r="J24" s="20"/>
    </row>
    <row r="25" spans="1:10" s="2" customFormat="1" ht="15.6" customHeight="1" x14ac:dyDescent="0.3">
      <c r="A25" s="35" t="s">
        <v>19</v>
      </c>
      <c r="B25" s="67" t="s">
        <v>292</v>
      </c>
      <c r="C25" s="73" t="s">
        <v>293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21"/>
      <c r="I25" s="21"/>
      <c r="J25" s="21"/>
    </row>
    <row r="26" spans="1:10" s="3" customFormat="1" ht="15.6" customHeight="1" x14ac:dyDescent="0.3">
      <c r="A26" s="35" t="s">
        <v>20</v>
      </c>
      <c r="B26" s="65" t="s">
        <v>294</v>
      </c>
      <c r="C26" s="66" t="s">
        <v>295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20"/>
      <c r="I26" s="20"/>
      <c r="J26" s="20"/>
    </row>
    <row r="27" spans="1:10" s="3" customFormat="1" ht="15.6" customHeight="1" x14ac:dyDescent="0.3">
      <c r="A27" s="35" t="s">
        <v>21</v>
      </c>
      <c r="B27" s="65" t="s">
        <v>296</v>
      </c>
      <c r="C27" s="66" t="s">
        <v>297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20"/>
      <c r="I27" s="20"/>
      <c r="J27" s="20"/>
    </row>
    <row r="28" spans="1:10" s="3" customFormat="1" ht="15.6" customHeight="1" x14ac:dyDescent="0.3">
      <c r="A28" s="35" t="s">
        <v>22</v>
      </c>
      <c r="B28" s="65" t="s">
        <v>298</v>
      </c>
      <c r="C28" s="66" t="s">
        <v>299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20"/>
      <c r="I28" s="20"/>
      <c r="J28" s="20"/>
    </row>
    <row r="29" spans="1:10" s="3" customFormat="1" ht="15.6" customHeight="1" x14ac:dyDescent="0.3">
      <c r="A29" s="35" t="s">
        <v>23</v>
      </c>
      <c r="B29" s="65" t="s">
        <v>300</v>
      </c>
      <c r="C29" s="66" t="s">
        <v>301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20"/>
      <c r="I29" s="20"/>
      <c r="J29" s="20"/>
    </row>
    <row r="30" spans="1:10" s="3" customFormat="1" ht="15.6" customHeight="1" x14ac:dyDescent="0.3">
      <c r="A30" s="35" t="s">
        <v>24</v>
      </c>
      <c r="B30" s="65" t="s">
        <v>302</v>
      </c>
      <c r="C30" s="66" t="s">
        <v>303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20"/>
      <c r="I30" s="20"/>
      <c r="J30" s="20"/>
    </row>
    <row r="31" spans="1:10" s="3" customFormat="1" ht="15.6" customHeight="1" x14ac:dyDescent="0.3">
      <c r="A31" s="35" t="s">
        <v>25</v>
      </c>
      <c r="B31" s="67" t="s">
        <v>304</v>
      </c>
      <c r="C31" s="68" t="s">
        <v>305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20"/>
      <c r="I31" s="20"/>
      <c r="J31" s="20"/>
    </row>
    <row r="32" spans="1:10" s="3" customFormat="1" ht="15.6" customHeight="1" x14ac:dyDescent="0.3">
      <c r="A32" s="35" t="s">
        <v>26</v>
      </c>
      <c r="B32" s="65" t="s">
        <v>306</v>
      </c>
      <c r="C32" s="66" t="s">
        <v>307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20"/>
      <c r="I32" s="20"/>
      <c r="J32" s="20"/>
    </row>
    <row r="33" spans="1:10" s="3" customFormat="1" ht="15.6" customHeight="1" x14ac:dyDescent="0.3">
      <c r="A33" s="35" t="s">
        <v>27</v>
      </c>
      <c r="B33" s="65" t="s">
        <v>308</v>
      </c>
      <c r="C33" s="66" t="s">
        <v>245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20"/>
      <c r="I33" s="20"/>
      <c r="J33" s="20"/>
    </row>
    <row r="34" spans="1:10" ht="15" customHeight="1" x14ac:dyDescent="0.2">
      <c r="A34" s="37"/>
      <c r="B34" s="38" t="s">
        <v>41</v>
      </c>
      <c r="C34" s="39"/>
      <c r="D34" s="40"/>
      <c r="E34" s="40"/>
      <c r="F34" s="29" t="s">
        <v>70</v>
      </c>
      <c r="G34" s="35">
        <f>COUNTIF(G8:G33,"ผ่าน")</f>
        <v>0</v>
      </c>
    </row>
    <row r="35" spans="1:10" ht="15" customHeight="1" x14ac:dyDescent="0.2">
      <c r="A35" s="41"/>
      <c r="B35" s="42"/>
      <c r="C35" s="42"/>
      <c r="D35" s="43"/>
      <c r="E35" s="43"/>
      <c r="F35" s="29" t="s">
        <v>71</v>
      </c>
      <c r="G35" s="50">
        <f>COUNTIF(G8:G33,"ไม่ผ่าน")</f>
        <v>26</v>
      </c>
    </row>
    <row r="36" spans="1:10" ht="15" customHeight="1" x14ac:dyDescent="0.2">
      <c r="A36" s="44"/>
      <c r="B36" s="46" t="s">
        <v>63</v>
      </c>
      <c r="C36" s="20"/>
      <c r="G36" s="20"/>
    </row>
    <row r="37" spans="1:10" ht="15" customHeight="1" x14ac:dyDescent="0.2">
      <c r="A37" s="44"/>
      <c r="B37" s="20"/>
      <c r="C37" s="47" t="s">
        <v>51</v>
      </c>
      <c r="D37" s="45" t="s">
        <v>84</v>
      </c>
      <c r="E37" s="48" t="s">
        <v>50</v>
      </c>
      <c r="G37" s="20"/>
    </row>
    <row r="38" spans="1:10" ht="15" customHeight="1" x14ac:dyDescent="0.2">
      <c r="A38" s="44"/>
      <c r="B38" s="20"/>
      <c r="C38" s="20"/>
      <c r="D38" s="21" t="s">
        <v>85</v>
      </c>
      <c r="G38" s="20"/>
    </row>
    <row r="39" spans="1:10" ht="15" customHeight="1" x14ac:dyDescent="0.2">
      <c r="A39" s="44"/>
      <c r="B39" s="20"/>
      <c r="C39" s="20"/>
      <c r="D39" s="21" t="s">
        <v>86</v>
      </c>
      <c r="G39" s="20"/>
    </row>
    <row r="41" spans="1:10" ht="15" customHeight="1" x14ac:dyDescent="0.2">
      <c r="B41" s="53" t="s">
        <v>72</v>
      </c>
      <c r="C41" s="49" t="s">
        <v>73</v>
      </c>
      <c r="D41" s="49" t="s">
        <v>64</v>
      </c>
      <c r="E41" s="49" t="s">
        <v>65</v>
      </c>
    </row>
    <row r="42" spans="1:10" ht="15" customHeight="1" x14ac:dyDescent="0.2">
      <c r="B42" s="54"/>
      <c r="C42" s="49" t="s">
        <v>74</v>
      </c>
      <c r="D42" s="49" t="s">
        <v>69</v>
      </c>
      <c r="E42" s="35">
        <f>COUNTIF(F8:F33,"&lt;=19")</f>
        <v>26</v>
      </c>
    </row>
    <row r="43" spans="1:10" ht="15" customHeight="1" x14ac:dyDescent="0.2">
      <c r="B43" s="54"/>
      <c r="C43" s="49" t="s">
        <v>75</v>
      </c>
      <c r="D43" s="49" t="s">
        <v>68</v>
      </c>
      <c r="E43" s="35">
        <f>SUMPRODUCT((F8:F33&gt;=20)*(F8:F33&lt;=25))</f>
        <v>0</v>
      </c>
    </row>
    <row r="44" spans="1:10" ht="15" customHeight="1" x14ac:dyDescent="0.2">
      <c r="B44" s="54"/>
      <c r="C44" s="49" t="s">
        <v>76</v>
      </c>
      <c r="D44" s="49" t="s">
        <v>67</v>
      </c>
      <c r="E44" s="35">
        <f>SUMPRODUCT((F8:F33&gt;=26)*(F8:F33&lt;=31))</f>
        <v>0</v>
      </c>
    </row>
    <row r="45" spans="1:10" ht="15" customHeight="1" x14ac:dyDescent="0.2">
      <c r="B45" s="55"/>
      <c r="C45" s="49" t="s">
        <v>77</v>
      </c>
      <c r="D45" s="49" t="s">
        <v>66</v>
      </c>
      <c r="E45" s="35">
        <f>COUNTIF(F8:F33,"&gt;=32")</f>
        <v>0</v>
      </c>
    </row>
  </sheetData>
  <mergeCells count="9">
    <mergeCell ref="B41:B45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view="pageLayout" workbookViewId="0">
      <selection activeCell="B8" sqref="B8:C47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5.14062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6" t="s">
        <v>60</v>
      </c>
      <c r="B1" s="56"/>
      <c r="C1" s="56"/>
      <c r="D1" s="56"/>
      <c r="E1" s="56"/>
      <c r="F1" s="56"/>
      <c r="G1" s="56"/>
      <c r="H1" s="12"/>
    </row>
    <row r="2" spans="1:8" s="4" customFormat="1" ht="21" x14ac:dyDescent="0.3">
      <c r="A2" s="56"/>
      <c r="B2" s="56"/>
      <c r="C2" s="56"/>
      <c r="D2" s="56"/>
      <c r="E2" s="56"/>
      <c r="F2" s="56"/>
      <c r="G2" s="56"/>
      <c r="H2" s="12"/>
    </row>
    <row r="3" spans="1:8" s="4" customFormat="1" ht="21" x14ac:dyDescent="0.3">
      <c r="A3" s="56" t="s">
        <v>90</v>
      </c>
      <c r="B3" s="56"/>
      <c r="C3" s="56"/>
      <c r="D3" s="56"/>
      <c r="E3" s="56"/>
      <c r="F3" s="56"/>
      <c r="G3" s="56"/>
      <c r="H3" s="12"/>
    </row>
    <row r="4" spans="1:8" s="4" customFormat="1" ht="21" x14ac:dyDescent="0.3">
      <c r="A4" s="25" t="s">
        <v>42</v>
      </c>
      <c r="B4" s="51"/>
      <c r="C4" s="51"/>
      <c r="D4" s="51"/>
      <c r="E4" s="51"/>
      <c r="F4" s="51"/>
      <c r="G4" s="51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7" t="s">
        <v>0</v>
      </c>
      <c r="B6" s="59" t="s">
        <v>1</v>
      </c>
      <c r="C6" s="61" t="s">
        <v>2</v>
      </c>
      <c r="D6" s="63" t="s">
        <v>44</v>
      </c>
      <c r="E6" s="64"/>
      <c r="F6" s="57" t="s">
        <v>49</v>
      </c>
      <c r="G6" s="29" t="s">
        <v>45</v>
      </c>
      <c r="H6" s="13"/>
    </row>
    <row r="7" spans="1:8" s="3" customFormat="1" ht="88.5" customHeight="1" x14ac:dyDescent="0.2">
      <c r="A7" s="58"/>
      <c r="B7" s="60"/>
      <c r="C7" s="62"/>
      <c r="D7" s="52" t="s">
        <v>47</v>
      </c>
      <c r="E7" s="52" t="s">
        <v>48</v>
      </c>
      <c r="F7" s="58"/>
      <c r="G7" s="31" t="s">
        <v>46</v>
      </c>
      <c r="H7" s="14"/>
    </row>
    <row r="8" spans="1:8" s="3" customFormat="1" ht="19.5" customHeight="1" x14ac:dyDescent="0.3">
      <c r="A8" s="32">
        <v>1</v>
      </c>
      <c r="B8" s="65" t="s">
        <v>182</v>
      </c>
      <c r="C8" s="66" t="s">
        <v>183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67" t="s">
        <v>184</v>
      </c>
      <c r="C9" s="68" t="s">
        <v>185</v>
      </c>
      <c r="D9" s="35"/>
      <c r="E9" s="36"/>
      <c r="F9" s="33">
        <f t="shared" ref="F9:F47" si="0">D9+E9</f>
        <v>0</v>
      </c>
      <c r="G9" s="34" t="str">
        <f t="shared" ref="G9:G47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65" t="s">
        <v>186</v>
      </c>
      <c r="C10" s="66" t="s">
        <v>187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65" t="s">
        <v>188</v>
      </c>
      <c r="C11" s="66" t="s">
        <v>189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67" t="s">
        <v>190</v>
      </c>
      <c r="C12" s="68" t="s">
        <v>191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67" t="s">
        <v>192</v>
      </c>
      <c r="C13" s="68" t="s">
        <v>193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67" t="s">
        <v>194</v>
      </c>
      <c r="C14" s="68" t="s">
        <v>195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65" t="s">
        <v>196</v>
      </c>
      <c r="C15" s="66" t="s">
        <v>197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65" t="s">
        <v>198</v>
      </c>
      <c r="C16" s="66" t="s">
        <v>199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67" t="s">
        <v>200</v>
      </c>
      <c r="C17" s="68" t="s">
        <v>201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67" t="s">
        <v>202</v>
      </c>
      <c r="C18" s="68" t="s">
        <v>203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65" t="s">
        <v>204</v>
      </c>
      <c r="C19" s="66" t="s">
        <v>205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65" t="s">
        <v>206</v>
      </c>
      <c r="C20" s="66" t="s">
        <v>207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69" t="s">
        <v>208</v>
      </c>
      <c r="C21" s="70" t="s">
        <v>209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67" t="s">
        <v>210</v>
      </c>
      <c r="C22" s="68" t="s">
        <v>211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65" t="s">
        <v>212</v>
      </c>
      <c r="C23" s="66" t="s">
        <v>213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x14ac:dyDescent="0.3">
      <c r="A24" s="35" t="s">
        <v>18</v>
      </c>
      <c r="B24" s="67" t="s">
        <v>214</v>
      </c>
      <c r="C24" s="68" t="s">
        <v>215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x14ac:dyDescent="0.3">
      <c r="A25" s="35" t="s">
        <v>19</v>
      </c>
      <c r="B25" s="65" t="s">
        <v>216</v>
      </c>
      <c r="C25" s="66" t="s">
        <v>217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67" t="s">
        <v>218</v>
      </c>
      <c r="C26" s="68" t="s">
        <v>219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67" t="s">
        <v>220</v>
      </c>
      <c r="C27" s="68" t="s">
        <v>221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65" t="s">
        <v>222</v>
      </c>
      <c r="C28" s="66" t="s">
        <v>223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67" t="s">
        <v>224</v>
      </c>
      <c r="C29" s="68" t="s">
        <v>225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67" t="s">
        <v>226</v>
      </c>
      <c r="C30" s="68" t="s">
        <v>227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67" t="s">
        <v>228</v>
      </c>
      <c r="C31" s="68" t="s">
        <v>229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65" t="s">
        <v>230</v>
      </c>
      <c r="C32" s="66" t="s">
        <v>231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65" t="s">
        <v>232</v>
      </c>
      <c r="C33" s="66" t="s">
        <v>233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67" t="s">
        <v>234</v>
      </c>
      <c r="C34" s="68" t="s">
        <v>235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67" t="s">
        <v>236</v>
      </c>
      <c r="C35" s="68" t="s">
        <v>237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65" t="s">
        <v>238</v>
      </c>
      <c r="C36" s="66" t="s">
        <v>239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67" t="s">
        <v>240</v>
      </c>
      <c r="C37" s="68" t="s">
        <v>241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67" t="s">
        <v>242</v>
      </c>
      <c r="C38" s="68" t="s">
        <v>243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67" t="s">
        <v>244</v>
      </c>
      <c r="C39" s="68" t="s">
        <v>245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67" t="s">
        <v>246</v>
      </c>
      <c r="C40" s="68" t="s">
        <v>247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65" t="s">
        <v>236</v>
      </c>
      <c r="C41" s="66" t="s">
        <v>248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65" t="s">
        <v>249</v>
      </c>
      <c r="C42" s="66" t="s">
        <v>250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65" t="s">
        <v>251</v>
      </c>
      <c r="C43" s="66" t="s">
        <v>252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67" t="s">
        <v>253</v>
      </c>
      <c r="C44" s="68" t="s">
        <v>254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65" t="s">
        <v>255</v>
      </c>
      <c r="C45" s="66" t="s">
        <v>256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x14ac:dyDescent="0.3">
      <c r="A46" s="35" t="s">
        <v>40</v>
      </c>
      <c r="B46" s="65" t="s">
        <v>257</v>
      </c>
      <c r="C46" s="66" t="s">
        <v>258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8" customHeight="1" x14ac:dyDescent="0.3">
      <c r="A47" s="35" t="s">
        <v>78</v>
      </c>
      <c r="B47" s="65" t="s">
        <v>259</v>
      </c>
      <c r="C47" s="66" t="s">
        <v>260</v>
      </c>
      <c r="D47" s="35"/>
      <c r="E47" s="36"/>
      <c r="F47" s="33">
        <f t="shared" si="0"/>
        <v>0</v>
      </c>
      <c r="G47" s="34" t="str">
        <f t="shared" si="1"/>
        <v>ไม่ผ่าน</v>
      </c>
    </row>
    <row r="48" spans="1:8" ht="15" customHeight="1" x14ac:dyDescent="0.2">
      <c r="A48" s="37"/>
      <c r="B48" s="38" t="s">
        <v>41</v>
      </c>
      <c r="C48" s="39"/>
      <c r="D48" s="40"/>
      <c r="E48" s="40"/>
      <c r="F48" s="29" t="s">
        <v>70</v>
      </c>
      <c r="G48" s="35">
        <f>COUNTIF(G8:G47,"ผ่าน")</f>
        <v>0</v>
      </c>
    </row>
    <row r="49" spans="1:7" ht="15" customHeight="1" x14ac:dyDescent="0.2">
      <c r="A49" s="41"/>
      <c r="B49" s="42"/>
      <c r="C49" s="42"/>
      <c r="D49" s="43"/>
      <c r="E49" s="43"/>
      <c r="F49" s="29" t="s">
        <v>71</v>
      </c>
      <c r="G49" s="50">
        <f>COUNTIF(G8:G47,"ไม่ผ่าน")</f>
        <v>40</v>
      </c>
    </row>
    <row r="50" spans="1:7" ht="15" customHeight="1" x14ac:dyDescent="0.2">
      <c r="A50" s="44"/>
      <c r="B50" s="46" t="s">
        <v>63</v>
      </c>
      <c r="C50" s="20"/>
      <c r="G50" s="20"/>
    </row>
    <row r="51" spans="1:7" ht="15" customHeight="1" x14ac:dyDescent="0.2">
      <c r="A51" s="44"/>
      <c r="B51" s="20"/>
      <c r="C51" s="47" t="s">
        <v>51</v>
      </c>
      <c r="D51" s="45" t="s">
        <v>84</v>
      </c>
      <c r="E51" s="48" t="s">
        <v>50</v>
      </c>
      <c r="G51" s="20"/>
    </row>
    <row r="52" spans="1:7" ht="15" customHeight="1" x14ac:dyDescent="0.2">
      <c r="A52" s="44"/>
      <c r="B52" s="20"/>
      <c r="C52" s="20"/>
      <c r="D52" s="21" t="s">
        <v>85</v>
      </c>
      <c r="G52" s="20"/>
    </row>
    <row r="53" spans="1:7" ht="15" customHeight="1" x14ac:dyDescent="0.2">
      <c r="A53" s="44"/>
      <c r="B53" s="20"/>
      <c r="C53" s="20"/>
      <c r="D53" s="21" t="s">
        <v>86</v>
      </c>
      <c r="G53" s="20"/>
    </row>
    <row r="55" spans="1:7" ht="15" customHeight="1" x14ac:dyDescent="0.2">
      <c r="B55" s="53" t="s">
        <v>72</v>
      </c>
      <c r="C55" s="49" t="s">
        <v>73</v>
      </c>
      <c r="D55" s="49" t="s">
        <v>64</v>
      </c>
      <c r="E55" s="49" t="s">
        <v>65</v>
      </c>
    </row>
    <row r="56" spans="1:7" ht="15" customHeight="1" x14ac:dyDescent="0.2">
      <c r="B56" s="54"/>
      <c r="C56" s="49" t="s">
        <v>74</v>
      </c>
      <c r="D56" s="49" t="s">
        <v>69</v>
      </c>
      <c r="E56" s="35">
        <f>COUNTIF(F8:F47,"&lt;=19")</f>
        <v>40</v>
      </c>
    </row>
    <row r="57" spans="1:7" ht="15" customHeight="1" x14ac:dyDescent="0.2">
      <c r="B57" s="54"/>
      <c r="C57" s="49" t="s">
        <v>75</v>
      </c>
      <c r="D57" s="49" t="s">
        <v>68</v>
      </c>
      <c r="E57" s="35">
        <f>SUMPRODUCT((F8:F47&gt;=20)*(F8:F47&lt;=25))</f>
        <v>0</v>
      </c>
    </row>
    <row r="58" spans="1:7" ht="15" customHeight="1" x14ac:dyDescent="0.2">
      <c r="B58" s="54"/>
      <c r="C58" s="49" t="s">
        <v>76</v>
      </c>
      <c r="D58" s="49" t="s">
        <v>67</v>
      </c>
      <c r="E58" s="35">
        <f>SUMPRODUCT((F8:F47&gt;=26)*(F8:F47&lt;=31))</f>
        <v>0</v>
      </c>
    </row>
    <row r="59" spans="1:7" ht="15" customHeight="1" x14ac:dyDescent="0.2">
      <c r="B59" s="55"/>
      <c r="C59" s="49" t="s">
        <v>77</v>
      </c>
      <c r="D59" s="49" t="s">
        <v>66</v>
      </c>
      <c r="E59" s="35">
        <f>COUNTIF(F8:F47,"&gt;=32")</f>
        <v>0</v>
      </c>
    </row>
  </sheetData>
  <mergeCells count="9">
    <mergeCell ref="B55:B59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2019-03-09T09:59:10Z</cp:lastPrinted>
  <dcterms:created xsi:type="dcterms:W3CDTF">2006-04-18T17:13:08Z</dcterms:created>
  <dcterms:modified xsi:type="dcterms:W3CDTF">2019-12-31T07:22:55Z</dcterms:modified>
</cp:coreProperties>
</file>