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จุดเน้น2561ล่าสุด\จุดเน้นม.ต้น เตย\ม.2\"/>
    </mc:Choice>
  </mc:AlternateContent>
  <bookViews>
    <workbookView xWindow="120" yWindow="300" windowWidth="14895" windowHeight="7875" activeTab="9"/>
  </bookViews>
  <sheets>
    <sheet name="ห้อง 1" sheetId="9" r:id="rId1"/>
    <sheet name="ห้อง 2" sheetId="10" r:id="rId2"/>
    <sheet name="ห้อง 3" sheetId="5" r:id="rId3"/>
    <sheet name="ห้อง 4" sheetId="6" r:id="rId4"/>
    <sheet name="ห้อง 5" sheetId="7" r:id="rId5"/>
    <sheet name="ห้อง 6" sheetId="8" r:id="rId6"/>
    <sheet name="ห้อง 7" sheetId="3" r:id="rId7"/>
    <sheet name="ห้อง 8" sheetId="11" r:id="rId8"/>
    <sheet name="ห้อง 9" sheetId="4" r:id="rId9"/>
    <sheet name="ห้อง 10" sheetId="1" r:id="rId10"/>
  </sheets>
  <calcPr calcId="152511"/>
</workbook>
</file>

<file path=xl/calcChain.xml><?xml version="1.0" encoding="utf-8"?>
<calcChain xmlns="http://schemas.openxmlformats.org/spreadsheetml/2006/main">
  <c r="G60" i="1" l="1"/>
  <c r="G59" i="1"/>
  <c r="G58" i="1"/>
  <c r="G57" i="1"/>
  <c r="G63" i="4"/>
  <c r="G62" i="4"/>
  <c r="G61" i="4"/>
  <c r="G60" i="4"/>
  <c r="G65" i="11"/>
  <c r="G64" i="11"/>
  <c r="G63" i="11"/>
  <c r="G62" i="11"/>
  <c r="G65" i="3"/>
  <c r="G64" i="3"/>
  <c r="G63" i="3"/>
  <c r="G62" i="3"/>
  <c r="G66" i="8"/>
  <c r="G65" i="8"/>
  <c r="G64" i="8"/>
  <c r="G63" i="8"/>
  <c r="G69" i="7"/>
  <c r="G68" i="7"/>
  <c r="G67" i="7"/>
  <c r="G66" i="7"/>
  <c r="G68" i="6"/>
  <c r="G67" i="6"/>
  <c r="G66" i="6"/>
  <c r="G65" i="6"/>
  <c r="G72" i="5"/>
  <c r="G71" i="5"/>
  <c r="G70" i="5"/>
  <c r="G69" i="5"/>
  <c r="G73" i="10"/>
  <c r="G72" i="10"/>
  <c r="G71" i="10"/>
  <c r="G70" i="10"/>
  <c r="G63" i="9"/>
  <c r="G62" i="9"/>
  <c r="G61" i="9"/>
  <c r="G60" i="9"/>
  <c r="J48" i="1"/>
  <c r="J49" i="1"/>
  <c r="J52" i="4"/>
  <c r="J51" i="4"/>
  <c r="J54" i="11"/>
  <c r="J53" i="11"/>
  <c r="J54" i="3"/>
  <c r="J53" i="3"/>
  <c r="J55" i="8"/>
  <c r="J54" i="8"/>
  <c r="J58" i="7"/>
  <c r="J57" i="7"/>
  <c r="J57" i="6"/>
  <c r="J56" i="6"/>
  <c r="J61" i="5"/>
  <c r="J60" i="5"/>
  <c r="J62" i="10"/>
  <c r="J61" i="10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13" i="11"/>
  <c r="G13" i="11"/>
  <c r="H13" i="11"/>
  <c r="I13" i="11"/>
  <c r="J13" i="11"/>
  <c r="F14" i="11"/>
  <c r="G14" i="11"/>
  <c r="H14" i="11"/>
  <c r="I14" i="11"/>
  <c r="J14" i="11"/>
  <c r="F15" i="11"/>
  <c r="G15" i="11"/>
  <c r="H15" i="11"/>
  <c r="I15" i="11"/>
  <c r="J15" i="11"/>
  <c r="F16" i="11"/>
  <c r="G16" i="11"/>
  <c r="H16" i="11"/>
  <c r="I16" i="11"/>
  <c r="J16" i="11"/>
  <c r="F17" i="11"/>
  <c r="G17" i="11"/>
  <c r="H17" i="11"/>
  <c r="I17" i="11"/>
  <c r="J17" i="11"/>
  <c r="F18" i="11"/>
  <c r="G18" i="11"/>
  <c r="H18" i="11"/>
  <c r="I18" i="11"/>
  <c r="J18" i="11"/>
  <c r="F19" i="11"/>
  <c r="G19" i="11"/>
  <c r="H19" i="11"/>
  <c r="I19" i="11"/>
  <c r="J19" i="11"/>
  <c r="F20" i="11"/>
  <c r="G20" i="11"/>
  <c r="H20" i="11"/>
  <c r="I20" i="11"/>
  <c r="J20" i="11"/>
  <c r="F21" i="11"/>
  <c r="G21" i="11"/>
  <c r="H21" i="11"/>
  <c r="I21" i="11"/>
  <c r="J21" i="11"/>
  <c r="F22" i="11"/>
  <c r="G22" i="11"/>
  <c r="H22" i="11"/>
  <c r="I22" i="11"/>
  <c r="J22" i="11"/>
  <c r="F23" i="11"/>
  <c r="G23" i="11"/>
  <c r="H23" i="11"/>
  <c r="I23" i="11"/>
  <c r="J23" i="11"/>
  <c r="F24" i="11"/>
  <c r="G24" i="11"/>
  <c r="H24" i="11"/>
  <c r="I24" i="11"/>
  <c r="J24" i="11"/>
  <c r="F25" i="11"/>
  <c r="G25" i="11"/>
  <c r="H25" i="11"/>
  <c r="I25" i="11"/>
  <c r="J25" i="11"/>
  <c r="F26" i="11"/>
  <c r="G26" i="11"/>
  <c r="H26" i="11"/>
  <c r="I26" i="11"/>
  <c r="J26" i="11"/>
  <c r="F27" i="11"/>
  <c r="G27" i="11"/>
  <c r="H27" i="11"/>
  <c r="I27" i="11"/>
  <c r="J27" i="11"/>
  <c r="F28" i="11"/>
  <c r="G28" i="11"/>
  <c r="H28" i="11"/>
  <c r="I28" i="11"/>
  <c r="J28" i="11"/>
  <c r="F29" i="11"/>
  <c r="G29" i="11"/>
  <c r="H29" i="11"/>
  <c r="I29" i="11"/>
  <c r="J29" i="11"/>
  <c r="F30" i="11"/>
  <c r="G30" i="11"/>
  <c r="H30" i="11"/>
  <c r="I30" i="11"/>
  <c r="J30" i="11"/>
  <c r="F31" i="11"/>
  <c r="G31" i="11"/>
  <c r="H31" i="11"/>
  <c r="I31" i="11"/>
  <c r="J31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F36" i="11"/>
  <c r="G36" i="11"/>
  <c r="H36" i="11"/>
  <c r="I36" i="11"/>
  <c r="J36" i="11"/>
  <c r="F37" i="11"/>
  <c r="G37" i="11"/>
  <c r="H37" i="11"/>
  <c r="I37" i="11"/>
  <c r="J37" i="11"/>
  <c r="F38" i="11"/>
  <c r="G38" i="11"/>
  <c r="H38" i="11"/>
  <c r="I38" i="11"/>
  <c r="J38" i="11"/>
  <c r="F39" i="11"/>
  <c r="G39" i="11"/>
  <c r="H39" i="11"/>
  <c r="I39" i="11"/>
  <c r="J39" i="11"/>
  <c r="F40" i="11"/>
  <c r="G40" i="11"/>
  <c r="H40" i="11"/>
  <c r="I40" i="11"/>
  <c r="J40" i="11"/>
  <c r="F41" i="11"/>
  <c r="G41" i="11"/>
  <c r="H41" i="11"/>
  <c r="I41" i="11"/>
  <c r="J41" i="11"/>
  <c r="F42" i="11"/>
  <c r="G42" i="11"/>
  <c r="H42" i="11"/>
  <c r="I42" i="11"/>
  <c r="J42" i="11"/>
  <c r="F43" i="11"/>
  <c r="G43" i="11"/>
  <c r="H43" i="11"/>
  <c r="I43" i="11"/>
  <c r="J43" i="11"/>
  <c r="F44" i="11"/>
  <c r="G44" i="11"/>
  <c r="H44" i="11"/>
  <c r="I44" i="11"/>
  <c r="J44" i="11"/>
  <c r="F45" i="11"/>
  <c r="G45" i="11"/>
  <c r="H45" i="11"/>
  <c r="I45" i="11"/>
  <c r="J45" i="11"/>
  <c r="F46" i="11"/>
  <c r="G46" i="11"/>
  <c r="H46" i="11"/>
  <c r="I46" i="11"/>
  <c r="J46" i="11"/>
  <c r="F47" i="11"/>
  <c r="G47" i="11"/>
  <c r="H47" i="11"/>
  <c r="I47" i="11"/>
  <c r="J47" i="11"/>
  <c r="F48" i="11"/>
  <c r="G48" i="11"/>
  <c r="H48" i="11"/>
  <c r="I48" i="11"/>
  <c r="J48" i="11"/>
  <c r="F49" i="11"/>
  <c r="G49" i="11"/>
  <c r="H49" i="11"/>
  <c r="I49" i="11"/>
  <c r="J49" i="11"/>
  <c r="F50" i="11"/>
  <c r="G50" i="11"/>
  <c r="H50" i="11"/>
  <c r="I50" i="11"/>
  <c r="J50" i="11"/>
  <c r="F51" i="11"/>
  <c r="G51" i="11"/>
  <c r="H51" i="11"/>
  <c r="I51" i="11"/>
  <c r="J51" i="11"/>
  <c r="F52" i="11"/>
  <c r="G52" i="11"/>
  <c r="H52" i="11"/>
  <c r="I52" i="11"/>
  <c r="J52" i="11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F53" i="8"/>
  <c r="G53" i="8"/>
  <c r="H53" i="8"/>
  <c r="I53" i="8"/>
  <c r="J53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F50" i="7"/>
  <c r="G50" i="7"/>
  <c r="H50" i="7"/>
  <c r="I50" i="7"/>
  <c r="J50" i="7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F55" i="7"/>
  <c r="G55" i="7"/>
  <c r="H55" i="7"/>
  <c r="I55" i="7"/>
  <c r="J55" i="7"/>
  <c r="F56" i="7"/>
  <c r="G56" i="7"/>
  <c r="H56" i="7"/>
  <c r="I56" i="7"/>
  <c r="J56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F55" i="6"/>
  <c r="G55" i="6"/>
  <c r="H55" i="6"/>
  <c r="I55" i="6"/>
  <c r="J55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F52" i="5"/>
  <c r="G52" i="5"/>
  <c r="H52" i="5"/>
  <c r="I52" i="5"/>
  <c r="J52" i="5"/>
  <c r="F53" i="5"/>
  <c r="G53" i="5"/>
  <c r="H53" i="5"/>
  <c r="I53" i="5"/>
  <c r="J53" i="5"/>
  <c r="F54" i="5"/>
  <c r="G54" i="5"/>
  <c r="H54" i="5"/>
  <c r="I54" i="5"/>
  <c r="J54" i="5"/>
  <c r="F55" i="5"/>
  <c r="G55" i="5"/>
  <c r="H55" i="5"/>
  <c r="I55" i="5"/>
  <c r="J55" i="5"/>
  <c r="F56" i="5"/>
  <c r="G56" i="5"/>
  <c r="H56" i="5"/>
  <c r="I56" i="5"/>
  <c r="J56" i="5"/>
  <c r="F57" i="5"/>
  <c r="G57" i="5"/>
  <c r="H57" i="5"/>
  <c r="I57" i="5"/>
  <c r="J57" i="5"/>
  <c r="F58" i="5"/>
  <c r="G58" i="5"/>
  <c r="H58" i="5"/>
  <c r="I58" i="5"/>
  <c r="J58" i="5"/>
  <c r="F59" i="5"/>
  <c r="G59" i="5"/>
  <c r="H59" i="5"/>
  <c r="I59" i="5"/>
  <c r="J59" i="5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51" i="10"/>
  <c r="G51" i="10"/>
  <c r="H51" i="10"/>
  <c r="I51" i="10"/>
  <c r="J51" i="10"/>
  <c r="F52" i="10"/>
  <c r="G52" i="10"/>
  <c r="H52" i="10"/>
  <c r="I52" i="10"/>
  <c r="J52" i="10"/>
  <c r="F53" i="10"/>
  <c r="G53" i="10"/>
  <c r="H53" i="10"/>
  <c r="I53" i="10"/>
  <c r="J53" i="10"/>
  <c r="F54" i="10"/>
  <c r="G54" i="10"/>
  <c r="H54" i="10"/>
  <c r="I54" i="10"/>
  <c r="J54" i="10"/>
  <c r="F55" i="10"/>
  <c r="G55" i="10"/>
  <c r="H55" i="10"/>
  <c r="I55" i="10"/>
  <c r="J55" i="10"/>
  <c r="F56" i="10"/>
  <c r="G56" i="10"/>
  <c r="H56" i="10"/>
  <c r="I56" i="10"/>
  <c r="J56" i="10"/>
  <c r="F57" i="10"/>
  <c r="G57" i="10"/>
  <c r="H57" i="10"/>
  <c r="I57" i="10"/>
  <c r="J57" i="10"/>
  <c r="F58" i="10"/>
  <c r="G58" i="10"/>
  <c r="H58" i="10"/>
  <c r="I58" i="10"/>
  <c r="J58" i="10"/>
  <c r="F59" i="10"/>
  <c r="G59" i="10"/>
  <c r="H59" i="10"/>
  <c r="I59" i="10"/>
  <c r="J59" i="10"/>
  <c r="F60" i="10"/>
  <c r="G60" i="10"/>
  <c r="H60" i="10"/>
  <c r="I60" i="10"/>
  <c r="J60" i="10"/>
  <c r="J12" i="1"/>
  <c r="I12" i="1"/>
  <c r="H12" i="1"/>
  <c r="G12" i="1"/>
  <c r="F12" i="1"/>
  <c r="J12" i="4"/>
  <c r="I12" i="4"/>
  <c r="H12" i="4"/>
  <c r="G12" i="4"/>
  <c r="F12" i="4"/>
  <c r="J12" i="11"/>
  <c r="I12" i="11"/>
  <c r="H12" i="11"/>
  <c r="G12" i="11"/>
  <c r="F12" i="11"/>
  <c r="J12" i="3"/>
  <c r="I12" i="3"/>
  <c r="H12" i="3"/>
  <c r="G12" i="3"/>
  <c r="F12" i="3"/>
  <c r="J12" i="8"/>
  <c r="I12" i="8"/>
  <c r="H12" i="8"/>
  <c r="G12" i="8"/>
  <c r="F12" i="8"/>
  <c r="J12" i="7"/>
  <c r="I12" i="7"/>
  <c r="H12" i="7"/>
  <c r="G12" i="7"/>
  <c r="F12" i="7"/>
  <c r="J12" i="6"/>
  <c r="I12" i="6"/>
  <c r="H12" i="6"/>
  <c r="G12" i="6"/>
  <c r="F12" i="6"/>
  <c r="J12" i="5"/>
  <c r="I12" i="5"/>
  <c r="H12" i="5"/>
  <c r="G12" i="5"/>
  <c r="F12" i="5"/>
  <c r="J12" i="10"/>
  <c r="I12" i="10"/>
  <c r="H12" i="10"/>
  <c r="G12" i="10"/>
  <c r="F12" i="10"/>
  <c r="J52" i="9"/>
  <c r="J51" i="9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49" i="9"/>
  <c r="G49" i="9"/>
  <c r="H49" i="9"/>
  <c r="I49" i="9"/>
  <c r="J49" i="9"/>
  <c r="F50" i="9"/>
  <c r="G50" i="9"/>
  <c r="H50" i="9"/>
  <c r="I50" i="9"/>
  <c r="J50" i="9"/>
  <c r="J12" i="9"/>
  <c r="I12" i="9"/>
  <c r="H12" i="9"/>
  <c r="G12" i="9"/>
  <c r="F12" i="9"/>
</calcChain>
</file>

<file path=xl/sharedStrings.xml><?xml version="1.0" encoding="utf-8"?>
<sst xmlns="http://schemas.openxmlformats.org/spreadsheetml/2006/main" count="1178" uniqueCount="830">
  <si>
    <t>แบบบันทึกผลการประเมินทักษะชีวิต ชั้นมัธยมศึกษาปีที่ ๒</t>
  </si>
  <si>
    <t>ประเมิน วันที่ ..............เดือน.......................................พ.ศ. 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</si>
  <si>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</si>
  <si>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</si>
  <si>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</si>
  <si>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รวมคะแนน (๓๐)</t>
  </si>
  <si>
    <t>ผลการประเมิน</t>
  </si>
  <si>
    <t>สรุป</t>
  </si>
  <si>
    <t>ไม่ผ่านเกณฑ์ (๐-๑๔)</t>
  </si>
  <si>
    <t>ผ่าน</t>
  </si>
  <si>
    <t>พอใช้ (๑๕-๒๐)</t>
  </si>
  <si>
    <t>ดี (๒๑-๒๕)</t>
  </si>
  <si>
    <t>ดีมาก (๒๖-๓๐)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</si>
  <si>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</si>
  <si>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</si>
  <si>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</si>
  <si>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</si>
  <si>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(...........................................................)</t>
  </si>
  <si>
    <t>ตาแหน่ง..............................................</t>
  </si>
  <si>
    <t>เด็กหญิงศศิธร</t>
  </si>
  <si>
    <t>เด็กชายณัฐพล</t>
  </si>
  <si>
    <t>ศรีสุข</t>
  </si>
  <si>
    <t>อ่อนน้อม</t>
  </si>
  <si>
    <t>เด็กชายนัทธพงศ์</t>
  </si>
  <si>
    <t>เด็กหญิงกัญญาณัฐ</t>
  </si>
  <si>
    <t>กัตพงษ์</t>
  </si>
  <si>
    <t>เด็กชายณัฐวุฒิ</t>
  </si>
  <si>
    <t>ซื่อสัตย์</t>
  </si>
  <si>
    <t>เด็กชายพัชรพล</t>
  </si>
  <si>
    <t>เด็กหญิงณัฐณิชา</t>
  </si>
  <si>
    <t>เด็กชายธนกฤต</t>
  </si>
  <si>
    <t>เด็กหญิงสุทธิดา</t>
  </si>
  <si>
    <t>ปัญญาดี</t>
  </si>
  <si>
    <t>ครูสอน</t>
  </si>
  <si>
    <t>เด็กหญิงพนิดา</t>
  </si>
  <si>
    <t>เด็กหญิงศิริวรรณ</t>
  </si>
  <si>
    <t>พูลเพิ่ม</t>
  </si>
  <si>
    <t>เด็กหญิงสุชาดา</t>
  </si>
  <si>
    <t>เด็กหญิงณัฐพร</t>
  </si>
  <si>
    <t>อู่แก้ว</t>
  </si>
  <si>
    <t>เด็กชายธนภัทร</t>
  </si>
  <si>
    <t>เพ็ชรดี</t>
  </si>
  <si>
    <t>เด็กชายภัทรพล</t>
  </si>
  <si>
    <t>เด็กชายอภิสิทธิ์</t>
  </si>
  <si>
    <t>เด็กหญิงกนกวรรณ</t>
  </si>
  <si>
    <t>เด็กชายสิทธิพล</t>
  </si>
  <si>
    <t>เด็กหญิงปนัดดา</t>
  </si>
  <si>
    <t>ทองอิ่มสินทวี</t>
  </si>
  <si>
    <t>เด็กชายธวัชชัย</t>
  </si>
  <si>
    <t>แพนลา</t>
  </si>
  <si>
    <t>เด็กชายทรงพล</t>
  </si>
  <si>
    <t>เด็กชายภูมิพัฒน์</t>
  </si>
  <si>
    <t>เครือวงษ์</t>
  </si>
  <si>
    <t>วงษ์คำหาญ</t>
  </si>
  <si>
    <t>วาดเงิน</t>
  </si>
  <si>
    <t>คชรินทร์</t>
  </si>
  <si>
    <t>เด็กหญิงสุชาวดี</t>
  </si>
  <si>
    <t>บุญชู</t>
  </si>
  <si>
    <t>พรหมมา</t>
  </si>
  <si>
    <t>เด็กชายปฏิภาณ</t>
  </si>
  <si>
    <t>เด็กชายจักรภัทร</t>
  </si>
  <si>
    <t>เสาวดี</t>
  </si>
  <si>
    <t>ชอบบุญ</t>
  </si>
  <si>
    <t>เด็กหญิงวรรณพร</t>
  </si>
  <si>
    <t>พูลประสาท</t>
  </si>
  <si>
    <t>เด็กหญิงอัจฉรา</t>
  </si>
  <si>
    <t>คำพูน</t>
  </si>
  <si>
    <t>เกตุวงษ์</t>
  </si>
  <si>
    <t>กลิ่นพิพัฒน์</t>
  </si>
  <si>
    <t>นพคุณ</t>
  </si>
  <si>
    <t>เด็กชายนันทพงศ์</t>
  </si>
  <si>
    <t>จิตภักดี</t>
  </si>
  <si>
    <t>เด็กหญิงกัญญาพัชร</t>
  </si>
  <si>
    <t>ท่าหิน</t>
  </si>
  <si>
    <t>แสนสุข</t>
  </si>
  <si>
    <t>เด็กหญิงวิภาวี</t>
  </si>
  <si>
    <t>เด็กชายภานุวัฒน์</t>
  </si>
  <si>
    <t>เด็กชายยุทธภูมิ</t>
  </si>
  <si>
    <t>เด็กชายณัฐดนัย</t>
  </si>
  <si>
    <t>อินจันทร์</t>
  </si>
  <si>
    <t>เด็กชายสุรศักดิ์</t>
  </si>
  <si>
    <t>เจือจาน</t>
  </si>
  <si>
    <t>นารอด</t>
  </si>
  <si>
    <t>เด็กชายธีรภัทร์</t>
  </si>
  <si>
    <t>รักษาพล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</si>
  <si>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</si>
  <si>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</si>
  <si>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</si>
  <si>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</si>
  <si>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</si>
  <si>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</si>
  <si>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</si>
  <si>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>มณีโชติ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</si>
  <si>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</si>
  <si>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</si>
  <si>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</si>
  <si>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</si>
  <si>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เด็กหญิงชุติกาญจน์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</si>
  <si>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</si>
  <si>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</si>
  <si>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</si>
  <si>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</si>
  <si>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</si>
  <si>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</si>
  <si>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</si>
  <si>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</si>
  <si>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</si>
  <si>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</si>
  <si>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</si>
  <si>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</si>
  <si>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</si>
  <si>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</si>
  <si>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ศรีงาม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</si>
  <si>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</si>
  <si>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</si>
  <si>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</si>
  <si>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</si>
  <si>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</si>
  <si>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</si>
  <si>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</si>
  <si>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</si>
  <si>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บุญธรรม</t>
  </si>
  <si>
    <t>เด็กหญิงวนิดา</t>
  </si>
  <si>
    <t>เชื้อวงษ์</t>
  </si>
  <si>
    <t>เด็กหญิงวรนุช</t>
  </si>
  <si>
    <t>หาญจ่า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</si>
  <si>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</si>
  <si>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</si>
  <si>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</si>
  <si>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</si>
  <si>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</si>
  <si>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</si>
  <si>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คนสันทัด</t>
  </si>
  <si>
    <t>เด็กหญิงอรอนงค์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</si>
  <si>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</si>
  <si>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</si>
  <si>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</si>
  <si>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</si>
  <si>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</si>
  <si>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</si>
  <si>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</si>
  <si>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</si>
  <si>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</si>
  <si>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</si>
  <si>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</si>
  <si>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</si>
  <si>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เด็กหญิงจุฑามาศ</t>
  </si>
  <si>
    <t>อำไพโชติ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</si>
  <si>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</si>
  <si>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</si>
  <si>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</si>
  <si>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</si>
  <si>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</si>
  <si>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</si>
  <si>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</si>
  <si>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</si>
  <si>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</si>
  <si>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</si>
  <si>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</si>
  <si>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</si>
  <si>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</si>
  <si>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</si>
  <si>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</si>
  <si>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</si>
  <si>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</si>
  <si>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</si>
  <si>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</si>
  <si>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</si>
  <si>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</si>
  <si>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</si>
  <si>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เด็กชายภูมินทร์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</si>
  <si>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</si>
  <si>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</si>
  <si>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</si>
  <si>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</si>
  <si>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</si>
  <si>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</si>
  <si>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</si>
  <si>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</si>
  <si>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</si>
  <si>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</si>
  <si>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เด็กชายบุรินทร์</t>
  </si>
  <si>
    <t>จิรัฏฐิติกาล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</si>
  <si>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</si>
  <si>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</si>
  <si>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</si>
  <si>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</si>
  <si>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</si>
  <si>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</si>
  <si>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</si>
  <si>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</si>
  <si>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</si>
  <si>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</si>
  <si>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</si>
  <si>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</si>
  <si>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</si>
  <si>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เด็กหญิงพัชรพร</t>
  </si>
  <si>
    <t>ทองอ่อน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</si>
  <si>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</si>
  <si>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</si>
  <si>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</si>
  <si>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</si>
  <si>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</si>
  <si>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</si>
  <si>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เด็กหญิงกนกพร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</si>
  <si>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</si>
  <si>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</si>
  <si>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</si>
  <si>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</si>
  <si>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</si>
  <si>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เด็กหญิงณัฐธิดา</t>
  </si>
  <si>
    <t>สุทธิโยค</t>
  </si>
  <si>
    <t xml:space="preserve">เด็กหญิงธนภรณ์ 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</si>
  <si>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</si>
  <si>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</si>
  <si>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</si>
  <si>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</si>
  <si>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</si>
  <si>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เฟื่องสำรวจ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</si>
  <si>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</si>
  <si>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</si>
  <si>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</si>
  <si>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</si>
  <si>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</si>
  <si>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</si>
  <si>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เด็กหญิงชาลิสา</t>
  </si>
  <si>
    <t>ประสารแก้ว</t>
  </si>
  <si>
    <t>เด็กหญิงณัฏฐธิดา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</si>
  <si>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</si>
  <si>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</si>
  <si>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</si>
  <si>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</si>
  <si>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</si>
  <si>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</si>
  <si>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</si>
  <si>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</si>
  <si>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</si>
  <si>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>ไผ่สุข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</si>
  <si>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</si>
  <si>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</si>
  <si>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</si>
  <si>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</si>
  <si>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</si>
  <si>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</si>
  <si>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</si>
  <si>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</si>
  <si>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</si>
  <si>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</si>
  <si>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</si>
  <si>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</si>
  <si>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</si>
  <si>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</si>
  <si>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</si>
  <si>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</si>
  <si>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</si>
  <si>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</si>
  <si>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</si>
  <si>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</si>
  <si>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</si>
  <si>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</si>
  <si>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</si>
  <si>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</si>
  <si>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</si>
  <si>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</si>
  <si>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</si>
  <si>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</si>
  <si>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เด็กหญิงพรพิมล</t>
  </si>
  <si>
    <t>ภู่พงษ์</t>
  </si>
  <si>
    <t>เด็กหญิงมานิตา</t>
  </si>
  <si>
    <t>ศรีเมฆ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</si>
  <si>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</si>
  <si>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</si>
  <si>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</si>
  <si>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</si>
  <si>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</si>
  <si>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</si>
  <si>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</si>
  <si>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</si>
  <si>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</si>
  <si>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</si>
  <si>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</si>
  <si>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</si>
  <si>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</si>
  <si>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</si>
  <si>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</si>
  <si>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</si>
  <si>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</si>
  <si>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</si>
  <si>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</si>
  <si>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</si>
  <si>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เด็กหญิงอภิษฎา</t>
  </si>
  <si>
    <t>ศิริเจริญ</t>
  </si>
  <si>
    <t>เด็กหญิงกันตพิชญ์</t>
  </si>
  <si>
    <t>พุ่มพวง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</si>
  <si>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</si>
  <si>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</si>
  <si>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</si>
  <si>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</si>
  <si>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</si>
  <si>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</si>
  <si>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</si>
  <si>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</si>
  <si>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</si>
  <si>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</si>
  <si>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</si>
  <si>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</si>
  <si>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</si>
  <si>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</si>
  <si>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</si>
  <si>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</si>
  <si>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</si>
  <si>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</si>
  <si>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</si>
  <si>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</si>
  <si>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เด็กหญิงรสิตา</t>
  </si>
  <si>
    <t>อินทะสอน</t>
  </si>
  <si>
    <t xml:space="preserve">เด็กหญิงศิรประภา 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</si>
  <si>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</si>
  <si>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</si>
  <si>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</si>
  <si>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</si>
  <si>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</si>
  <si>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</si>
  <si>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</si>
  <si>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</si>
  <si>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</si>
  <si>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</si>
  <si>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</si>
  <si>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</si>
  <si>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</si>
  <si>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</si>
  <si>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</si>
  <si>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</si>
  <si>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เด็กชายธนภูมิ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</si>
  <si>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</si>
  <si>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</si>
  <si>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</si>
  <si>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</si>
  <si>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</si>
  <si>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</si>
  <si>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</si>
  <si>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</si>
  <si>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</si>
  <si>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</si>
  <si>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</si>
  <si>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</si>
  <si>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เด็กชายอภิรักษ์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</si>
  <si>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</si>
  <si>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</si>
  <si>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</si>
  <si>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</si>
  <si>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</si>
  <si>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</si>
  <si>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</si>
  <si>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เด็กชายชัยภัทร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</si>
  <si>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</si>
  <si>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</si>
  <si>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</si>
  <si>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</si>
  <si>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</si>
  <si>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</si>
  <si>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</si>
  <si>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</si>
  <si>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</si>
  <si>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</si>
  <si>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</si>
  <si>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</si>
  <si>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อารี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</si>
  <si>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</si>
  <si>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</si>
  <si>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</si>
  <si>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</si>
  <si>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เด็กชายวีระเทพ</t>
  </si>
  <si>
    <t>ราชอินทร์ตา</t>
  </si>
  <si>
    <t>เด็กชายศิวกร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</si>
  <si>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</si>
  <si>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</si>
  <si>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</si>
  <si>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</si>
  <si>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</si>
  <si>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</si>
  <si>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</si>
  <si>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ทองเลิศ</t>
  </si>
  <si>
    <t>เด็กหญิงบุษยมาศ</t>
  </si>
  <si>
    <t>ปิ่นทอง</t>
  </si>
  <si>
    <t>เด็กหญิงภารดี</t>
  </si>
  <si>
    <t>เด็กหญิงเจนจิรา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</si>
  <si>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</si>
  <si>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</si>
  <si>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</si>
  <si>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</si>
  <si>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</si>
  <si>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</si>
  <si>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เครือจันทร์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</si>
  <si>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</si>
  <si>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</si>
  <si>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</si>
  <si>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</si>
  <si>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</si>
  <si>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</si>
  <si>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</si>
  <si>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</si>
  <si>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</si>
  <si>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</si>
  <si>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</si>
  <si>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</si>
  <si>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</si>
  <si>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</si>
  <si>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</si>
  <si>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</si>
  <si>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</si>
  <si>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</si>
  <si>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</si>
  <si>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</si>
  <si>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</si>
  <si>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นวลปลอด</t>
  </si>
  <si>
    <t>เด็กชายนันทภพ</t>
  </si>
  <si>
    <t>ภู่ประสม</t>
  </si>
  <si>
    <t>เด็กชายปองพล</t>
  </si>
  <si>
    <t>ดีพา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</si>
  <si>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</si>
  <si>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</si>
  <si>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</si>
  <si>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</si>
  <si>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</si>
  <si>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</si>
  <si>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</si>
  <si>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</si>
  <si>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</si>
  <si>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</si>
  <si>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</si>
  <si>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</si>
  <si>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</si>
  <si>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</si>
  <si>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</si>
  <si>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</si>
  <si>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</si>
  <si>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</si>
  <si>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</si>
  <si>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</si>
  <si>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</si>
  <si>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เด็กชายธนากร</t>
  </si>
  <si>
    <t>วงษ์สุวรรณ์</t>
  </si>
  <si>
    <t>เด็กชายธนาพันธ์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</si>
  <si>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</si>
  <si>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</si>
  <si>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</si>
  <si>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</si>
  <si>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</si>
  <si>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</si>
  <si>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</si>
  <si>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</si>
  <si>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</si>
  <si>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เด็กชายภาณุพงษ์</t>
  </si>
  <si>
    <t>บุญเกิด</t>
  </si>
  <si>
    <t>เด็กชายวรชาติ</t>
  </si>
  <si>
    <t>เด็กชายวีรวัฒน์</t>
  </si>
  <si>
    <t>ขาวประพันธ์</t>
  </si>
  <si>
    <t>เด็กชายศตวรรษ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</si>
  <si>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</si>
  <si>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</si>
  <si>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</si>
  <si>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</si>
  <si>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</si>
  <si>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</si>
  <si>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</si>
  <si>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</si>
  <si>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จันทรา</t>
  </si>
  <si>
    <t>มีแก้ว</t>
  </si>
  <si>
    <t>เด็กหญิงจุฬาลักษณ์</t>
  </si>
  <si>
    <t>สิงห์สำราญ</t>
  </si>
  <si>
    <t>เด็กหญิงภัทรนันท์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</si>
  <si>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</si>
  <si>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</si>
  <si>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</si>
  <si>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</si>
  <si>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</si>
  <si>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</si>
  <si>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</si>
  <si>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</si>
  <si>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</si>
  <si>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</si>
  <si>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</si>
  <si>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</si>
  <si>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</si>
  <si>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เด็กชายจิรพงค์</t>
  </si>
  <si>
    <t>ขันแก้ว</t>
  </si>
  <si>
    <t>เด็กชายณัฐรัฐ</t>
  </si>
  <si>
    <t>ประติภาไพศาล</t>
  </si>
  <si>
    <t>เด็กชายกมล</t>
  </si>
  <si>
    <t>เด็กชายจิรวัฒน์</t>
  </si>
  <si>
    <t>เด็กชายชยามร</t>
  </si>
  <si>
    <t>คำดวง</t>
  </si>
  <si>
    <t>เด็กชายฐิติศักดิ์</t>
  </si>
  <si>
    <t>ผินสูงเนิน</t>
  </si>
  <si>
    <t>เด็กชายณัฐพงศ์</t>
  </si>
  <si>
    <t>ศุภไทย</t>
  </si>
  <si>
    <t>อินทรศักดิ์ดา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</si>
  <si>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</si>
  <si>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</si>
  <si>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</si>
  <si>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</si>
  <si>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</si>
  <si>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</si>
  <si>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</si>
  <si>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</si>
  <si>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</si>
  <si>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</si>
  <si>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เด็กชายรชานนท์</t>
  </si>
  <si>
    <t>บูรณะภักดี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</si>
  <si>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</si>
  <si>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</si>
  <si>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</si>
  <si>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</si>
  <si>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</si>
  <si>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</si>
  <si>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เด็กหญิงอริศรา</t>
  </si>
  <si>
    <t>พยุงวงค์</t>
  </si>
  <si>
    <t>เด็กหญิงกณิษฐา</t>
  </si>
  <si>
    <t>ซื่อตรง</t>
  </si>
  <si>
    <t>เด็กหญิงกมลวรรณ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</si>
  <si>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</si>
  <si>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</si>
  <si>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</si>
  <si>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</si>
  <si>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เด็กหญิงณัฐธยาน์</t>
  </si>
  <si>
    <t>เด็กหญิงดวงกมล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</si>
  <si>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</si>
  <si>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</si>
  <si>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</si>
  <si>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</si>
  <si>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</si>
  <si>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เด็กหญิงนิรัชชา</t>
  </si>
  <si>
    <t>เตียงกูล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</si>
  <si>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</si>
  <si>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</si>
  <si>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</si>
  <si>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</si>
  <si>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</si>
  <si>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</si>
  <si>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</si>
  <si>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</si>
  <si>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เด็กหญิงปุณฑริกา</t>
  </si>
  <si>
    <t>ทายอด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</si>
  <si>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</si>
  <si>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</si>
  <si>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</si>
  <si>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</si>
  <si>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</si>
  <si>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</si>
  <si>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</si>
  <si>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ชัยศรี</t>
  </si>
  <si>
    <t>เด็กหญิงอริศษา</t>
  </si>
  <si>
    <t>แสงสี</t>
  </si>
  <si>
    <t>เด็กหญิงปัญญาพร</t>
  </si>
  <si>
    <t>ยวงคำ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</si>
  <si>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</si>
  <si>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</si>
  <si>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</si>
  <si>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</si>
  <si>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</si>
  <si>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</si>
  <si>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</si>
  <si>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</si>
  <si>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</si>
  <si>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</si>
  <si>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</si>
  <si>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</si>
  <si>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</si>
  <si>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</si>
  <si>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</si>
  <si>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</si>
  <si>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</si>
  <si>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</si>
  <si>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</si>
  <si>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</si>
  <si>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</si>
  <si>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</si>
  <si>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</si>
  <si>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</si>
  <si>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ศรีผ่อง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</si>
  <si>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</si>
  <si>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</si>
  <si>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</si>
  <si>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</si>
  <si>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</si>
  <si>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</si>
  <si>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</si>
  <si>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</si>
  <si>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</si>
  <si>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</si>
  <si>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</si>
  <si>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</si>
  <si>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</si>
  <si>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</si>
  <si>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</si>
  <si>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</si>
  <si>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</si>
  <si>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</si>
  <si>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</si>
  <si>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</si>
  <si>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</si>
  <si>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</si>
  <si>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</si>
  <si>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</si>
  <si>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</si>
  <si>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</si>
  <si>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</si>
  <si>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เด็กหญิงธนัญญา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</si>
  <si>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</si>
  <si>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</si>
  <si>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</si>
  <si>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</si>
  <si>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</si>
  <si>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</si>
  <si>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</si>
  <si>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</si>
  <si>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</si>
  <si>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</si>
  <si>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</si>
  <si>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</si>
  <si>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</si>
  <si>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เด็กหญิงอันธิกา</t>
  </si>
  <si>
    <t>ทับทอง</t>
  </si>
  <si>
    <t>ขนอม</t>
  </si>
  <si>
    <t>น้อยศรี</t>
  </si>
  <si>
    <t>เด็กชายณภัทร์</t>
  </si>
  <si>
    <t>สุเมธพิพัธน์</t>
  </si>
  <si>
    <t>เด็กชายพงษ์บดินทร์วัฒน์</t>
  </si>
  <si>
    <t>เด็กชายศิลา</t>
  </si>
  <si>
    <t>สุภาพุฒ</t>
  </si>
  <si>
    <t xml:space="preserve">เด็กชายชัยภัทร </t>
  </si>
  <si>
    <t>แตรวงษ์</t>
  </si>
  <si>
    <t>จินจู</t>
  </si>
  <si>
    <t>เด็กชายวีรภาพ</t>
  </si>
  <si>
    <t>กิ่งเงิน</t>
  </si>
  <si>
    <t xml:space="preserve">เด็กชายกรวิชญ์ </t>
  </si>
  <si>
    <t>จรอำ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</si>
  <si>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</si>
  <si>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</si>
  <si>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</si>
  <si>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</si>
  <si>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</si>
  <si>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</si>
  <si>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</si>
  <si>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</si>
  <si>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เด็กชายจิระพงศ์</t>
  </si>
  <si>
    <t>เด็กชายชัยพัทร์</t>
  </si>
  <si>
    <t>เด็กชายโชคอนันต์</t>
  </si>
  <si>
    <t>เด็กชายณธกร</t>
  </si>
  <si>
    <t>บุญรัตน์</t>
  </si>
  <si>
    <t>เด็กชายณัฐกร</t>
  </si>
  <si>
    <t>สิริสถิตย์</t>
  </si>
  <si>
    <t>เด็กชายเตชทัต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</si>
  <si>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</si>
  <si>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</si>
  <si>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</si>
  <si>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</si>
  <si>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</si>
  <si>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</si>
  <si>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ปรุงนิยม</t>
  </si>
  <si>
    <t>เด็กชายพรพิพัฒน์</t>
  </si>
  <si>
    <t>เด็กชายพรศักดิ์</t>
  </si>
  <si>
    <t>สถิต</t>
  </si>
  <si>
    <t>เด็กชายพิพัฒพงษ์</t>
  </si>
  <si>
    <t>นรินทร์วงษ์</t>
  </si>
  <si>
    <t>เด็กชายพิสุทธิพงษ์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</si>
  <si>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</si>
  <si>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</si>
  <si>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</si>
  <si>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</si>
  <si>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</si>
  <si>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</si>
  <si>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</si>
  <si>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</si>
  <si>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</si>
  <si>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</si>
  <si>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</si>
  <si>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</si>
  <si>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</si>
  <si>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</si>
  <si>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</si>
  <si>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</si>
  <si>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</si>
  <si>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</si>
  <si>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</si>
  <si>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ศรีเคน</t>
  </si>
  <si>
    <t>พลเยี่ยม</t>
  </si>
  <si>
    <t xml:space="preserve">เด็กหญิงสุดารัตย์ </t>
  </si>
  <si>
    <t>แย้มปะกาแดง</t>
  </si>
  <si>
    <t>เด็กชายคณพศ</t>
  </si>
  <si>
    <t>กองขุนชาติ</t>
  </si>
  <si>
    <t>เด็กชายจักรพันธ์</t>
  </si>
  <si>
    <t>ภูงามนิล</t>
  </si>
  <si>
    <t>เด็กชายชัยพร</t>
  </si>
  <si>
    <t>มาลาอุ่น</t>
  </si>
  <si>
    <t>เด็กชายไชยพร</t>
  </si>
  <si>
    <t>เจนสัญญายุทธ</t>
  </si>
  <si>
    <t>เด็กชายฐานพัฒน์</t>
  </si>
  <si>
    <t>แซ่โง้ว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</si>
  <si>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</si>
  <si>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</si>
  <si>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</si>
  <si>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</si>
  <si>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</si>
  <si>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เด็กชายทศพล</t>
  </si>
  <si>
    <t>แผ่นผา</t>
  </si>
  <si>
    <t>พดจังหรีด</t>
  </si>
  <si>
    <t>เด็กชายธนพัฒน์</t>
  </si>
  <si>
    <t>กัญฑสิทธิ์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</si>
  <si>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</si>
  <si>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</si>
  <si>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</si>
  <si>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</si>
  <si>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</si>
  <si>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</si>
  <si>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</si>
  <si>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เด็กชายภูมิเบศร</t>
  </si>
  <si>
    <t>ทาริยะวงศ์</t>
  </si>
  <si>
    <t>เด็กชายวรรณกร</t>
  </si>
  <si>
    <t>ปัญญะปูน</t>
  </si>
  <si>
    <t>เด็กชายวัฒธนา</t>
  </si>
  <si>
    <t>ชาญชิต</t>
  </si>
  <si>
    <t>เด็กชายอนุวัชช์</t>
  </si>
  <si>
    <t>บุญยรักษ์</t>
  </si>
  <si>
    <t>เด็กชายอภิวัฒน์</t>
  </si>
  <si>
    <t>อู่ทอง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</si>
  <si>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</si>
  <si>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</si>
  <si>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</si>
  <si>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</si>
  <si>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</si>
  <si>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เด็กหญิงกฤติยา</t>
  </si>
  <si>
    <t>บุตรเจริญ</t>
  </si>
  <si>
    <t>เด็กหญิงชุติกาญณ์</t>
  </si>
  <si>
    <t>บุญรอด</t>
  </si>
  <si>
    <t>สุขสมัคร์</t>
  </si>
  <si>
    <t>คุ้มศักดิ์</t>
  </si>
  <si>
    <t>เด็กหญิงภัทรมน</t>
  </si>
  <si>
    <t>ไพพอน</t>
  </si>
  <si>
    <t>เด็กหญิงภารวี</t>
  </si>
  <si>
    <t>ศรีมา</t>
  </si>
  <si>
    <t>โพธิ์ศรี</t>
  </si>
  <si>
    <t>เด็กหญิงรพีภรณ์</t>
  </si>
  <si>
    <t>ตะเภาพงษ์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</si>
  <si>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</si>
  <si>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</si>
  <si>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</si>
  <si>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</si>
  <si>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</si>
  <si>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สมสกุล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</si>
  <si>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</si>
  <si>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</si>
  <si>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</si>
  <si>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</si>
  <si>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</si>
  <si>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</si>
  <si>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</si>
  <si>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</si>
  <si>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</si>
  <si>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</si>
  <si>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</si>
  <si>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</si>
  <si>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</si>
  <si>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</si>
  <si>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</si>
  <si>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</si>
  <si>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</si>
  <si>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</si>
  <si>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</si>
  <si>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</si>
  <si>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</si>
  <si>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</si>
  <si>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จันทร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</si>
  <si>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</si>
  <si>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</si>
  <si>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</si>
  <si>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</si>
  <si>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</si>
  <si>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</si>
  <si>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</si>
  <si>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</si>
  <si>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</si>
  <si>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</si>
  <si>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</si>
  <si>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</si>
  <si>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เด็กชายสิทธิพงษ์</t>
  </si>
  <si>
    <t>แก้วมณี</t>
  </si>
  <si>
    <t xml:space="preserve">เด็กชายอนาวิน </t>
  </si>
  <si>
    <t>เชาวนะ</t>
  </si>
  <si>
    <t xml:space="preserve">เด็กชายอรรถพล 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</si>
  <si>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</si>
  <si>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</si>
  <si>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</si>
  <si>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</si>
  <si>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</si>
  <si>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</si>
  <si>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</si>
  <si>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</si>
  <si>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</si>
  <si>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</si>
  <si>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</si>
  <si>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 xml:space="preserve">เด็กหญิงนิชา </t>
  </si>
  <si>
    <t>หัสดี</t>
  </si>
  <si>
    <t>เด็กหญิงเปมิกา</t>
  </si>
  <si>
    <t>พลังสุข</t>
  </si>
  <si>
    <t>เด็กหญิงพิชญา</t>
  </si>
  <si>
    <t>กิมศรี</t>
  </si>
  <si>
    <t>เด็กหญิงวิรัญญา</t>
  </si>
  <si>
    <t>ใจชื้น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</si>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</sst>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textRotation="90"/>
    </xf>
    <xf numFmtId="59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59" fontId="4" fillId="0" borderId="0" xfId="0" applyNumberFormat="1" applyFont="1"/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12" xfId="0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6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/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 vertical="center"/>
    </xf>
    <xf numFmtId="59" fontId="1" fillId="0" borderId="1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59" fontId="1" fillId="0" borderId="9" xfId="0" applyNumberFormat="1" applyFont="1" applyBorder="1" applyAlignment="1">
      <alignment horizontal="center" vertical="center"/>
    </xf>
    <xf numFmtId="59" fontId="1" fillId="0" borderId="15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87" fontId="7" fillId="3" borderId="1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187" fontId="7" fillId="3" borderId="8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/>
    </xf>
    <xf numFmtId="187" fontId="8" fillId="3" borderId="4" xfId="0" applyNumberFormat="1" applyFont="1" applyFill="1" applyBorder="1" applyAlignment="1">
      <alignment horizontal="center"/>
    </xf>
    <xf numFmtId="187" fontId="9" fillId="3" borderId="4" xfId="0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67025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526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3"/>
  <sheetViews>
    <sheetView view="pageLayout" topLeftCell="A47" workbookViewId="0">
      <selection activeCell="I51" sqref="I51:J52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85</v>
      </c>
      <c r="D12" s="11" t="s">
        <v>86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0" t="s">
        <v>87</v>
      </c>
      <c r="D13" s="11" t="s">
        <v>88</v>
      </c>
      <c r="E13" s="4"/>
      <c r="F13" s="39" t="str">
        <f t="shared" ref="F13:F50" si="0">IF(E13&lt;=14,"/","")</f>
        <v>/</v>
      </c>
      <c r="G13" s="39" t="str">
        <f t="shared" ref="G13:G50" si="1">IF(AND(E13&gt;14,E13&lt;=20),"/","")</f>
        <v/>
      </c>
      <c r="H13" s="39" t="str">
        <f t="shared" ref="H13:H50" si="2">IF(AND(E13&gt;20,E13&lt;=25),"/","")</f>
        <v/>
      </c>
      <c r="I13" s="39" t="str">
        <f t="shared" ref="I13:I50" si="3">IF(AND(E13&gt;25,E13&lt;=30),"/","")</f>
        <v/>
      </c>
      <c r="J13" s="39" t="str">
        <f t="shared" ref="J13:J50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0" t="s">
        <v>89</v>
      </c>
      <c r="D14" s="11" t="s">
        <v>90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91</v>
      </c>
      <c r="D15" s="11" t="s">
        <v>92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0" t="s">
        <v>93</v>
      </c>
      <c r="D16" s="11" t="s">
        <v>94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0" t="s">
        <v>95</v>
      </c>
      <c r="D17" s="11" t="s">
        <v>96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0" t="s">
        <v>97</v>
      </c>
      <c r="D18" s="11" t="s">
        <v>98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0" t="s">
        <v>99</v>
      </c>
      <c r="D19" s="12" t="s">
        <v>100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0" t="s">
        <v>101</v>
      </c>
      <c r="D20" s="11" t="s">
        <v>102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0" t="s">
        <v>103</v>
      </c>
      <c r="D21" s="11" t="s">
        <v>104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0" t="s">
        <v>105</v>
      </c>
      <c r="D22" s="11" t="s">
        <v>106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3" t="s">
        <v>107</v>
      </c>
      <c r="D23" s="14" t="s">
        <v>108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3" t="s">
        <v>109</v>
      </c>
      <c r="D24" s="14" t="s">
        <v>110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111</v>
      </c>
      <c r="D25" s="12" t="s">
        <v>112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29</v>
      </c>
      <c r="D26" s="12" t="s">
        <v>113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114</v>
      </c>
      <c r="D27" s="11" t="s">
        <v>115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3" t="s">
        <v>116</v>
      </c>
      <c r="D28" s="14" t="s">
        <v>117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118</v>
      </c>
      <c r="D29" s="12" t="s">
        <v>119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120</v>
      </c>
      <c r="D30" s="12" t="s">
        <v>121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0" t="s">
        <v>122</v>
      </c>
      <c r="D31" s="12" t="s">
        <v>123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0" t="s">
        <v>124</v>
      </c>
      <c r="D32" s="12" t="s">
        <v>125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0" t="s">
        <v>63</v>
      </c>
      <c r="D33" s="12" t="s">
        <v>126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127</v>
      </c>
      <c r="D34" s="12" t="s">
        <v>128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129</v>
      </c>
      <c r="D35" s="12" t="s">
        <v>130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0" t="s">
        <v>131</v>
      </c>
      <c r="D36" s="12" t="s">
        <v>132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3" t="s">
        <v>133</v>
      </c>
      <c r="D37" s="14" t="s">
        <v>134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0" t="s">
        <v>135</v>
      </c>
      <c r="D38" s="12" t="s">
        <v>136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0" t="s">
        <v>137</v>
      </c>
      <c r="D39" s="12" t="s">
        <v>138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7" t="s">
        <v>139</v>
      </c>
      <c r="D40" s="18" t="s">
        <v>140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5" t="s">
        <v>141</v>
      </c>
      <c r="D41" s="16" t="s">
        <v>142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0" t="s">
        <v>131</v>
      </c>
      <c r="D42" s="11" t="s">
        <v>143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0" t="s">
        <v>144</v>
      </c>
      <c r="D43" s="11" t="s">
        <v>145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9" t="s">
        <v>146</v>
      </c>
      <c r="D44" s="20" t="s">
        <v>147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9" t="s">
        <v>38</v>
      </c>
      <c r="D45" s="20" t="s">
        <v>148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9" t="s">
        <v>149</v>
      </c>
      <c r="D46" s="21" t="s">
        <v>150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0" t="s">
        <v>151</v>
      </c>
      <c r="D47" s="12" t="s">
        <v>152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7" t="s">
        <v>153</v>
      </c>
      <c r="D48" s="18" t="s">
        <v>154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0" t="s">
        <v>155</v>
      </c>
      <c r="D49" s="12" t="s">
        <v>156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0" t="s">
        <v>157</v>
      </c>
      <c r="D50" s="12" t="s">
        <v>79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2" customFormat="1" ht="19.5" customHeight="1" x14ac:dyDescent="0.55000000000000004">
      <c r="B51" s="42" t="s">
        <v>14</v>
      </c>
      <c r="C51" s="43"/>
      <c r="D51" s="43"/>
      <c r="E51" s="44"/>
      <c r="F51" s="6"/>
      <c r="G51" s="6"/>
      <c r="H51" s="6"/>
      <c r="I51" s="39" t="s">
        <v>9</v>
      </c>
      <c r="J51" s="39">
        <f>COUNTIF(J12:J50,"ผ่าน")</f>
        <v>0</v>
      </c>
    </row>
    <row r="52" spans="1:12" s="2" customFormat="1" ht="19.5" customHeight="1" x14ac:dyDescent="0.55000000000000004">
      <c r="B52" s="45" t="s">
        <v>15</v>
      </c>
      <c r="C52" s="46"/>
      <c r="D52" s="46"/>
      <c r="E52" s="47"/>
      <c r="F52" s="51"/>
      <c r="G52" s="6"/>
      <c r="H52" s="6"/>
      <c r="I52" s="40" t="s">
        <v>817</v>
      </c>
      <c r="J52" s="40">
        <f>COUNTIF(J12:J50,"ไม่ผ่าน")</f>
        <v>39</v>
      </c>
    </row>
    <row r="53" spans="1:12" s="2" customFormat="1" ht="19.5" customHeight="1" x14ac:dyDescent="0.55000000000000004">
      <c r="B53" s="48"/>
      <c r="C53" s="49"/>
      <c r="D53" s="49"/>
      <c r="E53" s="50"/>
      <c r="F53" s="52"/>
      <c r="G53" s="53"/>
      <c r="H53" s="54"/>
      <c r="I53" s="55"/>
      <c r="J53" s="7"/>
    </row>
    <row r="54" spans="1:12" s="2" customFormat="1" ht="24" x14ac:dyDescent="0.55000000000000004">
      <c r="C54" s="2" t="s">
        <v>13</v>
      </c>
    </row>
    <row r="56" spans="1:12" s="3" customFormat="1" ht="22.5" customHeight="1" x14ac:dyDescent="0.5">
      <c r="B56" s="41" t="s">
        <v>16</v>
      </c>
      <c r="C56" s="41"/>
      <c r="D56" s="41"/>
      <c r="E56" s="41"/>
      <c r="F56" s="41"/>
      <c r="G56" s="41"/>
      <c r="H56" s="41"/>
      <c r="I56" s="41"/>
      <c r="J56" s="41"/>
      <c r="K56" s="41"/>
      <c r="L56" s="8"/>
    </row>
    <row r="57" spans="1:12" s="3" customFormat="1" ht="22.5" customHeight="1" x14ac:dyDescent="0.5">
      <c r="A57" s="9"/>
      <c r="B57" s="41" t="s">
        <v>17</v>
      </c>
      <c r="C57" s="41"/>
      <c r="D57" s="41"/>
      <c r="E57" s="41"/>
      <c r="F57" s="41"/>
      <c r="G57" s="41"/>
      <c r="H57" s="41"/>
      <c r="I57" s="41"/>
      <c r="J57" s="41"/>
      <c r="K57" s="41"/>
      <c r="L57" s="8"/>
    </row>
    <row r="58" spans="1:12" s="3" customFormat="1" ht="22.5" customHeight="1" x14ac:dyDescent="0.5">
      <c r="A58" s="9"/>
      <c r="B58" s="41" t="s">
        <v>18</v>
      </c>
      <c r="C58" s="41"/>
      <c r="D58" s="41"/>
      <c r="E58" s="41"/>
      <c r="F58" s="41"/>
      <c r="G58" s="41"/>
      <c r="H58" s="41"/>
      <c r="I58" s="41"/>
      <c r="J58" s="41"/>
      <c r="K58" s="8"/>
      <c r="L58" s="8"/>
    </row>
    <row r="59" spans="1:12" ht="24" x14ac:dyDescent="0.55000000000000004">
      <c r="C59" s="71" t="s">
        <v>818</v>
      </c>
      <c r="D59" s="37" t="s">
        <v>819</v>
      </c>
      <c r="E59" s="74" t="s">
        <v>820</v>
      </c>
      <c r="F59" s="74"/>
      <c r="G59" s="74" t="s">
        <v>821</v>
      </c>
      <c r="H59" s="74"/>
    </row>
    <row r="60" spans="1:12" ht="24" x14ac:dyDescent="0.55000000000000004">
      <c r="C60" s="72"/>
      <c r="D60" s="38" t="s">
        <v>822</v>
      </c>
      <c r="E60" s="75" t="s">
        <v>823</v>
      </c>
      <c r="F60" s="75"/>
      <c r="G60" s="76">
        <f>COUNTIF(F12:F50,"/")</f>
        <v>39</v>
      </c>
      <c r="H60" s="76"/>
    </row>
    <row r="61" spans="1:12" ht="24" x14ac:dyDescent="0.55000000000000004">
      <c r="C61" s="72"/>
      <c r="D61" s="38" t="s">
        <v>824</v>
      </c>
      <c r="E61" s="75" t="s">
        <v>825</v>
      </c>
      <c r="F61" s="75"/>
      <c r="G61" s="76">
        <f>COUNTIF(G12:G50,"/")</f>
        <v>0</v>
      </c>
      <c r="H61" s="76"/>
    </row>
    <row r="62" spans="1:12" ht="24" x14ac:dyDescent="0.55000000000000004">
      <c r="C62" s="72"/>
      <c r="D62" s="38" t="s">
        <v>826</v>
      </c>
      <c r="E62" s="75" t="s">
        <v>827</v>
      </c>
      <c r="F62" s="75"/>
      <c r="G62" s="76">
        <f>COUNTIF(H12:H50,"/")</f>
        <v>0</v>
      </c>
      <c r="H62" s="76"/>
    </row>
    <row r="63" spans="1:12" ht="24" x14ac:dyDescent="0.55000000000000004">
      <c r="C63" s="73"/>
      <c r="D63" s="38" t="s">
        <v>828</v>
      </c>
      <c r="E63" s="75" t="s">
        <v>829</v>
      </c>
      <c r="F63" s="75"/>
      <c r="G63" s="76">
        <f>COUNTIF(I12:I50,"/")</f>
        <v>0</v>
      </c>
      <c r="H63" s="76"/>
    </row>
  </sheetData>
  <mergeCells count="28"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1:E51"/>
    <mergeCell ref="B52:E53"/>
    <mergeCell ref="F52:F53"/>
    <mergeCell ref="G53:I53"/>
    <mergeCell ref="B56:K56"/>
    <mergeCell ref="B57:K5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0"/>
  <sheetViews>
    <sheetView tabSelected="1" view="pageLayout" topLeftCell="A23" workbookViewId="0">
      <selection activeCell="I48" sqref="I48:J49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31" t="s">
        <v>643</v>
      </c>
      <c r="D12" s="32" t="s">
        <v>757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0" t="s">
        <v>690</v>
      </c>
      <c r="D13" s="12" t="s">
        <v>758</v>
      </c>
      <c r="E13" s="4"/>
      <c r="F13" s="39" t="str">
        <f t="shared" ref="F13:F47" si="0">IF(E13&lt;=14,"/","")</f>
        <v>/</v>
      </c>
      <c r="G13" s="39" t="str">
        <f t="shared" ref="G13:G47" si="1">IF(AND(E13&gt;14,E13&lt;=20),"/","")</f>
        <v/>
      </c>
      <c r="H13" s="39" t="str">
        <f t="shared" ref="H13:H47" si="2">IF(AND(E13&gt;20,E13&lt;=25),"/","")</f>
        <v/>
      </c>
      <c r="I13" s="39" t="str">
        <f t="shared" ref="I13:I47" si="3">IF(AND(E13&gt;25,E13&lt;=30),"/","")</f>
        <v/>
      </c>
      <c r="J13" s="39" t="str">
        <f t="shared" ref="J13:J47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5" t="s">
        <v>60</v>
      </c>
      <c r="D14" s="24" t="s">
        <v>759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760</v>
      </c>
      <c r="D15" s="12" t="s">
        <v>761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0" t="s">
        <v>762</v>
      </c>
      <c r="D16" s="12" t="s">
        <v>763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31" t="s">
        <v>764</v>
      </c>
      <c r="D17" s="33" t="s">
        <v>765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31" t="s">
        <v>766</v>
      </c>
      <c r="D18" s="33" t="s">
        <v>767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0" t="s">
        <v>768</v>
      </c>
      <c r="D19" s="11" t="s">
        <v>769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5" t="s">
        <v>770</v>
      </c>
      <c r="D20" s="16" t="s">
        <v>771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31" t="s">
        <v>772</v>
      </c>
      <c r="D21" s="32" t="s">
        <v>773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24" t="s">
        <v>774</v>
      </c>
      <c r="D22" s="24" t="s">
        <v>775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34" t="s">
        <v>776</v>
      </c>
      <c r="D23" s="34" t="s">
        <v>777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32" t="s">
        <v>778</v>
      </c>
      <c r="D24" s="32" t="s">
        <v>779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5" t="s">
        <v>76</v>
      </c>
      <c r="D25" s="24" t="s">
        <v>467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31" t="s">
        <v>780</v>
      </c>
      <c r="D26" s="33" t="s">
        <v>781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5" t="s">
        <v>782</v>
      </c>
      <c r="D27" s="16" t="s">
        <v>783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5" t="s">
        <v>784</v>
      </c>
      <c r="D28" s="16" t="s">
        <v>785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31" t="s">
        <v>786</v>
      </c>
      <c r="D29" s="33" t="s">
        <v>787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31" t="s">
        <v>788</v>
      </c>
      <c r="D30" s="33" t="s">
        <v>789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31" t="s">
        <v>790</v>
      </c>
      <c r="D31" s="33" t="s">
        <v>33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31" t="s">
        <v>791</v>
      </c>
      <c r="D32" s="33" t="s">
        <v>792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31" t="s">
        <v>793</v>
      </c>
      <c r="D33" s="33" t="s">
        <v>794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795</v>
      </c>
      <c r="D34" s="11" t="s">
        <v>796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31" t="s">
        <v>797</v>
      </c>
      <c r="D35" s="33" t="s">
        <v>798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5" t="s">
        <v>799</v>
      </c>
      <c r="D36" s="16" t="s">
        <v>25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31" t="s">
        <v>114</v>
      </c>
      <c r="D37" s="33" t="s">
        <v>800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31" t="s">
        <v>801</v>
      </c>
      <c r="D38" s="33" t="s">
        <v>21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35" t="s">
        <v>802</v>
      </c>
      <c r="D39" s="36" t="s">
        <v>803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31" t="s">
        <v>804</v>
      </c>
      <c r="D40" s="33" t="s">
        <v>805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31" t="s">
        <v>806</v>
      </c>
      <c r="D41" s="33" t="s">
        <v>807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5" t="s">
        <v>473</v>
      </c>
      <c r="D42" s="16" t="s">
        <v>64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31" t="s">
        <v>808</v>
      </c>
      <c r="D43" s="33" t="s">
        <v>809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0" t="s">
        <v>56</v>
      </c>
      <c r="D44" s="11" t="s">
        <v>810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31" t="s">
        <v>811</v>
      </c>
      <c r="D45" s="33" t="s">
        <v>812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31" t="s">
        <v>813</v>
      </c>
      <c r="D46" s="33" t="s">
        <v>814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31" t="s">
        <v>815</v>
      </c>
      <c r="D47" s="33" t="s">
        <v>816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2" customFormat="1" ht="19.5" customHeight="1" x14ac:dyDescent="0.55000000000000004">
      <c r="B48" s="42" t="s">
        <v>14</v>
      </c>
      <c r="C48" s="43"/>
      <c r="D48" s="43"/>
      <c r="E48" s="44"/>
      <c r="F48" s="6"/>
      <c r="G48" s="6"/>
      <c r="H48" s="6"/>
      <c r="I48" s="39" t="s">
        <v>9</v>
      </c>
      <c r="J48" s="39">
        <f>COUNTIF(J12:J47,"ผ่าน")</f>
        <v>0</v>
      </c>
    </row>
    <row r="49" spans="1:12" s="2" customFormat="1" ht="19.5" customHeight="1" x14ac:dyDescent="0.55000000000000004">
      <c r="B49" s="45" t="s">
        <v>15</v>
      </c>
      <c r="C49" s="46"/>
      <c r="D49" s="46"/>
      <c r="E49" s="47"/>
      <c r="F49" s="51"/>
      <c r="G49" s="6"/>
      <c r="H49" s="6"/>
      <c r="I49" s="40" t="s">
        <v>817</v>
      </c>
      <c r="J49" s="40">
        <f>COUNTIF(J12:J47,"ไม่ผ่าน")</f>
        <v>36</v>
      </c>
    </row>
    <row r="50" spans="1:12" s="2" customFormat="1" ht="19.5" customHeight="1" x14ac:dyDescent="0.55000000000000004">
      <c r="B50" s="48"/>
      <c r="C50" s="49"/>
      <c r="D50" s="49"/>
      <c r="E50" s="50"/>
      <c r="F50" s="52"/>
      <c r="G50" s="53"/>
      <c r="H50" s="54"/>
      <c r="I50" s="55"/>
      <c r="J50" s="7"/>
    </row>
    <row r="51" spans="1:12" s="2" customFormat="1" ht="24" x14ac:dyDescent="0.55000000000000004">
      <c r="C51" s="2" t="s">
        <v>13</v>
      </c>
    </row>
    <row r="53" spans="1:12" s="3" customFormat="1" ht="22.5" customHeight="1" x14ac:dyDescent="0.5">
      <c r="B53" s="41" t="s">
        <v>16</v>
      </c>
      <c r="C53" s="41"/>
      <c r="D53" s="41"/>
      <c r="E53" s="41"/>
      <c r="F53" s="41"/>
      <c r="G53" s="41"/>
      <c r="H53" s="41"/>
      <c r="I53" s="41"/>
      <c r="J53" s="41"/>
      <c r="K53" s="41"/>
      <c r="L53" s="8"/>
    </row>
    <row r="54" spans="1:12" s="3" customFormat="1" ht="22.5" customHeight="1" x14ac:dyDescent="0.5">
      <c r="A54" s="9"/>
      <c r="B54" s="41" t="s">
        <v>17</v>
      </c>
      <c r="C54" s="41"/>
      <c r="D54" s="41"/>
      <c r="E54" s="41"/>
      <c r="F54" s="41"/>
      <c r="G54" s="41"/>
      <c r="H54" s="41"/>
      <c r="I54" s="41"/>
      <c r="J54" s="41"/>
      <c r="K54" s="41"/>
      <c r="L54" s="8"/>
    </row>
    <row r="55" spans="1:12" s="3" customFormat="1" ht="22.5" customHeight="1" x14ac:dyDescent="0.5">
      <c r="A55" s="9"/>
      <c r="B55" s="41" t="s">
        <v>18</v>
      </c>
      <c r="C55" s="41"/>
      <c r="D55" s="41"/>
      <c r="E55" s="41"/>
      <c r="F55" s="41"/>
      <c r="G55" s="41"/>
      <c r="H55" s="41"/>
      <c r="I55" s="41"/>
      <c r="J55" s="41"/>
      <c r="K55" s="8"/>
      <c r="L55" s="8"/>
    </row>
    <row r="56" spans="1:12" ht="24" x14ac:dyDescent="0.55000000000000004">
      <c r="C56" s="71" t="s">
        <v>818</v>
      </c>
      <c r="D56" s="37" t="s">
        <v>819</v>
      </c>
      <c r="E56" s="74" t="s">
        <v>820</v>
      </c>
      <c r="F56" s="74"/>
      <c r="G56" s="74" t="s">
        <v>821</v>
      </c>
      <c r="H56" s="74"/>
    </row>
    <row r="57" spans="1:12" ht="24" x14ac:dyDescent="0.55000000000000004">
      <c r="C57" s="72"/>
      <c r="D57" s="38" t="s">
        <v>822</v>
      </c>
      <c r="E57" s="75" t="s">
        <v>823</v>
      </c>
      <c r="F57" s="75"/>
      <c r="G57" s="76">
        <f>COUNTIF(F12:F47,"/")</f>
        <v>36</v>
      </c>
      <c r="H57" s="76"/>
    </row>
    <row r="58" spans="1:12" ht="24" x14ac:dyDescent="0.55000000000000004">
      <c r="C58" s="72"/>
      <c r="D58" s="38" t="s">
        <v>824</v>
      </c>
      <c r="E58" s="75" t="s">
        <v>825</v>
      </c>
      <c r="F58" s="75"/>
      <c r="G58" s="76">
        <f>COUNTIF(G12:G47,"/")</f>
        <v>0</v>
      </c>
      <c r="H58" s="76"/>
    </row>
    <row r="59" spans="1:12" ht="24" x14ac:dyDescent="0.55000000000000004">
      <c r="C59" s="72"/>
      <c r="D59" s="38" t="s">
        <v>826</v>
      </c>
      <c r="E59" s="75" t="s">
        <v>827</v>
      </c>
      <c r="F59" s="75"/>
      <c r="G59" s="76">
        <f>COUNTIF(H12:H47,"/")</f>
        <v>0</v>
      </c>
      <c r="H59" s="76"/>
    </row>
    <row r="60" spans="1:12" ht="24" x14ac:dyDescent="0.55000000000000004">
      <c r="C60" s="73"/>
      <c r="D60" s="38" t="s">
        <v>828</v>
      </c>
      <c r="E60" s="75" t="s">
        <v>829</v>
      </c>
      <c r="F60" s="75"/>
      <c r="G60" s="76">
        <f>COUNTIF(I12:I47,"/")</f>
        <v>0</v>
      </c>
      <c r="H60" s="76"/>
    </row>
  </sheetData>
  <mergeCells count="28">
    <mergeCell ref="C56:C60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5:J55"/>
    <mergeCell ref="B48:E48"/>
    <mergeCell ref="B49:E50"/>
    <mergeCell ref="F49:F50"/>
    <mergeCell ref="G50:I50"/>
    <mergeCell ref="B53:K53"/>
    <mergeCell ref="B54:K54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3"/>
  <sheetViews>
    <sheetView view="pageLayout" topLeftCell="A59" workbookViewId="0">
      <selection activeCell="I61" sqref="I61:J62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5" t="s">
        <v>158</v>
      </c>
      <c r="D12" s="16" t="s">
        <v>159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22" t="s">
        <v>160</v>
      </c>
      <c r="D13" s="22" t="s">
        <v>161</v>
      </c>
      <c r="E13" s="4"/>
      <c r="F13" s="39" t="str">
        <f t="shared" ref="F13:F60" si="0">IF(E13&lt;=14,"/","")</f>
        <v>/</v>
      </c>
      <c r="G13" s="39" t="str">
        <f t="shared" ref="G13:G60" si="1">IF(AND(E13&gt;14,E13&lt;=20),"/","")</f>
        <v/>
      </c>
      <c r="H13" s="39" t="str">
        <f t="shared" ref="H13:H60" si="2">IF(AND(E13&gt;20,E13&lt;=25),"/","")</f>
        <v/>
      </c>
      <c r="I13" s="39" t="str">
        <f t="shared" ref="I13:I60" si="3">IF(AND(E13&gt;25,E13&lt;=30),"/","")</f>
        <v/>
      </c>
      <c r="J13" s="39" t="str">
        <f t="shared" ref="J13:J60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0" t="s">
        <v>162</v>
      </c>
      <c r="D14" s="12" t="s">
        <v>163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164</v>
      </c>
      <c r="D15" s="11" t="s">
        <v>165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9" t="s">
        <v>166</v>
      </c>
      <c r="D16" s="20" t="s">
        <v>167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9" t="s">
        <v>168</v>
      </c>
      <c r="D17" s="20" t="s">
        <v>169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9" t="s">
        <v>170</v>
      </c>
      <c r="D18" s="20" t="s">
        <v>36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5" t="s">
        <v>171</v>
      </c>
      <c r="D19" s="16" t="s">
        <v>172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0" t="s">
        <v>173</v>
      </c>
      <c r="D20" s="11" t="s">
        <v>174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5" t="s">
        <v>175</v>
      </c>
      <c r="D21" s="16" t="s">
        <v>176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7" t="s">
        <v>177</v>
      </c>
      <c r="D22" s="23" t="s">
        <v>178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5" t="s">
        <v>179</v>
      </c>
      <c r="D23" s="16" t="s">
        <v>180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9" t="s">
        <v>181</v>
      </c>
      <c r="D24" s="20" t="s">
        <v>182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5" t="s">
        <v>42</v>
      </c>
      <c r="D25" s="16" t="s">
        <v>183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184</v>
      </c>
      <c r="D26" s="12" t="s">
        <v>185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186</v>
      </c>
      <c r="D27" s="12" t="s">
        <v>187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188</v>
      </c>
      <c r="D28" s="12" t="s">
        <v>189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190</v>
      </c>
      <c r="D29" s="12" t="s">
        <v>191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192</v>
      </c>
      <c r="D30" s="11" t="s">
        <v>193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0" t="s">
        <v>194</v>
      </c>
      <c r="D31" s="12" t="s">
        <v>195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0" t="s">
        <v>34</v>
      </c>
      <c r="D32" s="12" t="s">
        <v>71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0" t="s">
        <v>196</v>
      </c>
      <c r="D33" s="12" t="s">
        <v>197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198</v>
      </c>
      <c r="D34" s="12" t="s">
        <v>199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200</v>
      </c>
      <c r="D35" s="12" t="s">
        <v>201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0" t="s">
        <v>202</v>
      </c>
      <c r="D36" s="12" t="s">
        <v>203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9" t="s">
        <v>204</v>
      </c>
      <c r="D37" s="21" t="s">
        <v>205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9" t="s">
        <v>206</v>
      </c>
      <c r="D38" s="21" t="s">
        <v>207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9" t="s">
        <v>208</v>
      </c>
      <c r="D39" s="21" t="s">
        <v>209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9" t="s">
        <v>210</v>
      </c>
      <c r="D40" s="21" t="s">
        <v>211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9" t="s">
        <v>212</v>
      </c>
      <c r="D41" s="21" t="s">
        <v>32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9" t="s">
        <v>213</v>
      </c>
      <c r="D42" s="21" t="s">
        <v>214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5" t="s">
        <v>215</v>
      </c>
      <c r="D43" s="24" t="s">
        <v>216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9" t="s">
        <v>217</v>
      </c>
      <c r="D44" s="21" t="s">
        <v>218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9" t="s">
        <v>219</v>
      </c>
      <c r="D45" s="21" t="s">
        <v>220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0" t="s">
        <v>221</v>
      </c>
      <c r="D46" s="12" t="s">
        <v>222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5" t="s">
        <v>223</v>
      </c>
      <c r="D47" s="24" t="s">
        <v>224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0" t="s">
        <v>225</v>
      </c>
      <c r="D48" s="12" t="s">
        <v>226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2:10" s="3" customFormat="1" ht="19.5" customHeight="1" x14ac:dyDescent="0.5">
      <c r="B49" s="5">
        <v>38</v>
      </c>
      <c r="C49" s="10" t="s">
        <v>227</v>
      </c>
      <c r="D49" s="12" t="s">
        <v>228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2:10" s="3" customFormat="1" ht="19.5" customHeight="1" x14ac:dyDescent="0.5">
      <c r="B50" s="5">
        <v>39</v>
      </c>
      <c r="C50" s="15" t="s">
        <v>229</v>
      </c>
      <c r="D50" s="24" t="s">
        <v>230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2:10" s="3" customFormat="1" ht="19.5" customHeight="1" x14ac:dyDescent="0.5">
      <c r="B51" s="5">
        <v>40</v>
      </c>
      <c r="C51" s="10" t="s">
        <v>231</v>
      </c>
      <c r="D51" s="11" t="s">
        <v>232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2:10" s="3" customFormat="1" ht="19.5" customHeight="1" x14ac:dyDescent="0.5">
      <c r="B52" s="5">
        <v>41</v>
      </c>
      <c r="C52" s="10" t="s">
        <v>35</v>
      </c>
      <c r="D52" s="11" t="s">
        <v>233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2:10" s="3" customFormat="1" ht="19.5" customHeight="1" x14ac:dyDescent="0.5">
      <c r="B53" s="5">
        <v>42</v>
      </c>
      <c r="C53" s="10" t="s">
        <v>234</v>
      </c>
      <c r="D53" s="11" t="s">
        <v>235</v>
      </c>
      <c r="E53" s="4"/>
      <c r="F53" s="39" t="str">
        <f t="shared" si="0"/>
        <v>/</v>
      </c>
      <c r="G53" s="39" t="str">
        <f t="shared" si="1"/>
        <v/>
      </c>
      <c r="H53" s="39" t="str">
        <f t="shared" si="2"/>
        <v/>
      </c>
      <c r="I53" s="39" t="str">
        <f t="shared" si="3"/>
        <v/>
      </c>
      <c r="J53" s="39" t="str">
        <f t="shared" si="4"/>
        <v>ไม่ผ่าน</v>
      </c>
    </row>
    <row r="54" spans="2:10" s="3" customFormat="1" ht="19.5" customHeight="1" x14ac:dyDescent="0.5">
      <c r="B54" s="5">
        <v>43</v>
      </c>
      <c r="C54" s="10" t="s">
        <v>236</v>
      </c>
      <c r="D54" s="11" t="s">
        <v>237</v>
      </c>
      <c r="E54" s="4"/>
      <c r="F54" s="39" t="str">
        <f t="shared" si="0"/>
        <v>/</v>
      </c>
      <c r="G54" s="39" t="str">
        <f t="shared" si="1"/>
        <v/>
      </c>
      <c r="H54" s="39" t="str">
        <f t="shared" si="2"/>
        <v/>
      </c>
      <c r="I54" s="39" t="str">
        <f t="shared" si="3"/>
        <v/>
      </c>
      <c r="J54" s="39" t="str">
        <f t="shared" si="4"/>
        <v>ไม่ผ่าน</v>
      </c>
    </row>
    <row r="55" spans="2:10" s="3" customFormat="1" ht="19.5" customHeight="1" x14ac:dyDescent="0.5">
      <c r="B55" s="5">
        <v>44</v>
      </c>
      <c r="C55" s="10" t="s">
        <v>238</v>
      </c>
      <c r="D55" s="11" t="s">
        <v>239</v>
      </c>
      <c r="E55" s="4"/>
      <c r="F55" s="39" t="str">
        <f t="shared" si="0"/>
        <v>/</v>
      </c>
      <c r="G55" s="39" t="str">
        <f t="shared" si="1"/>
        <v/>
      </c>
      <c r="H55" s="39" t="str">
        <f t="shared" si="2"/>
        <v/>
      </c>
      <c r="I55" s="39" t="str">
        <f t="shared" si="3"/>
        <v/>
      </c>
      <c r="J55" s="39" t="str">
        <f t="shared" si="4"/>
        <v>ไม่ผ่าน</v>
      </c>
    </row>
    <row r="56" spans="2:10" s="3" customFormat="1" ht="19.5" customHeight="1" x14ac:dyDescent="0.5">
      <c r="B56" s="5">
        <v>45</v>
      </c>
      <c r="C56" s="10" t="s">
        <v>240</v>
      </c>
      <c r="D56" s="11" t="s">
        <v>241</v>
      </c>
      <c r="E56" s="4"/>
      <c r="F56" s="39" t="str">
        <f t="shared" si="0"/>
        <v>/</v>
      </c>
      <c r="G56" s="39" t="str">
        <f t="shared" si="1"/>
        <v/>
      </c>
      <c r="H56" s="39" t="str">
        <f t="shared" si="2"/>
        <v/>
      </c>
      <c r="I56" s="39" t="str">
        <f t="shared" si="3"/>
        <v/>
      </c>
      <c r="J56" s="39" t="str">
        <f t="shared" si="4"/>
        <v>ไม่ผ่าน</v>
      </c>
    </row>
    <row r="57" spans="2:10" s="3" customFormat="1" ht="19.5" customHeight="1" x14ac:dyDescent="0.5">
      <c r="B57" s="5">
        <v>46</v>
      </c>
      <c r="C57" s="17" t="s">
        <v>242</v>
      </c>
      <c r="D57" s="23" t="s">
        <v>22</v>
      </c>
      <c r="E57" s="4"/>
      <c r="F57" s="39" t="str">
        <f t="shared" si="0"/>
        <v>/</v>
      </c>
      <c r="G57" s="39" t="str">
        <f t="shared" si="1"/>
        <v/>
      </c>
      <c r="H57" s="39" t="str">
        <f t="shared" si="2"/>
        <v/>
      </c>
      <c r="I57" s="39" t="str">
        <f t="shared" si="3"/>
        <v/>
      </c>
      <c r="J57" s="39" t="str">
        <f t="shared" si="4"/>
        <v>ไม่ผ่าน</v>
      </c>
    </row>
    <row r="58" spans="2:10" s="3" customFormat="1" ht="19.5" customHeight="1" x14ac:dyDescent="0.5">
      <c r="B58" s="5">
        <v>47</v>
      </c>
      <c r="C58" s="10" t="s">
        <v>63</v>
      </c>
      <c r="D58" s="11" t="s">
        <v>62</v>
      </c>
      <c r="E58" s="4"/>
      <c r="F58" s="39" t="str">
        <f t="shared" si="0"/>
        <v>/</v>
      </c>
      <c r="G58" s="39" t="str">
        <f t="shared" si="1"/>
        <v/>
      </c>
      <c r="H58" s="39" t="str">
        <f t="shared" si="2"/>
        <v/>
      </c>
      <c r="I58" s="39" t="str">
        <f t="shared" si="3"/>
        <v/>
      </c>
      <c r="J58" s="39" t="str">
        <f t="shared" si="4"/>
        <v>ไม่ผ่าน</v>
      </c>
    </row>
    <row r="59" spans="2:10" s="3" customFormat="1" ht="19.5" customHeight="1" x14ac:dyDescent="0.5">
      <c r="B59" s="5">
        <v>48</v>
      </c>
      <c r="C59" s="10" t="s">
        <v>243</v>
      </c>
      <c r="D59" s="11" t="s">
        <v>244</v>
      </c>
      <c r="E59" s="4"/>
      <c r="F59" s="39" t="str">
        <f t="shared" si="0"/>
        <v>/</v>
      </c>
      <c r="G59" s="39" t="str">
        <f t="shared" si="1"/>
        <v/>
      </c>
      <c r="H59" s="39" t="str">
        <f t="shared" si="2"/>
        <v/>
      </c>
      <c r="I59" s="39" t="str">
        <f t="shared" si="3"/>
        <v/>
      </c>
      <c r="J59" s="39" t="str">
        <f t="shared" si="4"/>
        <v>ไม่ผ่าน</v>
      </c>
    </row>
    <row r="60" spans="2:10" s="3" customFormat="1" ht="19.5" customHeight="1" x14ac:dyDescent="0.5">
      <c r="B60" s="5">
        <v>49</v>
      </c>
      <c r="C60" s="15" t="s">
        <v>245</v>
      </c>
      <c r="D60" s="16" t="s">
        <v>239</v>
      </c>
      <c r="E60" s="4"/>
      <c r="F60" s="39" t="str">
        <f t="shared" si="0"/>
        <v>/</v>
      </c>
      <c r="G60" s="39" t="str">
        <f t="shared" si="1"/>
        <v/>
      </c>
      <c r="H60" s="39" t="str">
        <f t="shared" si="2"/>
        <v/>
      </c>
      <c r="I60" s="39" t="str">
        <f t="shared" si="3"/>
        <v/>
      </c>
      <c r="J60" s="39" t="str">
        <f t="shared" si="4"/>
        <v>ไม่ผ่าน</v>
      </c>
    </row>
    <row r="61" spans="2:10" s="2" customFormat="1" ht="19.5" customHeight="1" x14ac:dyDescent="0.55000000000000004">
      <c r="B61" s="42" t="s">
        <v>14</v>
      </c>
      <c r="C61" s="43"/>
      <c r="D61" s="43"/>
      <c r="E61" s="44"/>
      <c r="F61" s="6"/>
      <c r="G61" s="6"/>
      <c r="H61" s="6"/>
      <c r="I61" s="39" t="s">
        <v>9</v>
      </c>
      <c r="J61" s="39">
        <f>COUNTIF(J12:J60,"ผ่าน")</f>
        <v>0</v>
      </c>
    </row>
    <row r="62" spans="2:10" s="2" customFormat="1" ht="19.5" customHeight="1" x14ac:dyDescent="0.55000000000000004">
      <c r="B62" s="45" t="s">
        <v>15</v>
      </c>
      <c r="C62" s="46"/>
      <c r="D62" s="46"/>
      <c r="E62" s="47"/>
      <c r="F62" s="51"/>
      <c r="G62" s="6"/>
      <c r="H62" s="6"/>
      <c r="I62" s="40" t="s">
        <v>817</v>
      </c>
      <c r="J62" s="40">
        <f>COUNTIF(J12:J60,"ไม่ผ่าน")</f>
        <v>49</v>
      </c>
    </row>
    <row r="63" spans="2:10" s="2" customFormat="1" ht="19.5" customHeight="1" x14ac:dyDescent="0.55000000000000004">
      <c r="B63" s="48"/>
      <c r="C63" s="49"/>
      <c r="D63" s="49"/>
      <c r="E63" s="50"/>
      <c r="F63" s="52"/>
      <c r="G63" s="53"/>
      <c r="H63" s="54"/>
      <c r="I63" s="55"/>
      <c r="J63" s="7"/>
    </row>
    <row r="64" spans="2:10" s="2" customFormat="1" ht="24" x14ac:dyDescent="0.55000000000000004">
      <c r="C64" s="2" t="s">
        <v>13</v>
      </c>
    </row>
    <row r="66" spans="1:12" s="3" customFormat="1" ht="22.5" customHeight="1" x14ac:dyDescent="0.5">
      <c r="B66" s="41" t="s">
        <v>16</v>
      </c>
      <c r="C66" s="41"/>
      <c r="D66" s="41"/>
      <c r="E66" s="41"/>
      <c r="F66" s="41"/>
      <c r="G66" s="41"/>
      <c r="H66" s="41"/>
      <c r="I66" s="41"/>
      <c r="J66" s="41"/>
      <c r="K66" s="41"/>
      <c r="L66" s="8"/>
    </row>
    <row r="67" spans="1:12" s="3" customFormat="1" ht="22.5" customHeight="1" x14ac:dyDescent="0.5">
      <c r="A67" s="9"/>
      <c r="B67" s="41" t="s">
        <v>17</v>
      </c>
      <c r="C67" s="41"/>
      <c r="D67" s="41"/>
      <c r="E67" s="41"/>
      <c r="F67" s="41"/>
      <c r="G67" s="41"/>
      <c r="H67" s="41"/>
      <c r="I67" s="41"/>
      <c r="J67" s="41"/>
      <c r="K67" s="41"/>
      <c r="L67" s="8"/>
    </row>
    <row r="68" spans="1:12" s="3" customFormat="1" ht="22.5" customHeight="1" x14ac:dyDescent="0.5">
      <c r="A68" s="9"/>
      <c r="B68" s="41" t="s">
        <v>18</v>
      </c>
      <c r="C68" s="41"/>
      <c r="D68" s="41"/>
      <c r="E68" s="41"/>
      <c r="F68" s="41"/>
      <c r="G68" s="41"/>
      <c r="H68" s="41"/>
      <c r="I68" s="41"/>
      <c r="J68" s="41"/>
      <c r="K68" s="8"/>
      <c r="L68" s="8"/>
    </row>
    <row r="69" spans="1:12" ht="24" x14ac:dyDescent="0.55000000000000004">
      <c r="C69" s="71" t="s">
        <v>818</v>
      </c>
      <c r="D69" s="37" t="s">
        <v>819</v>
      </c>
      <c r="E69" s="74" t="s">
        <v>820</v>
      </c>
      <c r="F69" s="74"/>
      <c r="G69" s="74" t="s">
        <v>821</v>
      </c>
      <c r="H69" s="74"/>
    </row>
    <row r="70" spans="1:12" ht="24" x14ac:dyDescent="0.55000000000000004">
      <c r="C70" s="72"/>
      <c r="D70" s="38" t="s">
        <v>822</v>
      </c>
      <c r="E70" s="75" t="s">
        <v>823</v>
      </c>
      <c r="F70" s="75"/>
      <c r="G70" s="76">
        <f>COUNTIF(F12:F60,"/")</f>
        <v>49</v>
      </c>
      <c r="H70" s="76"/>
    </row>
    <row r="71" spans="1:12" ht="24" x14ac:dyDescent="0.55000000000000004">
      <c r="C71" s="72"/>
      <c r="D71" s="38" t="s">
        <v>824</v>
      </c>
      <c r="E71" s="75" t="s">
        <v>825</v>
      </c>
      <c r="F71" s="75"/>
      <c r="G71" s="76">
        <f>COUNTIF(G12:G60,"/")</f>
        <v>0</v>
      </c>
      <c r="H71" s="76"/>
    </row>
    <row r="72" spans="1:12" ht="24" x14ac:dyDescent="0.55000000000000004">
      <c r="C72" s="72"/>
      <c r="D72" s="38" t="s">
        <v>826</v>
      </c>
      <c r="E72" s="75" t="s">
        <v>827</v>
      </c>
      <c r="F72" s="75"/>
      <c r="G72" s="76">
        <f>COUNTIF(H12:H60,"/")</f>
        <v>0</v>
      </c>
      <c r="H72" s="76"/>
    </row>
    <row r="73" spans="1:12" ht="24" x14ac:dyDescent="0.55000000000000004">
      <c r="C73" s="73"/>
      <c r="D73" s="38" t="s">
        <v>828</v>
      </c>
      <c r="E73" s="75" t="s">
        <v>829</v>
      </c>
      <c r="F73" s="75"/>
      <c r="G73" s="76">
        <f>COUNTIF(I22:I60,"/")</f>
        <v>0</v>
      </c>
      <c r="H73" s="76"/>
    </row>
  </sheetData>
  <mergeCells count="28">
    <mergeCell ref="C69:C73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8:J68"/>
    <mergeCell ref="B61:E61"/>
    <mergeCell ref="B62:E63"/>
    <mergeCell ref="F62:F63"/>
    <mergeCell ref="G63:I63"/>
    <mergeCell ref="B66:K66"/>
    <mergeCell ref="B67:K6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72"/>
  <sheetViews>
    <sheetView view="pageLayout" topLeftCell="A59" workbookViewId="0">
      <selection activeCell="I60" sqref="I60:J61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246</v>
      </c>
      <c r="D12" s="11" t="s">
        <v>247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0" t="s">
        <v>248</v>
      </c>
      <c r="D13" s="11" t="s">
        <v>249</v>
      </c>
      <c r="E13" s="4"/>
      <c r="F13" s="39" t="str">
        <f t="shared" ref="F13:F59" si="0">IF(E13&lt;=14,"/","")</f>
        <v>/</v>
      </c>
      <c r="G13" s="39" t="str">
        <f t="shared" ref="G13:G59" si="1">IF(AND(E13&gt;14,E13&lt;=20),"/","")</f>
        <v/>
      </c>
      <c r="H13" s="39" t="str">
        <f t="shared" ref="H13:H59" si="2">IF(AND(E13&gt;20,E13&lt;=25),"/","")</f>
        <v/>
      </c>
      <c r="I13" s="39" t="str">
        <f t="shared" ref="I13:I59" si="3">IF(AND(E13&gt;25,E13&lt;=30),"/","")</f>
        <v/>
      </c>
      <c r="J13" s="39" t="str">
        <f t="shared" ref="J13:J59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0" t="s">
        <v>26</v>
      </c>
      <c r="D14" s="11" t="s">
        <v>250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5" t="s">
        <v>251</v>
      </c>
      <c r="D15" s="16" t="s">
        <v>252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0" t="s">
        <v>253</v>
      </c>
      <c r="D16" s="11" t="s">
        <v>254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25" t="s">
        <v>78</v>
      </c>
      <c r="D17" s="26" t="s">
        <v>255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9" t="s">
        <v>256</v>
      </c>
      <c r="D18" s="20" t="s">
        <v>257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25" t="s">
        <v>258</v>
      </c>
      <c r="D19" s="26" t="s">
        <v>259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0" t="s">
        <v>260</v>
      </c>
      <c r="D20" s="11" t="s">
        <v>261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0" t="s">
        <v>262</v>
      </c>
      <c r="D21" s="11" t="s">
        <v>263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0" t="s">
        <v>264</v>
      </c>
      <c r="D22" s="11" t="s">
        <v>265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7" t="s">
        <v>266</v>
      </c>
      <c r="D23" s="23" t="s">
        <v>267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5" t="s">
        <v>268</v>
      </c>
      <c r="D24" s="16" t="s">
        <v>269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19</v>
      </c>
      <c r="D25" s="11" t="s">
        <v>57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270</v>
      </c>
      <c r="D26" s="11" t="s">
        <v>271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9" t="s">
        <v>272</v>
      </c>
      <c r="D27" s="20" t="s">
        <v>273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9" t="s">
        <v>274</v>
      </c>
      <c r="D28" s="20" t="s">
        <v>275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9" t="s">
        <v>276</v>
      </c>
      <c r="D29" s="20" t="s">
        <v>277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5" t="s">
        <v>278</v>
      </c>
      <c r="D30" s="16" t="s">
        <v>279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9" t="s">
        <v>280</v>
      </c>
      <c r="D31" s="20" t="s">
        <v>52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9" t="s">
        <v>281</v>
      </c>
      <c r="D32" s="20" t="s">
        <v>282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9" t="s">
        <v>283</v>
      </c>
      <c r="D33" s="20" t="s">
        <v>284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25" t="s">
        <v>285</v>
      </c>
      <c r="D34" s="26" t="s">
        <v>286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287</v>
      </c>
      <c r="D35" s="11" t="s">
        <v>288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0" t="s">
        <v>289</v>
      </c>
      <c r="D36" s="11" t="s">
        <v>54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290</v>
      </c>
      <c r="D37" s="11" t="s">
        <v>291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0" t="s">
        <v>292</v>
      </c>
      <c r="D38" s="11" t="s">
        <v>293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7" t="s">
        <v>294</v>
      </c>
      <c r="D39" s="23" t="s">
        <v>22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0" t="s">
        <v>295</v>
      </c>
      <c r="D40" s="11" t="s">
        <v>296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5" t="s">
        <v>297</v>
      </c>
      <c r="D41" s="16" t="s">
        <v>298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0" t="s">
        <v>299</v>
      </c>
      <c r="D42" s="11" t="s">
        <v>300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0" t="s">
        <v>301</v>
      </c>
      <c r="D43" s="11" t="s">
        <v>302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0" t="s">
        <v>303</v>
      </c>
      <c r="D44" s="11" t="s">
        <v>304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0" t="s">
        <v>305</v>
      </c>
      <c r="D45" s="11" t="s">
        <v>306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0" t="s">
        <v>307</v>
      </c>
      <c r="D46" s="11" t="s">
        <v>308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0" t="s">
        <v>309</v>
      </c>
      <c r="D47" s="11" t="s">
        <v>49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0" t="s">
        <v>310</v>
      </c>
      <c r="D48" s="11" t="s">
        <v>311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2:10" s="3" customFormat="1" ht="19.5" customHeight="1" x14ac:dyDescent="0.5">
      <c r="B49" s="5">
        <v>38</v>
      </c>
      <c r="C49" s="10" t="s">
        <v>290</v>
      </c>
      <c r="D49" s="11" t="s">
        <v>312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2:10" s="3" customFormat="1" ht="19.5" customHeight="1" x14ac:dyDescent="0.5">
      <c r="B50" s="5">
        <v>39</v>
      </c>
      <c r="C50" s="10" t="s">
        <v>313</v>
      </c>
      <c r="D50" s="11" t="s">
        <v>82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2:10" s="3" customFormat="1" ht="19.5" customHeight="1" x14ac:dyDescent="0.5">
      <c r="B51" s="5">
        <v>40</v>
      </c>
      <c r="C51" s="10" t="s">
        <v>314</v>
      </c>
      <c r="D51" s="11" t="s">
        <v>315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2:10" s="3" customFormat="1" ht="19.5" customHeight="1" x14ac:dyDescent="0.5">
      <c r="B52" s="5">
        <v>41</v>
      </c>
      <c r="C52" s="10" t="s">
        <v>316</v>
      </c>
      <c r="D52" s="11" t="s">
        <v>61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2:10" s="3" customFormat="1" ht="19.5" customHeight="1" x14ac:dyDescent="0.5">
      <c r="B53" s="5">
        <v>42</v>
      </c>
      <c r="C53" s="10" t="s">
        <v>317</v>
      </c>
      <c r="D53" s="11" t="s">
        <v>318</v>
      </c>
      <c r="E53" s="4"/>
      <c r="F53" s="39" t="str">
        <f t="shared" si="0"/>
        <v>/</v>
      </c>
      <c r="G53" s="39" t="str">
        <f t="shared" si="1"/>
        <v/>
      </c>
      <c r="H53" s="39" t="str">
        <f t="shared" si="2"/>
        <v/>
      </c>
      <c r="I53" s="39" t="str">
        <f t="shared" si="3"/>
        <v/>
      </c>
      <c r="J53" s="39" t="str">
        <f t="shared" si="4"/>
        <v>ไม่ผ่าน</v>
      </c>
    </row>
    <row r="54" spans="2:10" s="3" customFormat="1" ht="19.5" customHeight="1" x14ac:dyDescent="0.5">
      <c r="B54" s="5">
        <v>43</v>
      </c>
      <c r="C54" s="10" t="s">
        <v>319</v>
      </c>
      <c r="D54" s="11" t="s">
        <v>320</v>
      </c>
      <c r="E54" s="4"/>
      <c r="F54" s="39" t="str">
        <f t="shared" si="0"/>
        <v>/</v>
      </c>
      <c r="G54" s="39" t="str">
        <f t="shared" si="1"/>
        <v/>
      </c>
      <c r="H54" s="39" t="str">
        <f t="shared" si="2"/>
        <v/>
      </c>
      <c r="I54" s="39" t="str">
        <f t="shared" si="3"/>
        <v/>
      </c>
      <c r="J54" s="39" t="str">
        <f t="shared" si="4"/>
        <v>ไม่ผ่าน</v>
      </c>
    </row>
    <row r="55" spans="2:10" s="3" customFormat="1" ht="19.5" customHeight="1" x14ac:dyDescent="0.5">
      <c r="B55" s="5">
        <v>44</v>
      </c>
      <c r="C55" s="10" t="s">
        <v>321</v>
      </c>
      <c r="D55" s="11" t="s">
        <v>322</v>
      </c>
      <c r="E55" s="4"/>
      <c r="F55" s="39" t="str">
        <f t="shared" si="0"/>
        <v>/</v>
      </c>
      <c r="G55" s="39" t="str">
        <f t="shared" si="1"/>
        <v/>
      </c>
      <c r="H55" s="39" t="str">
        <f t="shared" si="2"/>
        <v/>
      </c>
      <c r="I55" s="39" t="str">
        <f t="shared" si="3"/>
        <v/>
      </c>
      <c r="J55" s="39" t="str">
        <f t="shared" si="4"/>
        <v>ไม่ผ่าน</v>
      </c>
    </row>
    <row r="56" spans="2:10" s="3" customFormat="1" ht="19.5" customHeight="1" x14ac:dyDescent="0.5">
      <c r="B56" s="5">
        <v>45</v>
      </c>
      <c r="C56" s="17" t="s">
        <v>323</v>
      </c>
      <c r="D56" s="23" t="s">
        <v>324</v>
      </c>
      <c r="E56" s="4"/>
      <c r="F56" s="39" t="str">
        <f t="shared" si="0"/>
        <v>/</v>
      </c>
      <c r="G56" s="39" t="str">
        <f t="shared" si="1"/>
        <v/>
      </c>
      <c r="H56" s="39" t="str">
        <f t="shared" si="2"/>
        <v/>
      </c>
      <c r="I56" s="39" t="str">
        <f t="shared" si="3"/>
        <v/>
      </c>
      <c r="J56" s="39" t="str">
        <f t="shared" si="4"/>
        <v>ไม่ผ่าน</v>
      </c>
    </row>
    <row r="57" spans="2:10" s="3" customFormat="1" ht="19.5" customHeight="1" x14ac:dyDescent="0.5">
      <c r="B57" s="5">
        <v>46</v>
      </c>
      <c r="C57" s="10" t="s">
        <v>325</v>
      </c>
      <c r="D57" s="11" t="s">
        <v>326</v>
      </c>
      <c r="E57" s="4"/>
      <c r="F57" s="39" t="str">
        <f t="shared" si="0"/>
        <v>/</v>
      </c>
      <c r="G57" s="39" t="str">
        <f t="shared" si="1"/>
        <v/>
      </c>
      <c r="H57" s="39" t="str">
        <f t="shared" si="2"/>
        <v/>
      </c>
      <c r="I57" s="39" t="str">
        <f t="shared" si="3"/>
        <v/>
      </c>
      <c r="J57" s="39" t="str">
        <f t="shared" si="4"/>
        <v>ไม่ผ่าน</v>
      </c>
    </row>
    <row r="58" spans="2:10" s="3" customFormat="1" ht="19.5" customHeight="1" x14ac:dyDescent="0.5">
      <c r="B58" s="5">
        <v>47</v>
      </c>
      <c r="C58" s="10" t="s">
        <v>327</v>
      </c>
      <c r="D58" s="11" t="s">
        <v>328</v>
      </c>
      <c r="E58" s="4"/>
      <c r="F58" s="39" t="str">
        <f t="shared" si="0"/>
        <v>/</v>
      </c>
      <c r="G58" s="39" t="str">
        <f t="shared" si="1"/>
        <v/>
      </c>
      <c r="H58" s="39" t="str">
        <f t="shared" si="2"/>
        <v/>
      </c>
      <c r="I58" s="39" t="str">
        <f t="shared" si="3"/>
        <v/>
      </c>
      <c r="J58" s="39" t="str">
        <f t="shared" si="4"/>
        <v>ไม่ผ่าน</v>
      </c>
    </row>
    <row r="59" spans="2:10" s="3" customFormat="1" ht="19.5" customHeight="1" x14ac:dyDescent="0.5">
      <c r="B59" s="5">
        <v>48</v>
      </c>
      <c r="C59" s="10" t="s">
        <v>329</v>
      </c>
      <c r="D59" s="11" t="s">
        <v>330</v>
      </c>
      <c r="E59" s="4"/>
      <c r="F59" s="39" t="str">
        <f t="shared" si="0"/>
        <v>/</v>
      </c>
      <c r="G59" s="39" t="str">
        <f t="shared" si="1"/>
        <v/>
      </c>
      <c r="H59" s="39" t="str">
        <f t="shared" si="2"/>
        <v/>
      </c>
      <c r="I59" s="39" t="str">
        <f t="shared" si="3"/>
        <v/>
      </c>
      <c r="J59" s="39" t="str">
        <f t="shared" si="4"/>
        <v>ไม่ผ่าน</v>
      </c>
    </row>
    <row r="60" spans="2:10" s="2" customFormat="1" ht="19.5" customHeight="1" x14ac:dyDescent="0.55000000000000004">
      <c r="B60" s="42" t="s">
        <v>14</v>
      </c>
      <c r="C60" s="43"/>
      <c r="D60" s="43"/>
      <c r="E60" s="44"/>
      <c r="F60" s="6"/>
      <c r="G60" s="6"/>
      <c r="H60" s="6"/>
      <c r="I60" s="39" t="s">
        <v>9</v>
      </c>
      <c r="J60" s="39">
        <f>COUNTIF(J12:J59,"ผ่าน")</f>
        <v>0</v>
      </c>
    </row>
    <row r="61" spans="2:10" s="2" customFormat="1" ht="19.5" customHeight="1" x14ac:dyDescent="0.55000000000000004">
      <c r="B61" s="45" t="s">
        <v>15</v>
      </c>
      <c r="C61" s="46"/>
      <c r="D61" s="46"/>
      <c r="E61" s="47"/>
      <c r="F61" s="51"/>
      <c r="G61" s="6"/>
      <c r="H61" s="6"/>
      <c r="I61" s="40" t="s">
        <v>817</v>
      </c>
      <c r="J61" s="40">
        <f>COUNTIF(J12:J59,"ไม่ผ่าน")</f>
        <v>48</v>
      </c>
    </row>
    <row r="62" spans="2:10" s="2" customFormat="1" ht="19.5" customHeight="1" x14ac:dyDescent="0.55000000000000004">
      <c r="B62" s="48"/>
      <c r="C62" s="49"/>
      <c r="D62" s="49"/>
      <c r="E62" s="50"/>
      <c r="F62" s="52"/>
      <c r="G62" s="53"/>
      <c r="H62" s="54"/>
      <c r="I62" s="55"/>
      <c r="J62" s="7"/>
    </row>
    <row r="63" spans="2:10" s="2" customFormat="1" ht="24" x14ac:dyDescent="0.55000000000000004">
      <c r="C63" s="2" t="s">
        <v>13</v>
      </c>
    </row>
    <row r="65" spans="1:12" s="3" customFormat="1" ht="22.5" customHeight="1" x14ac:dyDescent="0.5">
      <c r="B65" s="41" t="s">
        <v>16</v>
      </c>
      <c r="C65" s="41"/>
      <c r="D65" s="41"/>
      <c r="E65" s="41"/>
      <c r="F65" s="41"/>
      <c r="G65" s="41"/>
      <c r="H65" s="41"/>
      <c r="I65" s="41"/>
      <c r="J65" s="41"/>
      <c r="K65" s="41"/>
      <c r="L65" s="8"/>
    </row>
    <row r="66" spans="1:12" s="3" customFormat="1" ht="22.5" customHeight="1" x14ac:dyDescent="0.5">
      <c r="A66" s="9"/>
      <c r="B66" s="41" t="s">
        <v>17</v>
      </c>
      <c r="C66" s="41"/>
      <c r="D66" s="41"/>
      <c r="E66" s="41"/>
      <c r="F66" s="41"/>
      <c r="G66" s="41"/>
      <c r="H66" s="41"/>
      <c r="I66" s="41"/>
      <c r="J66" s="41"/>
      <c r="K66" s="41"/>
      <c r="L66" s="8"/>
    </row>
    <row r="67" spans="1:12" s="3" customFormat="1" ht="22.5" customHeight="1" x14ac:dyDescent="0.5">
      <c r="A67" s="9"/>
      <c r="B67" s="41" t="s">
        <v>18</v>
      </c>
      <c r="C67" s="41"/>
      <c r="D67" s="41"/>
      <c r="E67" s="41"/>
      <c r="F67" s="41"/>
      <c r="G67" s="41"/>
      <c r="H67" s="41"/>
      <c r="I67" s="41"/>
      <c r="J67" s="41"/>
      <c r="K67" s="8"/>
      <c r="L67" s="8"/>
    </row>
    <row r="68" spans="1:12" ht="24" x14ac:dyDescent="0.55000000000000004">
      <c r="C68" s="71" t="s">
        <v>818</v>
      </c>
      <c r="D68" s="37" t="s">
        <v>819</v>
      </c>
      <c r="E68" s="74" t="s">
        <v>820</v>
      </c>
      <c r="F68" s="74"/>
      <c r="G68" s="74" t="s">
        <v>821</v>
      </c>
      <c r="H68" s="74"/>
    </row>
    <row r="69" spans="1:12" ht="24" x14ac:dyDescent="0.55000000000000004">
      <c r="C69" s="72"/>
      <c r="D69" s="38" t="s">
        <v>822</v>
      </c>
      <c r="E69" s="75" t="s">
        <v>823</v>
      </c>
      <c r="F69" s="75"/>
      <c r="G69" s="76">
        <f>COUNTIF(F12:F59,"/")</f>
        <v>48</v>
      </c>
      <c r="H69" s="76"/>
    </row>
    <row r="70" spans="1:12" ht="24" x14ac:dyDescent="0.55000000000000004">
      <c r="C70" s="72"/>
      <c r="D70" s="38" t="s">
        <v>824</v>
      </c>
      <c r="E70" s="75" t="s">
        <v>825</v>
      </c>
      <c r="F70" s="75"/>
      <c r="G70" s="76">
        <f>COUNTIF(G12:G59,"/")</f>
        <v>0</v>
      </c>
      <c r="H70" s="76"/>
    </row>
    <row r="71" spans="1:12" ht="24" x14ac:dyDescent="0.55000000000000004">
      <c r="C71" s="72"/>
      <c r="D71" s="38" t="s">
        <v>826</v>
      </c>
      <c r="E71" s="75" t="s">
        <v>827</v>
      </c>
      <c r="F71" s="75"/>
      <c r="G71" s="76">
        <f>COUNTIF(H12:H59,"/")</f>
        <v>0</v>
      </c>
      <c r="H71" s="76"/>
    </row>
    <row r="72" spans="1:12" ht="24" x14ac:dyDescent="0.55000000000000004">
      <c r="C72" s="73"/>
      <c r="D72" s="38" t="s">
        <v>828</v>
      </c>
      <c r="E72" s="75" t="s">
        <v>829</v>
      </c>
      <c r="F72" s="75"/>
      <c r="G72" s="76">
        <f>COUNTIF(I12:I59,"/")</f>
        <v>0</v>
      </c>
      <c r="H72" s="76"/>
    </row>
  </sheetData>
  <mergeCells count="28"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7:J67"/>
    <mergeCell ref="B60:E60"/>
    <mergeCell ref="B61:E62"/>
    <mergeCell ref="F61:F62"/>
    <mergeCell ref="G62:I62"/>
    <mergeCell ref="B65:K65"/>
    <mergeCell ref="B66:K66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8"/>
  <sheetViews>
    <sheetView view="pageLayout" topLeftCell="A41" workbookViewId="0">
      <selection activeCell="I56" sqref="I56:J57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331</v>
      </c>
      <c r="D12" s="11" t="s">
        <v>332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0" t="s">
        <v>333</v>
      </c>
      <c r="D13" s="11" t="s">
        <v>334</v>
      </c>
      <c r="E13" s="4"/>
      <c r="F13" s="39" t="str">
        <f t="shared" ref="F13:F55" si="0">IF(E13&lt;=14,"/","")</f>
        <v>/</v>
      </c>
      <c r="G13" s="39" t="str">
        <f t="shared" ref="G13:G55" si="1">IF(AND(E13&gt;14,E13&lt;=20),"/","")</f>
        <v/>
      </c>
      <c r="H13" s="39" t="str">
        <f t="shared" ref="H13:H55" si="2">IF(AND(E13&gt;20,E13&lt;=25),"/","")</f>
        <v/>
      </c>
      <c r="I13" s="39" t="str">
        <f t="shared" ref="I13:I55" si="3">IF(AND(E13&gt;25,E13&lt;=30),"/","")</f>
        <v/>
      </c>
      <c r="J13" s="39" t="str">
        <f t="shared" ref="J13:J55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7" t="s">
        <v>335</v>
      </c>
      <c r="D14" s="23" t="s">
        <v>336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337</v>
      </c>
      <c r="D15" s="11" t="s">
        <v>338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0" t="s">
        <v>339</v>
      </c>
      <c r="D16" s="11" t="s">
        <v>340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0" t="s">
        <v>341</v>
      </c>
      <c r="D17" s="11" t="s">
        <v>342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9" t="s">
        <v>48</v>
      </c>
      <c r="D18" s="20" t="s">
        <v>343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9" t="s">
        <v>344</v>
      </c>
      <c r="D19" s="20" t="s">
        <v>345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9" t="s">
        <v>346</v>
      </c>
      <c r="D20" s="20" t="s">
        <v>347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7" t="s">
        <v>348</v>
      </c>
      <c r="D21" s="23" t="s">
        <v>349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7" t="s">
        <v>350</v>
      </c>
      <c r="D22" s="23" t="s">
        <v>351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0" t="s">
        <v>352</v>
      </c>
      <c r="D23" s="11" t="s">
        <v>353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0" t="s">
        <v>354</v>
      </c>
      <c r="D24" s="11" t="s">
        <v>355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356</v>
      </c>
      <c r="D25" s="11" t="s">
        <v>357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358</v>
      </c>
      <c r="D26" s="11" t="s">
        <v>359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7" t="s">
        <v>30</v>
      </c>
      <c r="D27" s="23" t="s">
        <v>360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361</v>
      </c>
      <c r="D28" s="11" t="s">
        <v>362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5" t="s">
        <v>363</v>
      </c>
      <c r="D29" s="16" t="s">
        <v>364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365</v>
      </c>
      <c r="D30" s="11" t="s">
        <v>366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0" t="s">
        <v>28</v>
      </c>
      <c r="D31" s="11" t="s">
        <v>367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0" t="s">
        <v>368</v>
      </c>
      <c r="D32" s="11" t="s">
        <v>369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7" t="s">
        <v>370</v>
      </c>
      <c r="D33" s="23" t="s">
        <v>58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371</v>
      </c>
      <c r="D34" s="11" t="s">
        <v>47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372</v>
      </c>
      <c r="D35" s="11" t="s">
        <v>373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5" t="s">
        <v>374</v>
      </c>
      <c r="D36" s="16" t="s">
        <v>375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80</v>
      </c>
      <c r="D37" s="11" t="s">
        <v>376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7" t="s">
        <v>377</v>
      </c>
      <c r="D38" s="23" t="s">
        <v>378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9" t="s">
        <v>379</v>
      </c>
      <c r="D39" s="20" t="s">
        <v>380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9" t="s">
        <v>381</v>
      </c>
      <c r="D40" s="20" t="s">
        <v>52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9" t="s">
        <v>23</v>
      </c>
      <c r="D41" s="20" t="s">
        <v>382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9" t="s">
        <v>383</v>
      </c>
      <c r="D42" s="20" t="s">
        <v>384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0" t="s">
        <v>385</v>
      </c>
      <c r="D43" s="11" t="s">
        <v>68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5" t="s">
        <v>386</v>
      </c>
      <c r="D44" s="16" t="s">
        <v>387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0" t="s">
        <v>388</v>
      </c>
      <c r="D45" s="11" t="s">
        <v>389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7" t="s">
        <v>390</v>
      </c>
      <c r="D46" s="23" t="s">
        <v>391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0" t="s">
        <v>392</v>
      </c>
      <c r="D47" s="11" t="s">
        <v>393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0" t="s">
        <v>129</v>
      </c>
      <c r="D48" s="11" t="s">
        <v>394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25" t="s">
        <v>395</v>
      </c>
      <c r="D49" s="26" t="s">
        <v>396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0" t="s">
        <v>397</v>
      </c>
      <c r="D50" s="11" t="s">
        <v>398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3" customFormat="1" ht="19.5" customHeight="1" x14ac:dyDescent="0.5">
      <c r="B51" s="5">
        <v>40</v>
      </c>
      <c r="C51" s="10" t="s">
        <v>399</v>
      </c>
      <c r="D51" s="11" t="s">
        <v>400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1:12" s="3" customFormat="1" ht="19.5" customHeight="1" x14ac:dyDescent="0.5">
      <c r="B52" s="5">
        <v>41</v>
      </c>
      <c r="C52" s="10" t="s">
        <v>401</v>
      </c>
      <c r="D52" s="11" t="s">
        <v>66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1:12" s="3" customFormat="1" ht="19.5" customHeight="1" x14ac:dyDescent="0.5">
      <c r="B53" s="5">
        <v>42</v>
      </c>
      <c r="C53" s="10" t="s">
        <v>402</v>
      </c>
      <c r="D53" s="11" t="s">
        <v>403</v>
      </c>
      <c r="E53" s="4"/>
      <c r="F53" s="39" t="str">
        <f t="shared" si="0"/>
        <v>/</v>
      </c>
      <c r="G53" s="39" t="str">
        <f t="shared" si="1"/>
        <v/>
      </c>
      <c r="H53" s="39" t="str">
        <f t="shared" si="2"/>
        <v/>
      </c>
      <c r="I53" s="39" t="str">
        <f t="shared" si="3"/>
        <v/>
      </c>
      <c r="J53" s="39" t="str">
        <f t="shared" si="4"/>
        <v>ไม่ผ่าน</v>
      </c>
    </row>
    <row r="54" spans="1:12" s="3" customFormat="1" ht="19.5" customHeight="1" x14ac:dyDescent="0.5">
      <c r="B54" s="5">
        <v>43</v>
      </c>
      <c r="C54" s="10" t="s">
        <v>404</v>
      </c>
      <c r="D54" s="11" t="s">
        <v>405</v>
      </c>
      <c r="E54" s="4"/>
      <c r="F54" s="39" t="str">
        <f t="shared" si="0"/>
        <v>/</v>
      </c>
      <c r="G54" s="39" t="str">
        <f t="shared" si="1"/>
        <v/>
      </c>
      <c r="H54" s="39" t="str">
        <f t="shared" si="2"/>
        <v/>
      </c>
      <c r="I54" s="39" t="str">
        <f t="shared" si="3"/>
        <v/>
      </c>
      <c r="J54" s="39" t="str">
        <f t="shared" si="4"/>
        <v>ไม่ผ่าน</v>
      </c>
    </row>
    <row r="55" spans="1:12" s="3" customFormat="1" ht="19.5" customHeight="1" x14ac:dyDescent="0.5">
      <c r="B55" s="5">
        <v>44</v>
      </c>
      <c r="C55" s="10" t="s">
        <v>406</v>
      </c>
      <c r="D55" s="11" t="s">
        <v>407</v>
      </c>
      <c r="E55" s="4"/>
      <c r="F55" s="39" t="str">
        <f t="shared" si="0"/>
        <v>/</v>
      </c>
      <c r="G55" s="39" t="str">
        <f t="shared" si="1"/>
        <v/>
      </c>
      <c r="H55" s="39" t="str">
        <f t="shared" si="2"/>
        <v/>
      </c>
      <c r="I55" s="39" t="str">
        <f t="shared" si="3"/>
        <v/>
      </c>
      <c r="J55" s="39" t="str">
        <f t="shared" si="4"/>
        <v>ไม่ผ่าน</v>
      </c>
    </row>
    <row r="56" spans="1:12" s="2" customFormat="1" ht="19.5" customHeight="1" x14ac:dyDescent="0.55000000000000004">
      <c r="B56" s="42" t="s">
        <v>14</v>
      </c>
      <c r="C56" s="43"/>
      <c r="D56" s="43"/>
      <c r="E56" s="44"/>
      <c r="F56" s="6"/>
      <c r="G56" s="6"/>
      <c r="H56" s="6"/>
      <c r="I56" s="39" t="s">
        <v>9</v>
      </c>
      <c r="J56" s="39">
        <f>COUNTIF(J12:J55,"ผ่าน")</f>
        <v>0</v>
      </c>
    </row>
    <row r="57" spans="1:12" s="2" customFormat="1" ht="19.5" customHeight="1" x14ac:dyDescent="0.55000000000000004">
      <c r="B57" s="45" t="s">
        <v>15</v>
      </c>
      <c r="C57" s="46"/>
      <c r="D57" s="46"/>
      <c r="E57" s="47"/>
      <c r="F57" s="51"/>
      <c r="G57" s="6"/>
      <c r="H57" s="6"/>
      <c r="I57" s="40" t="s">
        <v>817</v>
      </c>
      <c r="J57" s="40">
        <f>COUNTIF(J12:J55,"ไม่ผ่าน")</f>
        <v>44</v>
      </c>
    </row>
    <row r="58" spans="1:12" s="2" customFormat="1" ht="19.5" customHeight="1" x14ac:dyDescent="0.55000000000000004">
      <c r="B58" s="48"/>
      <c r="C58" s="49"/>
      <c r="D58" s="49"/>
      <c r="E58" s="50"/>
      <c r="F58" s="52"/>
      <c r="G58" s="53"/>
      <c r="H58" s="54"/>
      <c r="I58" s="55"/>
      <c r="J58" s="7"/>
    </row>
    <row r="59" spans="1:12" s="2" customFormat="1" ht="24" x14ac:dyDescent="0.55000000000000004">
      <c r="C59" s="2" t="s">
        <v>13</v>
      </c>
    </row>
    <row r="61" spans="1:12" s="3" customFormat="1" ht="22.5" customHeight="1" x14ac:dyDescent="0.5">
      <c r="B61" s="41" t="s">
        <v>16</v>
      </c>
      <c r="C61" s="41"/>
      <c r="D61" s="41"/>
      <c r="E61" s="41"/>
      <c r="F61" s="41"/>
      <c r="G61" s="41"/>
      <c r="H61" s="41"/>
      <c r="I61" s="41"/>
      <c r="J61" s="41"/>
      <c r="K61" s="41"/>
      <c r="L61" s="8"/>
    </row>
    <row r="62" spans="1:12" s="3" customFormat="1" ht="22.5" customHeight="1" x14ac:dyDescent="0.5">
      <c r="A62" s="9"/>
      <c r="B62" s="41" t="s">
        <v>17</v>
      </c>
      <c r="C62" s="41"/>
      <c r="D62" s="41"/>
      <c r="E62" s="41"/>
      <c r="F62" s="41"/>
      <c r="G62" s="41"/>
      <c r="H62" s="41"/>
      <c r="I62" s="41"/>
      <c r="J62" s="41"/>
      <c r="K62" s="41"/>
      <c r="L62" s="8"/>
    </row>
    <row r="63" spans="1:12" s="3" customFormat="1" ht="22.5" customHeight="1" x14ac:dyDescent="0.5">
      <c r="A63" s="9"/>
      <c r="B63" s="41" t="s">
        <v>18</v>
      </c>
      <c r="C63" s="41"/>
      <c r="D63" s="41"/>
      <c r="E63" s="41"/>
      <c r="F63" s="41"/>
      <c r="G63" s="41"/>
      <c r="H63" s="41"/>
      <c r="I63" s="41"/>
      <c r="J63" s="41"/>
      <c r="K63" s="8"/>
      <c r="L63" s="8"/>
    </row>
    <row r="64" spans="1:12" ht="24" x14ac:dyDescent="0.55000000000000004">
      <c r="C64" s="71" t="s">
        <v>818</v>
      </c>
      <c r="D64" s="37" t="s">
        <v>819</v>
      </c>
      <c r="E64" s="74" t="s">
        <v>820</v>
      </c>
      <c r="F64" s="74"/>
      <c r="G64" s="74" t="s">
        <v>821</v>
      </c>
      <c r="H64" s="74"/>
    </row>
    <row r="65" spans="3:8" ht="24" x14ac:dyDescent="0.55000000000000004">
      <c r="C65" s="72"/>
      <c r="D65" s="38" t="s">
        <v>822</v>
      </c>
      <c r="E65" s="75" t="s">
        <v>823</v>
      </c>
      <c r="F65" s="75"/>
      <c r="G65" s="76">
        <f>COUNTIF(F12:F55,"/")</f>
        <v>44</v>
      </c>
      <c r="H65" s="76"/>
    </row>
    <row r="66" spans="3:8" ht="24" x14ac:dyDescent="0.55000000000000004">
      <c r="C66" s="72"/>
      <c r="D66" s="38" t="s">
        <v>824</v>
      </c>
      <c r="E66" s="75" t="s">
        <v>825</v>
      </c>
      <c r="F66" s="75"/>
      <c r="G66" s="76">
        <f>COUNTIF(G12:G55,"/")</f>
        <v>0</v>
      </c>
      <c r="H66" s="76"/>
    </row>
    <row r="67" spans="3:8" ht="24" x14ac:dyDescent="0.55000000000000004">
      <c r="C67" s="72"/>
      <c r="D67" s="38" t="s">
        <v>826</v>
      </c>
      <c r="E67" s="75" t="s">
        <v>827</v>
      </c>
      <c r="F67" s="75"/>
      <c r="G67" s="76">
        <f>COUNTIF(H12:H55,"/")</f>
        <v>0</v>
      </c>
      <c r="H67" s="76"/>
    </row>
    <row r="68" spans="3:8" ht="24" x14ac:dyDescent="0.55000000000000004">
      <c r="C68" s="73"/>
      <c r="D68" s="38" t="s">
        <v>828</v>
      </c>
      <c r="E68" s="75" t="s">
        <v>829</v>
      </c>
      <c r="F68" s="75"/>
      <c r="G68" s="76">
        <f>COUNTIF(I12:I55,"/")</f>
        <v>0</v>
      </c>
      <c r="H68" s="76"/>
    </row>
  </sheetData>
  <mergeCells count="28"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3:J63"/>
    <mergeCell ref="B56:E56"/>
    <mergeCell ref="B57:E58"/>
    <mergeCell ref="F57:F58"/>
    <mergeCell ref="G58:I58"/>
    <mergeCell ref="B61:K61"/>
    <mergeCell ref="B62:K6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9"/>
  <sheetViews>
    <sheetView view="pageLayout" topLeftCell="A65" workbookViewId="0">
      <selection activeCell="I57" sqref="I57:J58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27" t="s">
        <v>331</v>
      </c>
      <c r="D12" s="27" t="s">
        <v>408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2" t="s">
        <v>409</v>
      </c>
      <c r="D13" s="12" t="s">
        <v>410</v>
      </c>
      <c r="E13" s="4"/>
      <c r="F13" s="39" t="str">
        <f t="shared" ref="F13:F56" si="0">IF(E13&lt;=14,"/","")</f>
        <v>/</v>
      </c>
      <c r="G13" s="39" t="str">
        <f t="shared" ref="G13:G56" si="1">IF(AND(E13&gt;14,E13&lt;=20),"/","")</f>
        <v/>
      </c>
      <c r="H13" s="39" t="str">
        <f t="shared" ref="H13:H56" si="2">IF(AND(E13&gt;20,E13&lt;=25),"/","")</f>
        <v/>
      </c>
      <c r="I13" s="39" t="str">
        <f t="shared" ref="I13:I56" si="3">IF(AND(E13&gt;25,E13&lt;=30),"/","")</f>
        <v/>
      </c>
      <c r="J13" s="39" t="str">
        <f t="shared" ref="J13:J56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28" t="s">
        <v>411</v>
      </c>
      <c r="D14" s="26" t="s">
        <v>412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5" t="s">
        <v>30</v>
      </c>
      <c r="D15" s="16" t="s">
        <v>413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9" t="s">
        <v>414</v>
      </c>
      <c r="D16" s="20" t="s">
        <v>415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9" t="s">
        <v>416</v>
      </c>
      <c r="D17" s="20" t="s">
        <v>417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9" t="s">
        <v>418</v>
      </c>
      <c r="D18" s="20" t="s">
        <v>419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9" t="s">
        <v>420</v>
      </c>
      <c r="D19" s="20" t="s">
        <v>421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9" t="s">
        <v>422</v>
      </c>
      <c r="D20" s="20" t="s">
        <v>423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9" t="s">
        <v>170</v>
      </c>
      <c r="D21" s="20" t="s">
        <v>424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9" t="s">
        <v>170</v>
      </c>
      <c r="D22" s="20" t="s">
        <v>425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9" t="s">
        <v>374</v>
      </c>
      <c r="D23" s="21" t="s">
        <v>426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7" t="s">
        <v>427</v>
      </c>
      <c r="D24" s="18" t="s">
        <v>428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429</v>
      </c>
      <c r="D25" s="12" t="s">
        <v>430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431</v>
      </c>
      <c r="D26" s="11" t="s">
        <v>432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433</v>
      </c>
      <c r="D27" s="12" t="s">
        <v>434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435</v>
      </c>
      <c r="D28" s="12" t="s">
        <v>436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437</v>
      </c>
      <c r="D29" s="12" t="s">
        <v>438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26</v>
      </c>
      <c r="D30" s="12" t="s">
        <v>439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5" t="s">
        <v>50</v>
      </c>
      <c r="D31" s="24" t="s">
        <v>440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7" t="s">
        <v>441</v>
      </c>
      <c r="D32" s="18" t="s">
        <v>442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0" t="s">
        <v>443</v>
      </c>
      <c r="D33" s="12" t="s">
        <v>41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444</v>
      </c>
      <c r="D34" s="11" t="s">
        <v>445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446</v>
      </c>
      <c r="D35" s="12" t="s">
        <v>447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7" t="s">
        <v>448</v>
      </c>
      <c r="D36" s="18" t="s">
        <v>249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449</v>
      </c>
      <c r="D37" s="12" t="s">
        <v>450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0" t="s">
        <v>451</v>
      </c>
      <c r="D38" s="12" t="s">
        <v>452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0" t="s">
        <v>453</v>
      </c>
      <c r="D39" s="12" t="s">
        <v>454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0" t="s">
        <v>455</v>
      </c>
      <c r="D40" s="12" t="s">
        <v>125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0" t="s">
        <v>456</v>
      </c>
      <c r="D41" s="12" t="s">
        <v>457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0" t="s">
        <v>458</v>
      </c>
      <c r="D42" s="12" t="s">
        <v>459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0" t="s">
        <v>460</v>
      </c>
      <c r="D43" s="12" t="s">
        <v>461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0" t="s">
        <v>462</v>
      </c>
      <c r="D44" s="12" t="s">
        <v>463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0" t="s">
        <v>24</v>
      </c>
      <c r="D45" s="12" t="s">
        <v>464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25" t="s">
        <v>465</v>
      </c>
      <c r="D46" s="28" t="s">
        <v>466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29" t="s">
        <v>215</v>
      </c>
      <c r="D47" s="29" t="s">
        <v>467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2" t="s">
        <v>72</v>
      </c>
      <c r="D48" s="12" t="s">
        <v>468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2" t="s">
        <v>469</v>
      </c>
      <c r="D49" s="12" t="s">
        <v>470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2" t="s">
        <v>471</v>
      </c>
      <c r="D50" s="12" t="s">
        <v>472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3" customFormat="1" ht="19.5" customHeight="1" x14ac:dyDescent="0.5">
      <c r="B51" s="5">
        <v>40</v>
      </c>
      <c r="C51" s="22" t="s">
        <v>473</v>
      </c>
      <c r="D51" s="22" t="s">
        <v>474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1:12" s="3" customFormat="1" ht="19.5" customHeight="1" x14ac:dyDescent="0.5">
      <c r="B52" s="5">
        <v>41</v>
      </c>
      <c r="C52" s="12" t="s">
        <v>475</v>
      </c>
      <c r="D52" s="12" t="s">
        <v>476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1:12" s="3" customFormat="1" ht="19.5" customHeight="1" x14ac:dyDescent="0.5">
      <c r="B53" s="5">
        <v>42</v>
      </c>
      <c r="C53" s="12" t="s">
        <v>477</v>
      </c>
      <c r="D53" s="12" t="s">
        <v>478</v>
      </c>
      <c r="E53" s="4"/>
      <c r="F53" s="39" t="str">
        <f t="shared" si="0"/>
        <v>/</v>
      </c>
      <c r="G53" s="39" t="str">
        <f t="shared" si="1"/>
        <v/>
      </c>
      <c r="H53" s="39" t="str">
        <f t="shared" si="2"/>
        <v/>
      </c>
      <c r="I53" s="39" t="str">
        <f t="shared" si="3"/>
        <v/>
      </c>
      <c r="J53" s="39" t="str">
        <f t="shared" si="4"/>
        <v>ไม่ผ่าน</v>
      </c>
    </row>
    <row r="54" spans="1:12" s="3" customFormat="1" ht="19.5" customHeight="1" x14ac:dyDescent="0.5">
      <c r="B54" s="5">
        <v>43</v>
      </c>
      <c r="C54" s="15" t="s">
        <v>479</v>
      </c>
      <c r="D54" s="24" t="s">
        <v>480</v>
      </c>
      <c r="E54" s="4"/>
      <c r="F54" s="39" t="str">
        <f t="shared" si="0"/>
        <v>/</v>
      </c>
      <c r="G54" s="39" t="str">
        <f t="shared" si="1"/>
        <v/>
      </c>
      <c r="H54" s="39" t="str">
        <f t="shared" si="2"/>
        <v/>
      </c>
      <c r="I54" s="39" t="str">
        <f t="shared" si="3"/>
        <v/>
      </c>
      <c r="J54" s="39" t="str">
        <f t="shared" si="4"/>
        <v>ไม่ผ่าน</v>
      </c>
    </row>
    <row r="55" spans="1:12" s="3" customFormat="1" ht="19.5" customHeight="1" x14ac:dyDescent="0.5">
      <c r="B55" s="5">
        <v>44</v>
      </c>
      <c r="C55" s="10" t="s">
        <v>481</v>
      </c>
      <c r="D55" s="11" t="s">
        <v>482</v>
      </c>
      <c r="E55" s="4"/>
      <c r="F55" s="39" t="str">
        <f t="shared" si="0"/>
        <v>/</v>
      </c>
      <c r="G55" s="39" t="str">
        <f t="shared" si="1"/>
        <v/>
      </c>
      <c r="H55" s="39" t="str">
        <f t="shared" si="2"/>
        <v/>
      </c>
      <c r="I55" s="39" t="str">
        <f t="shared" si="3"/>
        <v/>
      </c>
      <c r="J55" s="39" t="str">
        <f t="shared" si="4"/>
        <v>ไม่ผ่าน</v>
      </c>
    </row>
    <row r="56" spans="1:12" s="3" customFormat="1" ht="19.5" customHeight="1" x14ac:dyDescent="0.5">
      <c r="B56" s="5">
        <v>45</v>
      </c>
      <c r="C56" s="10" t="s">
        <v>483</v>
      </c>
      <c r="D56" s="12" t="s">
        <v>484</v>
      </c>
      <c r="E56" s="4"/>
      <c r="F56" s="39" t="str">
        <f t="shared" si="0"/>
        <v>/</v>
      </c>
      <c r="G56" s="39" t="str">
        <f t="shared" si="1"/>
        <v/>
      </c>
      <c r="H56" s="39" t="str">
        <f t="shared" si="2"/>
        <v/>
      </c>
      <c r="I56" s="39" t="str">
        <f t="shared" si="3"/>
        <v/>
      </c>
      <c r="J56" s="39" t="str">
        <f t="shared" si="4"/>
        <v>ไม่ผ่าน</v>
      </c>
    </row>
    <row r="57" spans="1:12" s="2" customFormat="1" ht="19.5" customHeight="1" x14ac:dyDescent="0.55000000000000004">
      <c r="B57" s="42" t="s">
        <v>14</v>
      </c>
      <c r="C57" s="43"/>
      <c r="D57" s="43"/>
      <c r="E57" s="44"/>
      <c r="F57" s="6"/>
      <c r="G57" s="6"/>
      <c r="H57" s="6"/>
      <c r="I57" s="39" t="s">
        <v>9</v>
      </c>
      <c r="J57" s="39">
        <f>COUNTIF(J12:J56,"ผ่าน")</f>
        <v>0</v>
      </c>
    </row>
    <row r="58" spans="1:12" s="2" customFormat="1" ht="19.5" customHeight="1" x14ac:dyDescent="0.55000000000000004">
      <c r="B58" s="45" t="s">
        <v>15</v>
      </c>
      <c r="C58" s="46"/>
      <c r="D58" s="46"/>
      <c r="E58" s="47"/>
      <c r="F58" s="51"/>
      <c r="G58" s="6"/>
      <c r="H58" s="6"/>
      <c r="I58" s="40" t="s">
        <v>817</v>
      </c>
      <c r="J58" s="40">
        <f>COUNTIF(J12:J56,"ไม่ผ่าน")</f>
        <v>45</v>
      </c>
    </row>
    <row r="59" spans="1:12" s="2" customFormat="1" ht="19.5" customHeight="1" x14ac:dyDescent="0.55000000000000004">
      <c r="B59" s="48"/>
      <c r="C59" s="49"/>
      <c r="D59" s="49"/>
      <c r="E59" s="50"/>
      <c r="F59" s="52"/>
      <c r="G59" s="53"/>
      <c r="H59" s="54"/>
      <c r="I59" s="55"/>
      <c r="J59" s="7"/>
    </row>
    <row r="60" spans="1:12" s="2" customFormat="1" ht="24" x14ac:dyDescent="0.55000000000000004">
      <c r="C60" s="2" t="s">
        <v>13</v>
      </c>
    </row>
    <row r="62" spans="1:12" s="3" customFormat="1" ht="22.5" customHeight="1" x14ac:dyDescent="0.5">
      <c r="B62" s="41" t="s">
        <v>16</v>
      </c>
      <c r="C62" s="41"/>
      <c r="D62" s="41"/>
      <c r="E62" s="41"/>
      <c r="F62" s="41"/>
      <c r="G62" s="41"/>
      <c r="H62" s="41"/>
      <c r="I62" s="41"/>
      <c r="J62" s="41"/>
      <c r="K62" s="41"/>
      <c r="L62" s="8"/>
    </row>
    <row r="63" spans="1:12" s="3" customFormat="1" ht="22.5" customHeight="1" x14ac:dyDescent="0.5">
      <c r="A63" s="9"/>
      <c r="B63" s="41" t="s">
        <v>17</v>
      </c>
      <c r="C63" s="41"/>
      <c r="D63" s="41"/>
      <c r="E63" s="41"/>
      <c r="F63" s="41"/>
      <c r="G63" s="41"/>
      <c r="H63" s="41"/>
      <c r="I63" s="41"/>
      <c r="J63" s="41"/>
      <c r="K63" s="41"/>
      <c r="L63" s="8"/>
    </row>
    <row r="64" spans="1:12" s="3" customFormat="1" ht="22.5" customHeight="1" x14ac:dyDescent="0.5">
      <c r="A64" s="9"/>
      <c r="B64" s="41" t="s">
        <v>18</v>
      </c>
      <c r="C64" s="41"/>
      <c r="D64" s="41"/>
      <c r="E64" s="41"/>
      <c r="F64" s="41"/>
      <c r="G64" s="41"/>
      <c r="H64" s="41"/>
      <c r="I64" s="41"/>
      <c r="J64" s="41"/>
      <c r="K64" s="8"/>
      <c r="L64" s="8"/>
    </row>
    <row r="65" spans="3:8" ht="24" x14ac:dyDescent="0.55000000000000004">
      <c r="C65" s="71" t="s">
        <v>818</v>
      </c>
      <c r="D65" s="37" t="s">
        <v>819</v>
      </c>
      <c r="E65" s="74" t="s">
        <v>820</v>
      </c>
      <c r="F65" s="74"/>
      <c r="G65" s="74" t="s">
        <v>821</v>
      </c>
      <c r="H65" s="74"/>
    </row>
    <row r="66" spans="3:8" ht="24" x14ac:dyDescent="0.55000000000000004">
      <c r="C66" s="72"/>
      <c r="D66" s="38" t="s">
        <v>822</v>
      </c>
      <c r="E66" s="75" t="s">
        <v>823</v>
      </c>
      <c r="F66" s="75"/>
      <c r="G66" s="76">
        <f>COUNTIF(F12:F56,"/")</f>
        <v>45</v>
      </c>
      <c r="H66" s="76"/>
    </row>
    <row r="67" spans="3:8" ht="24" x14ac:dyDescent="0.55000000000000004">
      <c r="C67" s="72"/>
      <c r="D67" s="38" t="s">
        <v>824</v>
      </c>
      <c r="E67" s="75" t="s">
        <v>825</v>
      </c>
      <c r="F67" s="75"/>
      <c r="G67" s="76">
        <f>COUNTIF(G12:G56,"/")</f>
        <v>0</v>
      </c>
      <c r="H67" s="76"/>
    </row>
    <row r="68" spans="3:8" ht="24" x14ac:dyDescent="0.55000000000000004">
      <c r="C68" s="72"/>
      <c r="D68" s="38" t="s">
        <v>826</v>
      </c>
      <c r="E68" s="75" t="s">
        <v>827</v>
      </c>
      <c r="F68" s="75"/>
      <c r="G68" s="76">
        <f>COUNTIF(H12:H56,"/")</f>
        <v>0</v>
      </c>
      <c r="H68" s="76"/>
    </row>
    <row r="69" spans="3:8" ht="24" x14ac:dyDescent="0.55000000000000004">
      <c r="C69" s="73"/>
      <c r="D69" s="38" t="s">
        <v>828</v>
      </c>
      <c r="E69" s="75" t="s">
        <v>829</v>
      </c>
      <c r="F69" s="75"/>
      <c r="G69" s="76">
        <f>COUNTIF(I12:I56,"/")</f>
        <v>0</v>
      </c>
      <c r="H69" s="76"/>
    </row>
  </sheetData>
  <mergeCells count="28">
    <mergeCell ref="C65:C69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4:J64"/>
    <mergeCell ref="B57:E57"/>
    <mergeCell ref="B58:E59"/>
    <mergeCell ref="F58:F59"/>
    <mergeCell ref="G59:I59"/>
    <mergeCell ref="B62:K62"/>
    <mergeCell ref="B63:K63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6"/>
  <sheetViews>
    <sheetView view="pageLayout" topLeftCell="A95" workbookViewId="0">
      <selection activeCell="I54" sqref="I54:J55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21" t="s">
        <v>485</v>
      </c>
      <c r="D12" s="21" t="s">
        <v>486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21" t="s">
        <v>487</v>
      </c>
      <c r="D13" s="21" t="s">
        <v>488</v>
      </c>
      <c r="E13" s="4"/>
      <c r="F13" s="39" t="str">
        <f t="shared" ref="F13:F53" si="0">IF(E13&lt;=14,"/","")</f>
        <v>/</v>
      </c>
      <c r="G13" s="39" t="str">
        <f t="shared" ref="G13:G53" si="1">IF(AND(E13&gt;14,E13&lt;=20),"/","")</f>
        <v/>
      </c>
      <c r="H13" s="39" t="str">
        <f t="shared" ref="H13:H53" si="2">IF(AND(E13&gt;20,E13&lt;=25),"/","")</f>
        <v/>
      </c>
      <c r="I13" s="39" t="str">
        <f t="shared" ref="I13:I53" si="3">IF(AND(E13&gt;25,E13&lt;=30),"/","")</f>
        <v/>
      </c>
      <c r="J13" s="39" t="str">
        <f t="shared" ref="J13:J53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2" t="s">
        <v>489</v>
      </c>
      <c r="D14" s="12" t="s">
        <v>419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8" t="s">
        <v>490</v>
      </c>
      <c r="D15" s="18" t="s">
        <v>39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2" t="s">
        <v>491</v>
      </c>
      <c r="D16" s="12" t="s">
        <v>492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2" t="s">
        <v>493</v>
      </c>
      <c r="D17" s="12" t="s">
        <v>494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2" t="s">
        <v>495</v>
      </c>
      <c r="D18" s="12" t="s">
        <v>496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2" t="s">
        <v>20</v>
      </c>
      <c r="D19" s="12" t="s">
        <v>497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24" t="s">
        <v>40</v>
      </c>
      <c r="D20" s="24" t="s">
        <v>498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2" t="s">
        <v>40</v>
      </c>
      <c r="D21" s="12" t="s">
        <v>499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2" t="s">
        <v>500</v>
      </c>
      <c r="D22" s="12" t="s">
        <v>501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2" t="s">
        <v>502</v>
      </c>
      <c r="D23" s="12" t="s">
        <v>503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8" t="s">
        <v>504</v>
      </c>
      <c r="D24" s="18" t="s">
        <v>505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24" t="s">
        <v>506</v>
      </c>
      <c r="D25" s="24" t="s">
        <v>507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2" t="s">
        <v>508</v>
      </c>
      <c r="D26" s="12" t="s">
        <v>509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2" t="s">
        <v>510</v>
      </c>
      <c r="D27" s="12" t="s">
        <v>511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2" t="s">
        <v>512</v>
      </c>
      <c r="D28" s="12" t="s">
        <v>513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2" t="s">
        <v>514</v>
      </c>
      <c r="D29" s="12" t="s">
        <v>515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28" t="s">
        <v>516</v>
      </c>
      <c r="D30" s="28" t="s">
        <v>517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2" t="s">
        <v>518</v>
      </c>
      <c r="D31" s="12" t="s">
        <v>519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24" t="s">
        <v>520</v>
      </c>
      <c r="D32" s="24" t="s">
        <v>521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27" t="s">
        <v>522</v>
      </c>
      <c r="D33" s="27" t="s">
        <v>523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2" t="s">
        <v>524</v>
      </c>
      <c r="D34" s="12" t="s">
        <v>84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2" t="s">
        <v>525</v>
      </c>
      <c r="D35" s="12" t="s">
        <v>27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8" t="s">
        <v>526</v>
      </c>
      <c r="D36" s="18" t="s">
        <v>527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2" t="s">
        <v>528</v>
      </c>
      <c r="D37" s="12" t="s">
        <v>529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2" t="s">
        <v>530</v>
      </c>
      <c r="D38" s="12" t="s">
        <v>531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8" t="s">
        <v>532</v>
      </c>
      <c r="D39" s="18" t="s">
        <v>533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2" t="s">
        <v>534</v>
      </c>
      <c r="D40" s="12" t="s">
        <v>535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2" t="s">
        <v>536</v>
      </c>
      <c r="D41" s="12" t="s">
        <v>537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24" t="s">
        <v>538</v>
      </c>
      <c r="D42" s="24" t="s">
        <v>539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2" t="s">
        <v>540</v>
      </c>
      <c r="D43" s="12" t="s">
        <v>541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2" t="s">
        <v>542</v>
      </c>
      <c r="D44" s="12" t="s">
        <v>543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22" t="s">
        <v>544</v>
      </c>
      <c r="D45" s="22" t="s">
        <v>545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8" t="s">
        <v>31</v>
      </c>
      <c r="D46" s="18" t="s">
        <v>546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2" t="s">
        <v>547</v>
      </c>
      <c r="D47" s="12" t="s">
        <v>546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2" t="s">
        <v>548</v>
      </c>
      <c r="D48" s="12" t="s">
        <v>549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2" t="s">
        <v>550</v>
      </c>
      <c r="D49" s="12" t="s">
        <v>551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2" t="s">
        <v>550</v>
      </c>
      <c r="D50" s="12" t="s">
        <v>39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3" customFormat="1" ht="19.5" customHeight="1" x14ac:dyDescent="0.5">
      <c r="B51" s="5">
        <v>40</v>
      </c>
      <c r="C51" s="12" t="s">
        <v>552</v>
      </c>
      <c r="D51" s="12" t="s">
        <v>148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1:12" s="3" customFormat="1" ht="19.5" customHeight="1" x14ac:dyDescent="0.5">
      <c r="B52" s="5">
        <v>41</v>
      </c>
      <c r="C52" s="10" t="s">
        <v>24</v>
      </c>
      <c r="D52" s="12" t="s">
        <v>553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1:12" s="3" customFormat="1" ht="19.5" customHeight="1" x14ac:dyDescent="0.5">
      <c r="B53" s="5">
        <v>42</v>
      </c>
      <c r="C53" s="17" t="s">
        <v>554</v>
      </c>
      <c r="D53" s="18" t="s">
        <v>555</v>
      </c>
      <c r="E53" s="4"/>
      <c r="F53" s="39" t="str">
        <f t="shared" si="0"/>
        <v>/</v>
      </c>
      <c r="G53" s="39" t="str">
        <f t="shared" si="1"/>
        <v/>
      </c>
      <c r="H53" s="39" t="str">
        <f t="shared" si="2"/>
        <v/>
      </c>
      <c r="I53" s="39" t="str">
        <f t="shared" si="3"/>
        <v/>
      </c>
      <c r="J53" s="39" t="str">
        <f t="shared" si="4"/>
        <v>ไม่ผ่าน</v>
      </c>
    </row>
    <row r="54" spans="1:12" s="2" customFormat="1" ht="19.5" customHeight="1" x14ac:dyDescent="0.55000000000000004">
      <c r="B54" s="42" t="s">
        <v>14</v>
      </c>
      <c r="C54" s="43"/>
      <c r="D54" s="43"/>
      <c r="E54" s="44"/>
      <c r="F54" s="6"/>
      <c r="G54" s="6"/>
      <c r="H54" s="6"/>
      <c r="I54" s="39" t="s">
        <v>9</v>
      </c>
      <c r="J54" s="39">
        <f>COUNTIF(J12:J53,"ผ่าน")</f>
        <v>0</v>
      </c>
    </row>
    <row r="55" spans="1:12" s="2" customFormat="1" ht="19.5" customHeight="1" x14ac:dyDescent="0.55000000000000004">
      <c r="B55" s="45" t="s">
        <v>15</v>
      </c>
      <c r="C55" s="46"/>
      <c r="D55" s="46"/>
      <c r="E55" s="47"/>
      <c r="F55" s="51"/>
      <c r="G55" s="6"/>
      <c r="H55" s="6"/>
      <c r="I55" s="40" t="s">
        <v>817</v>
      </c>
      <c r="J55" s="40">
        <f>COUNTIF(J12:J53,"ไม่ผ่าน")</f>
        <v>42</v>
      </c>
    </row>
    <row r="56" spans="1:12" s="2" customFormat="1" ht="19.5" customHeight="1" x14ac:dyDescent="0.55000000000000004">
      <c r="B56" s="48"/>
      <c r="C56" s="49"/>
      <c r="D56" s="49"/>
      <c r="E56" s="50"/>
      <c r="F56" s="52"/>
      <c r="G56" s="53"/>
      <c r="H56" s="54"/>
      <c r="I56" s="55"/>
      <c r="J56" s="7"/>
    </row>
    <row r="57" spans="1:12" s="2" customFormat="1" ht="24" x14ac:dyDescent="0.55000000000000004">
      <c r="C57" s="2" t="s">
        <v>13</v>
      </c>
    </row>
    <row r="59" spans="1:12" s="3" customFormat="1" ht="22.5" customHeight="1" x14ac:dyDescent="0.5">
      <c r="B59" s="41" t="s">
        <v>16</v>
      </c>
      <c r="C59" s="41"/>
      <c r="D59" s="41"/>
      <c r="E59" s="41"/>
      <c r="F59" s="41"/>
      <c r="G59" s="41"/>
      <c r="H59" s="41"/>
      <c r="I59" s="41"/>
      <c r="J59" s="41"/>
      <c r="K59" s="41"/>
      <c r="L59" s="8"/>
    </row>
    <row r="60" spans="1:12" s="3" customFormat="1" ht="22.5" customHeight="1" x14ac:dyDescent="0.5">
      <c r="A60" s="9"/>
      <c r="B60" s="41" t="s">
        <v>17</v>
      </c>
      <c r="C60" s="41"/>
      <c r="D60" s="41"/>
      <c r="E60" s="41"/>
      <c r="F60" s="41"/>
      <c r="G60" s="41"/>
      <c r="H60" s="41"/>
      <c r="I60" s="41"/>
      <c r="J60" s="41"/>
      <c r="K60" s="41"/>
      <c r="L60" s="8"/>
    </row>
    <row r="61" spans="1:12" s="3" customFormat="1" ht="22.5" customHeight="1" x14ac:dyDescent="0.5">
      <c r="A61" s="9"/>
      <c r="B61" s="41" t="s">
        <v>18</v>
      </c>
      <c r="C61" s="41"/>
      <c r="D61" s="41"/>
      <c r="E61" s="41"/>
      <c r="F61" s="41"/>
      <c r="G61" s="41"/>
      <c r="H61" s="41"/>
      <c r="I61" s="41"/>
      <c r="J61" s="41"/>
      <c r="K61" s="8"/>
      <c r="L61" s="8"/>
    </row>
    <row r="62" spans="1:12" ht="24" x14ac:dyDescent="0.55000000000000004">
      <c r="C62" s="71" t="s">
        <v>818</v>
      </c>
      <c r="D62" s="37" t="s">
        <v>819</v>
      </c>
      <c r="E62" s="74" t="s">
        <v>820</v>
      </c>
      <c r="F62" s="74"/>
      <c r="G62" s="74" t="s">
        <v>821</v>
      </c>
      <c r="H62" s="74"/>
    </row>
    <row r="63" spans="1:12" ht="24" x14ac:dyDescent="0.55000000000000004">
      <c r="C63" s="72"/>
      <c r="D63" s="38" t="s">
        <v>822</v>
      </c>
      <c r="E63" s="75" t="s">
        <v>823</v>
      </c>
      <c r="F63" s="75"/>
      <c r="G63" s="76">
        <f>COUNTIF(F12:F53,"/")</f>
        <v>42</v>
      </c>
      <c r="H63" s="76"/>
    </row>
    <row r="64" spans="1:12" ht="24" x14ac:dyDescent="0.55000000000000004">
      <c r="C64" s="72"/>
      <c r="D64" s="38" t="s">
        <v>824</v>
      </c>
      <c r="E64" s="75" t="s">
        <v>825</v>
      </c>
      <c r="F64" s="75"/>
      <c r="G64" s="76">
        <f>COUNTIF(G12:G53,"/")</f>
        <v>0</v>
      </c>
      <c r="H64" s="76"/>
    </row>
    <row r="65" spans="3:8" ht="24" x14ac:dyDescent="0.55000000000000004">
      <c r="C65" s="72"/>
      <c r="D65" s="38" t="s">
        <v>826</v>
      </c>
      <c r="E65" s="75" t="s">
        <v>827</v>
      </c>
      <c r="F65" s="75"/>
      <c r="G65" s="76">
        <f>COUNTIF(H12:H53,"/")</f>
        <v>0</v>
      </c>
      <c r="H65" s="76"/>
    </row>
    <row r="66" spans="3:8" ht="24" x14ac:dyDescent="0.55000000000000004">
      <c r="C66" s="73"/>
      <c r="D66" s="38" t="s">
        <v>828</v>
      </c>
      <c r="E66" s="75" t="s">
        <v>829</v>
      </c>
      <c r="F66" s="75"/>
      <c r="G66" s="76">
        <f>COUNTIF(I12:I53,"/")</f>
        <v>0</v>
      </c>
      <c r="H66" s="76"/>
    </row>
  </sheetData>
  <mergeCells count="28">
    <mergeCell ref="C62:C66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1:J61"/>
    <mergeCell ref="B54:E54"/>
    <mergeCell ref="B55:E56"/>
    <mergeCell ref="F55:F56"/>
    <mergeCell ref="G56:I56"/>
    <mergeCell ref="B59:K59"/>
    <mergeCell ref="B60:K60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5"/>
  <sheetViews>
    <sheetView view="pageLayout" topLeftCell="A47" workbookViewId="0">
      <selection activeCell="I53" sqref="I53:J54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556</v>
      </c>
      <c r="D12" s="11" t="s">
        <v>557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0" t="s">
        <v>433</v>
      </c>
      <c r="D13" s="11" t="s">
        <v>558</v>
      </c>
      <c r="E13" s="4"/>
      <c r="F13" s="39" t="str">
        <f t="shared" ref="F13:F52" si="0">IF(E13&lt;=14,"/","")</f>
        <v>/</v>
      </c>
      <c r="G13" s="39" t="str">
        <f t="shared" ref="G13:G52" si="1">IF(AND(E13&gt;14,E13&lt;=20),"/","")</f>
        <v/>
      </c>
      <c r="H13" s="39" t="str">
        <f t="shared" ref="H13:H52" si="2">IF(AND(E13&gt;20,E13&lt;=25),"/","")</f>
        <v/>
      </c>
      <c r="I13" s="39" t="str">
        <f t="shared" ref="I13:I52" si="3">IF(AND(E13&gt;25,E13&lt;=30),"/","")</f>
        <v/>
      </c>
      <c r="J13" s="39" t="str">
        <f t="shared" ref="J13:J52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5" t="s">
        <v>559</v>
      </c>
      <c r="D14" s="16" t="s">
        <v>560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561</v>
      </c>
      <c r="D15" s="11" t="s">
        <v>562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22" t="s">
        <v>563</v>
      </c>
      <c r="D16" s="22" t="s">
        <v>564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2" t="s">
        <v>565</v>
      </c>
      <c r="D17" s="12" t="s">
        <v>566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0" t="s">
        <v>567</v>
      </c>
      <c r="D18" s="11" t="s">
        <v>568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0" t="s">
        <v>30</v>
      </c>
      <c r="D19" s="11" t="s">
        <v>569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7" t="s">
        <v>414</v>
      </c>
      <c r="D20" s="23" t="s">
        <v>570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5" t="s">
        <v>571</v>
      </c>
      <c r="D21" s="16" t="s">
        <v>572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0" t="s">
        <v>571</v>
      </c>
      <c r="D22" s="11" t="s">
        <v>573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0" t="s">
        <v>574</v>
      </c>
      <c r="D23" s="11" t="s">
        <v>55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0" t="s">
        <v>70</v>
      </c>
      <c r="D24" s="11" t="s">
        <v>575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576</v>
      </c>
      <c r="D25" s="11" t="s">
        <v>577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5" t="s">
        <v>578</v>
      </c>
      <c r="D26" s="16" t="s">
        <v>579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51</v>
      </c>
      <c r="D27" s="12" t="s">
        <v>580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581</v>
      </c>
      <c r="D28" s="12" t="s">
        <v>582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583</v>
      </c>
      <c r="D29" s="12" t="s">
        <v>584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585</v>
      </c>
      <c r="D30" s="11" t="s">
        <v>586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7" t="s">
        <v>45</v>
      </c>
      <c r="D31" s="18" t="s">
        <v>587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0" t="s">
        <v>588</v>
      </c>
      <c r="D32" s="12" t="s">
        <v>589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5" t="s">
        <v>590</v>
      </c>
      <c r="D33" s="24" t="s">
        <v>591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592</v>
      </c>
      <c r="D34" s="12" t="s">
        <v>593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594</v>
      </c>
      <c r="D35" s="12" t="s">
        <v>595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7" t="s">
        <v>596</v>
      </c>
      <c r="D36" s="18" t="s">
        <v>597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598</v>
      </c>
      <c r="D37" s="12" t="s">
        <v>599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5" t="s">
        <v>600</v>
      </c>
      <c r="D38" s="24" t="s">
        <v>601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0" t="s">
        <v>602</v>
      </c>
      <c r="D39" s="12" t="s">
        <v>603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0" t="s">
        <v>604</v>
      </c>
      <c r="D40" s="12" t="s">
        <v>605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7" t="s">
        <v>606</v>
      </c>
      <c r="D41" s="18" t="s">
        <v>607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0" t="s">
        <v>608</v>
      </c>
      <c r="D42" s="12" t="s">
        <v>609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0" t="s">
        <v>610</v>
      </c>
      <c r="D43" s="12" t="s">
        <v>611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0" t="s">
        <v>612</v>
      </c>
      <c r="D44" s="12" t="s">
        <v>613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7" t="s">
        <v>614</v>
      </c>
      <c r="D45" s="18" t="s">
        <v>615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0" t="s">
        <v>616</v>
      </c>
      <c r="D46" s="12" t="s">
        <v>617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7" t="s">
        <v>618</v>
      </c>
      <c r="D47" s="18" t="s">
        <v>619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0" t="s">
        <v>270</v>
      </c>
      <c r="D48" s="12" t="s">
        <v>620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0" t="s">
        <v>621</v>
      </c>
      <c r="D49" s="11" t="s">
        <v>69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0" t="s">
        <v>622</v>
      </c>
      <c r="D50" s="11" t="s">
        <v>623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3" customFormat="1" ht="19.5" customHeight="1" x14ac:dyDescent="0.5">
      <c r="B51" s="5">
        <v>40</v>
      </c>
      <c r="C51" s="10" t="s">
        <v>29</v>
      </c>
      <c r="D51" s="12" t="s">
        <v>624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1:12" s="3" customFormat="1" ht="19.5" customHeight="1" x14ac:dyDescent="0.5">
      <c r="B52" s="5">
        <v>41</v>
      </c>
      <c r="C52" s="15" t="s">
        <v>65</v>
      </c>
      <c r="D52" s="24" t="s">
        <v>625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1:12" s="2" customFormat="1" ht="19.5" customHeight="1" x14ac:dyDescent="0.55000000000000004">
      <c r="B53" s="42" t="s">
        <v>14</v>
      </c>
      <c r="C53" s="43"/>
      <c r="D53" s="43"/>
      <c r="E53" s="44"/>
      <c r="F53" s="6"/>
      <c r="G53" s="6"/>
      <c r="H53" s="6"/>
      <c r="I53" s="39" t="s">
        <v>9</v>
      </c>
      <c r="J53" s="39">
        <f>COUNTIF(J12:J52,"ผ่าน")</f>
        <v>0</v>
      </c>
    </row>
    <row r="54" spans="1:12" s="2" customFormat="1" ht="19.5" customHeight="1" x14ac:dyDescent="0.55000000000000004">
      <c r="B54" s="45" t="s">
        <v>15</v>
      </c>
      <c r="C54" s="46"/>
      <c r="D54" s="46"/>
      <c r="E54" s="47"/>
      <c r="F54" s="51"/>
      <c r="G54" s="6"/>
      <c r="H54" s="6"/>
      <c r="I54" s="40" t="s">
        <v>817</v>
      </c>
      <c r="J54" s="40">
        <f>COUNTIF(J12:J52,"ไม่ผ่าน")</f>
        <v>41</v>
      </c>
    </row>
    <row r="55" spans="1:12" s="2" customFormat="1" ht="19.5" customHeight="1" x14ac:dyDescent="0.55000000000000004">
      <c r="B55" s="48"/>
      <c r="C55" s="49"/>
      <c r="D55" s="49"/>
      <c r="E55" s="50"/>
      <c r="F55" s="52"/>
      <c r="G55" s="53"/>
      <c r="H55" s="54"/>
      <c r="I55" s="55"/>
      <c r="J55" s="7"/>
    </row>
    <row r="56" spans="1:12" s="2" customFormat="1" ht="24" x14ac:dyDescent="0.55000000000000004">
      <c r="C56" s="2" t="s">
        <v>13</v>
      </c>
    </row>
    <row r="58" spans="1:12" s="3" customFormat="1" ht="22.5" customHeight="1" x14ac:dyDescent="0.5">
      <c r="B58" s="41" t="s">
        <v>16</v>
      </c>
      <c r="C58" s="41"/>
      <c r="D58" s="41"/>
      <c r="E58" s="41"/>
      <c r="F58" s="41"/>
      <c r="G58" s="41"/>
      <c r="H58" s="41"/>
      <c r="I58" s="41"/>
      <c r="J58" s="41"/>
      <c r="K58" s="41"/>
      <c r="L58" s="8"/>
    </row>
    <row r="59" spans="1:12" s="3" customFormat="1" ht="22.5" customHeight="1" x14ac:dyDescent="0.5">
      <c r="A59" s="9"/>
      <c r="B59" s="41" t="s">
        <v>17</v>
      </c>
      <c r="C59" s="41"/>
      <c r="D59" s="41"/>
      <c r="E59" s="41"/>
      <c r="F59" s="41"/>
      <c r="G59" s="41"/>
      <c r="H59" s="41"/>
      <c r="I59" s="41"/>
      <c r="J59" s="41"/>
      <c r="K59" s="41"/>
      <c r="L59" s="8"/>
    </row>
    <row r="60" spans="1:12" s="3" customFormat="1" ht="22.5" customHeight="1" x14ac:dyDescent="0.5">
      <c r="A60" s="9"/>
      <c r="B60" s="41" t="s">
        <v>18</v>
      </c>
      <c r="C60" s="41"/>
      <c r="D60" s="41"/>
      <c r="E60" s="41"/>
      <c r="F60" s="41"/>
      <c r="G60" s="41"/>
      <c r="H60" s="41"/>
      <c r="I60" s="41"/>
      <c r="J60" s="41"/>
      <c r="K60" s="8"/>
      <c r="L60" s="8"/>
    </row>
    <row r="61" spans="1:12" ht="24" x14ac:dyDescent="0.55000000000000004">
      <c r="C61" s="71" t="s">
        <v>818</v>
      </c>
      <c r="D61" s="37" t="s">
        <v>819</v>
      </c>
      <c r="E61" s="74" t="s">
        <v>820</v>
      </c>
      <c r="F61" s="74"/>
      <c r="G61" s="74" t="s">
        <v>821</v>
      </c>
      <c r="H61" s="74"/>
    </row>
    <row r="62" spans="1:12" ht="24" x14ac:dyDescent="0.55000000000000004">
      <c r="C62" s="72"/>
      <c r="D62" s="38" t="s">
        <v>822</v>
      </c>
      <c r="E62" s="75" t="s">
        <v>823</v>
      </c>
      <c r="F62" s="75"/>
      <c r="G62" s="76">
        <f>COUNTIF(F12:F52,"/")</f>
        <v>41</v>
      </c>
      <c r="H62" s="76"/>
    </row>
    <row r="63" spans="1:12" ht="24" x14ac:dyDescent="0.55000000000000004">
      <c r="C63" s="72"/>
      <c r="D63" s="38" t="s">
        <v>824</v>
      </c>
      <c r="E63" s="75" t="s">
        <v>825</v>
      </c>
      <c r="F63" s="75"/>
      <c r="G63" s="76">
        <f>COUNTIF(G12:G52,"/")</f>
        <v>0</v>
      </c>
      <c r="H63" s="76"/>
    </row>
    <row r="64" spans="1:12" ht="24" x14ac:dyDescent="0.55000000000000004">
      <c r="C64" s="72"/>
      <c r="D64" s="38" t="s">
        <v>826</v>
      </c>
      <c r="E64" s="75" t="s">
        <v>827</v>
      </c>
      <c r="F64" s="75"/>
      <c r="G64" s="76">
        <f>COUNTIF(H12:H52,"/")</f>
        <v>0</v>
      </c>
      <c r="H64" s="76"/>
    </row>
    <row r="65" spans="3:8" ht="24" x14ac:dyDescent="0.55000000000000004">
      <c r="C65" s="73"/>
      <c r="D65" s="38" t="s">
        <v>828</v>
      </c>
      <c r="E65" s="75" t="s">
        <v>829</v>
      </c>
      <c r="F65" s="75"/>
      <c r="G65" s="76">
        <f>COUNTIF(I12:I52,"/")</f>
        <v>0</v>
      </c>
      <c r="H65" s="76"/>
    </row>
  </sheetData>
  <mergeCells count="28"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53:E53"/>
    <mergeCell ref="B54:E55"/>
    <mergeCell ref="F54:F55"/>
    <mergeCell ref="G55:I55"/>
    <mergeCell ref="B58:K58"/>
    <mergeCell ref="B59:K59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5"/>
  <sheetViews>
    <sheetView view="pageLayout" topLeftCell="A47" workbookViewId="0">
      <selection activeCell="I53" sqref="I53:J54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626</v>
      </c>
      <c r="D12" s="11" t="s">
        <v>627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9" t="s">
        <v>628</v>
      </c>
      <c r="D13" s="20" t="s">
        <v>557</v>
      </c>
      <c r="E13" s="4"/>
      <c r="F13" s="39" t="str">
        <f t="shared" ref="F13:F52" si="0">IF(E13&lt;=14,"/","")</f>
        <v>/</v>
      </c>
      <c r="G13" s="39" t="str">
        <f t="shared" ref="G13:G52" si="1">IF(AND(E13&gt;14,E13&lt;=20),"/","")</f>
        <v/>
      </c>
      <c r="H13" s="39" t="str">
        <f t="shared" ref="H13:H52" si="2">IF(AND(E13&gt;20,E13&lt;=25),"/","")</f>
        <v/>
      </c>
      <c r="I13" s="39" t="str">
        <f t="shared" ref="I13:I52" si="3">IF(AND(E13&gt;25,E13&lt;=30),"/","")</f>
        <v/>
      </c>
      <c r="J13" s="39" t="str">
        <f t="shared" ref="J13:J52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0" t="s">
        <v>629</v>
      </c>
      <c r="D14" s="11" t="s">
        <v>630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631</v>
      </c>
      <c r="D15" s="11" t="s">
        <v>632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7" t="s">
        <v>83</v>
      </c>
      <c r="D16" s="23" t="s">
        <v>633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0" t="s">
        <v>634</v>
      </c>
      <c r="D17" s="11" t="s">
        <v>635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0" t="s">
        <v>636</v>
      </c>
      <c r="D18" s="11" t="s">
        <v>637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0" t="s">
        <v>638</v>
      </c>
      <c r="D19" s="11" t="s">
        <v>639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0" t="s">
        <v>640</v>
      </c>
      <c r="D20" s="11" t="s">
        <v>641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7" t="s">
        <v>642</v>
      </c>
      <c r="D21" s="23" t="s">
        <v>389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10" t="s">
        <v>643</v>
      </c>
      <c r="D22" s="11" t="s">
        <v>644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0" t="s">
        <v>645</v>
      </c>
      <c r="D23" s="11" t="s">
        <v>74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0" t="s">
        <v>646</v>
      </c>
      <c r="D24" s="11" t="s">
        <v>74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647</v>
      </c>
      <c r="D25" s="11" t="s">
        <v>593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648</v>
      </c>
      <c r="D26" s="11" t="s">
        <v>73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649</v>
      </c>
      <c r="D27" s="11" t="s">
        <v>650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651</v>
      </c>
      <c r="D28" s="11" t="s">
        <v>652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653</v>
      </c>
      <c r="D29" s="11" t="s">
        <v>81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7" t="s">
        <v>654</v>
      </c>
      <c r="D30" s="23" t="s">
        <v>655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0" t="s">
        <v>656</v>
      </c>
      <c r="D31" s="11" t="s">
        <v>657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5" t="s">
        <v>658</v>
      </c>
      <c r="D32" s="16" t="s">
        <v>659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0" t="s">
        <v>59</v>
      </c>
      <c r="D33" s="11" t="s">
        <v>660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661</v>
      </c>
      <c r="D34" s="11" t="s">
        <v>572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0" t="s">
        <v>662</v>
      </c>
      <c r="D35" s="30" t="s">
        <v>663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0" t="s">
        <v>664</v>
      </c>
      <c r="D36" s="12" t="s">
        <v>665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666</v>
      </c>
      <c r="D37" s="12" t="s">
        <v>53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0" t="s">
        <v>77</v>
      </c>
      <c r="D38" s="12" t="s">
        <v>667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0" t="s">
        <v>668</v>
      </c>
      <c r="D39" s="12" t="s">
        <v>669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0" t="s">
        <v>670</v>
      </c>
      <c r="D40" s="11" t="s">
        <v>671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7" t="s">
        <v>672</v>
      </c>
      <c r="D41" s="18" t="s">
        <v>673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2" t="s">
        <v>674</v>
      </c>
      <c r="D42" s="12" t="s">
        <v>675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2" t="s">
        <v>44</v>
      </c>
      <c r="D43" s="12" t="s">
        <v>147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27" t="s">
        <v>676</v>
      </c>
      <c r="D44" s="27" t="s">
        <v>677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2" t="s">
        <v>678</v>
      </c>
      <c r="D45" s="12" t="s">
        <v>679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2" t="s">
        <v>680</v>
      </c>
      <c r="D46" s="12" t="s">
        <v>681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24" t="s">
        <v>38</v>
      </c>
      <c r="D47" s="24" t="s">
        <v>682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22" t="s">
        <v>683</v>
      </c>
      <c r="D48" s="22" t="s">
        <v>531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8" t="s">
        <v>684</v>
      </c>
      <c r="D49" s="18" t="s">
        <v>685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2" t="s">
        <v>75</v>
      </c>
      <c r="D50" s="12" t="s">
        <v>686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3" customFormat="1" ht="19.5" customHeight="1" x14ac:dyDescent="0.5">
      <c r="B51" s="5">
        <v>40</v>
      </c>
      <c r="C51" s="22" t="s">
        <v>37</v>
      </c>
      <c r="D51" s="22" t="s">
        <v>687</v>
      </c>
      <c r="E51" s="4"/>
      <c r="F51" s="39" t="str">
        <f t="shared" si="0"/>
        <v>/</v>
      </c>
      <c r="G51" s="39" t="str">
        <f t="shared" si="1"/>
        <v/>
      </c>
      <c r="H51" s="39" t="str">
        <f t="shared" si="2"/>
        <v/>
      </c>
      <c r="I51" s="39" t="str">
        <f t="shared" si="3"/>
        <v/>
      </c>
      <c r="J51" s="39" t="str">
        <f t="shared" si="4"/>
        <v>ไม่ผ่าน</v>
      </c>
    </row>
    <row r="52" spans="1:12" s="3" customFormat="1" ht="19.5" customHeight="1" x14ac:dyDescent="0.5">
      <c r="B52" s="5">
        <v>41</v>
      </c>
      <c r="C52" s="12" t="s">
        <v>688</v>
      </c>
      <c r="D52" s="12" t="s">
        <v>689</v>
      </c>
      <c r="E52" s="4"/>
      <c r="F52" s="39" t="str">
        <f t="shared" si="0"/>
        <v>/</v>
      </c>
      <c r="G52" s="39" t="str">
        <f t="shared" si="1"/>
        <v/>
      </c>
      <c r="H52" s="39" t="str">
        <f t="shared" si="2"/>
        <v/>
      </c>
      <c r="I52" s="39" t="str">
        <f t="shared" si="3"/>
        <v/>
      </c>
      <c r="J52" s="39" t="str">
        <f t="shared" si="4"/>
        <v>ไม่ผ่าน</v>
      </c>
    </row>
    <row r="53" spans="1:12" s="2" customFormat="1" ht="19.5" customHeight="1" x14ac:dyDescent="0.55000000000000004">
      <c r="B53" s="42" t="s">
        <v>14</v>
      </c>
      <c r="C53" s="43"/>
      <c r="D53" s="43"/>
      <c r="E53" s="44"/>
      <c r="F53" s="6"/>
      <c r="G53" s="6"/>
      <c r="H53" s="6"/>
      <c r="I53" s="39" t="s">
        <v>9</v>
      </c>
      <c r="J53" s="39">
        <f>COUNTIF(J12:J52,"ผ่าน")</f>
        <v>0</v>
      </c>
    </row>
    <row r="54" spans="1:12" s="2" customFormat="1" ht="19.5" customHeight="1" x14ac:dyDescent="0.55000000000000004">
      <c r="B54" s="45" t="s">
        <v>15</v>
      </c>
      <c r="C54" s="46"/>
      <c r="D54" s="46"/>
      <c r="E54" s="47"/>
      <c r="F54" s="51"/>
      <c r="G54" s="6"/>
      <c r="H54" s="6"/>
      <c r="I54" s="40" t="s">
        <v>817</v>
      </c>
      <c r="J54" s="40">
        <f>COUNTIF(J12:J52,"ไม่ผ่าน")</f>
        <v>41</v>
      </c>
    </row>
    <row r="55" spans="1:12" s="2" customFormat="1" ht="19.5" customHeight="1" x14ac:dyDescent="0.55000000000000004">
      <c r="B55" s="48"/>
      <c r="C55" s="49"/>
      <c r="D55" s="49"/>
      <c r="E55" s="50"/>
      <c r="F55" s="52"/>
      <c r="G55" s="53"/>
      <c r="H55" s="54"/>
      <c r="I55" s="55"/>
      <c r="J55" s="7"/>
    </row>
    <row r="56" spans="1:12" s="2" customFormat="1" ht="24" x14ac:dyDescent="0.55000000000000004">
      <c r="C56" s="2" t="s">
        <v>13</v>
      </c>
    </row>
    <row r="58" spans="1:12" s="3" customFormat="1" ht="22.5" customHeight="1" x14ac:dyDescent="0.5">
      <c r="B58" s="41" t="s">
        <v>16</v>
      </c>
      <c r="C58" s="41"/>
      <c r="D58" s="41"/>
      <c r="E58" s="41"/>
      <c r="F58" s="41"/>
      <c r="G58" s="41"/>
      <c r="H58" s="41"/>
      <c r="I58" s="41"/>
      <c r="J58" s="41"/>
      <c r="K58" s="41"/>
      <c r="L58" s="8"/>
    </row>
    <row r="59" spans="1:12" s="3" customFormat="1" ht="22.5" customHeight="1" x14ac:dyDescent="0.5">
      <c r="A59" s="9"/>
      <c r="B59" s="41" t="s">
        <v>17</v>
      </c>
      <c r="C59" s="41"/>
      <c r="D59" s="41"/>
      <c r="E59" s="41"/>
      <c r="F59" s="41"/>
      <c r="G59" s="41"/>
      <c r="H59" s="41"/>
      <c r="I59" s="41"/>
      <c r="J59" s="41"/>
      <c r="K59" s="41"/>
      <c r="L59" s="8"/>
    </row>
    <row r="60" spans="1:12" s="3" customFormat="1" ht="22.5" customHeight="1" x14ac:dyDescent="0.5">
      <c r="A60" s="9"/>
      <c r="B60" s="41" t="s">
        <v>18</v>
      </c>
      <c r="C60" s="41"/>
      <c r="D60" s="41"/>
      <c r="E60" s="41"/>
      <c r="F60" s="41"/>
      <c r="G60" s="41"/>
      <c r="H60" s="41"/>
      <c r="I60" s="41"/>
      <c r="J60" s="41"/>
      <c r="K60" s="8"/>
      <c r="L60" s="8"/>
    </row>
    <row r="61" spans="1:12" ht="24" x14ac:dyDescent="0.55000000000000004">
      <c r="C61" s="71" t="s">
        <v>818</v>
      </c>
      <c r="D61" s="37" t="s">
        <v>819</v>
      </c>
      <c r="E61" s="74" t="s">
        <v>820</v>
      </c>
      <c r="F61" s="74"/>
      <c r="G61" s="74" t="s">
        <v>821</v>
      </c>
      <c r="H61" s="74"/>
    </row>
    <row r="62" spans="1:12" ht="24" x14ac:dyDescent="0.55000000000000004">
      <c r="C62" s="72"/>
      <c r="D62" s="38" t="s">
        <v>822</v>
      </c>
      <c r="E62" s="75" t="s">
        <v>823</v>
      </c>
      <c r="F62" s="75"/>
      <c r="G62" s="76">
        <f>COUNTIF(F12:F52,"/")</f>
        <v>41</v>
      </c>
      <c r="H62" s="76"/>
    </row>
    <row r="63" spans="1:12" ht="24" x14ac:dyDescent="0.55000000000000004">
      <c r="C63" s="72"/>
      <c r="D63" s="38" t="s">
        <v>824</v>
      </c>
      <c r="E63" s="75" t="s">
        <v>825</v>
      </c>
      <c r="F63" s="75"/>
      <c r="G63" s="76">
        <f>COUNTIF(G12:G52,"/")</f>
        <v>0</v>
      </c>
      <c r="H63" s="76"/>
    </row>
    <row r="64" spans="1:12" ht="24" x14ac:dyDescent="0.55000000000000004">
      <c r="C64" s="72"/>
      <c r="D64" s="38" t="s">
        <v>826</v>
      </c>
      <c r="E64" s="75" t="s">
        <v>827</v>
      </c>
      <c r="F64" s="75"/>
      <c r="G64" s="76">
        <f>COUNTIF(H12:H52,"/")</f>
        <v>0</v>
      </c>
      <c r="H64" s="76"/>
    </row>
    <row r="65" spans="3:8" ht="24" x14ac:dyDescent="0.55000000000000004">
      <c r="C65" s="73"/>
      <c r="D65" s="38" t="s">
        <v>828</v>
      </c>
      <c r="E65" s="75" t="s">
        <v>829</v>
      </c>
      <c r="F65" s="75"/>
      <c r="G65" s="76">
        <f>COUNTIF(I12:I52,"/")</f>
        <v>0</v>
      </c>
      <c r="H65" s="76"/>
    </row>
  </sheetData>
  <mergeCells count="28"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B60:J60"/>
    <mergeCell ref="B53:E53"/>
    <mergeCell ref="B54:E55"/>
    <mergeCell ref="F54:F55"/>
    <mergeCell ref="G55:I55"/>
    <mergeCell ref="B58:K58"/>
    <mergeCell ref="B59:K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3"/>
  <sheetViews>
    <sheetView view="pageLayout" topLeftCell="A47" workbookViewId="0">
      <selection activeCell="I51" sqref="I51:J52"/>
    </sheetView>
  </sheetViews>
  <sheetFormatPr defaultRowHeight="14.25" x14ac:dyDescent="0.2"/>
  <cols>
    <col min="2" max="2" width="4.625" customWidth="1"/>
    <col min="3" max="4" width="12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6" t="s">
        <v>0</v>
      </c>
      <c r="C6" s="56"/>
      <c r="D6" s="56"/>
      <c r="E6" s="56"/>
      <c r="F6" s="56"/>
      <c r="G6" s="56"/>
      <c r="H6" s="56"/>
      <c r="I6" s="56"/>
      <c r="J6" s="56"/>
    </row>
    <row r="7" spans="2:10" s="2" customFormat="1" ht="21" customHeight="1" x14ac:dyDescent="0.55000000000000004">
      <c r="B7" s="57" t="s">
        <v>1</v>
      </c>
      <c r="C7" s="57"/>
      <c r="D7" s="57"/>
      <c r="E7" s="57"/>
      <c r="F7" s="57"/>
      <c r="G7" s="57"/>
      <c r="H7" s="57"/>
      <c r="I7" s="57"/>
      <c r="J7" s="57"/>
    </row>
    <row r="8" spans="2:10" s="2" customFormat="1" ht="21.75" customHeight="1" x14ac:dyDescent="0.55000000000000004">
      <c r="B8" s="58" t="s">
        <v>2</v>
      </c>
      <c r="C8" s="58"/>
      <c r="D8" s="58"/>
      <c r="E8" s="58"/>
      <c r="F8" s="58"/>
      <c r="G8" s="58"/>
      <c r="H8" s="58"/>
      <c r="I8" s="58"/>
      <c r="J8" s="58"/>
    </row>
    <row r="9" spans="2:10" s="3" customFormat="1" ht="21.75" x14ac:dyDescent="0.5">
      <c r="B9" s="59" t="s">
        <v>3</v>
      </c>
      <c r="C9" s="62" t="s">
        <v>4</v>
      </c>
      <c r="D9" s="63"/>
      <c r="E9" s="68" t="s">
        <v>5</v>
      </c>
      <c r="F9" s="69" t="s">
        <v>6</v>
      </c>
      <c r="G9" s="69"/>
      <c r="H9" s="69"/>
      <c r="I9" s="69"/>
      <c r="J9" s="70" t="s">
        <v>7</v>
      </c>
    </row>
    <row r="10" spans="2:10" s="3" customFormat="1" ht="21.75" x14ac:dyDescent="0.5">
      <c r="B10" s="60"/>
      <c r="C10" s="64"/>
      <c r="D10" s="65"/>
      <c r="E10" s="68"/>
      <c r="F10" s="68" t="s">
        <v>8</v>
      </c>
      <c r="G10" s="69" t="s">
        <v>9</v>
      </c>
      <c r="H10" s="69"/>
      <c r="I10" s="69"/>
      <c r="J10" s="70"/>
    </row>
    <row r="11" spans="2:10" s="3" customFormat="1" ht="65.25" x14ac:dyDescent="0.5">
      <c r="B11" s="61"/>
      <c r="C11" s="66"/>
      <c r="D11" s="67"/>
      <c r="E11" s="68"/>
      <c r="F11" s="68"/>
      <c r="G11" s="4" t="s">
        <v>10</v>
      </c>
      <c r="H11" s="4" t="s">
        <v>11</v>
      </c>
      <c r="I11" s="4" t="s">
        <v>12</v>
      </c>
      <c r="J11" s="70"/>
    </row>
    <row r="12" spans="2:10" s="3" customFormat="1" ht="19.5" customHeight="1" x14ac:dyDescent="0.5">
      <c r="B12" s="5">
        <v>1</v>
      </c>
      <c r="C12" s="10" t="s">
        <v>690</v>
      </c>
      <c r="D12" s="11" t="s">
        <v>691</v>
      </c>
      <c r="E12" s="4"/>
      <c r="F12" s="39" t="str">
        <f>IF(E12&lt;=14,"/","")</f>
        <v>/</v>
      </c>
      <c r="G12" s="39" t="str">
        <f>IF(AND(E12&gt;14,E12&lt;=20),"/","")</f>
        <v/>
      </c>
      <c r="H12" s="39" t="str">
        <f>IF(AND(E12&gt;20,E12&lt;=25),"/","")</f>
        <v/>
      </c>
      <c r="I12" s="39" t="str">
        <f>IF(AND(E12&gt;25,E12&lt;=30),"/","")</f>
        <v/>
      </c>
      <c r="J12" s="39" t="str">
        <f>IF(E12&gt;=15,"ผ่าน","ไม่ผ่าน")</f>
        <v>ไม่ผ่าน</v>
      </c>
    </row>
    <row r="13" spans="2:10" s="3" customFormat="1" ht="19.5" customHeight="1" x14ac:dyDescent="0.5">
      <c r="B13" s="5">
        <v>2</v>
      </c>
      <c r="C13" s="17" t="s">
        <v>692</v>
      </c>
      <c r="D13" s="23" t="s">
        <v>693</v>
      </c>
      <c r="E13" s="4"/>
      <c r="F13" s="39" t="str">
        <f t="shared" ref="F13:F50" si="0">IF(E13&lt;=14,"/","")</f>
        <v>/</v>
      </c>
      <c r="G13" s="39" t="str">
        <f t="shared" ref="G13:G50" si="1">IF(AND(E13&gt;14,E13&lt;=20),"/","")</f>
        <v/>
      </c>
      <c r="H13" s="39" t="str">
        <f t="shared" ref="H13:H50" si="2">IF(AND(E13&gt;20,E13&lt;=25),"/","")</f>
        <v/>
      </c>
      <c r="I13" s="39" t="str">
        <f t="shared" ref="I13:I50" si="3">IF(AND(E13&gt;25,E13&lt;=30),"/","")</f>
        <v/>
      </c>
      <c r="J13" s="39" t="str">
        <f t="shared" ref="J13:J50" si="4">IF(E13&gt;=15,"ผ่าน","ไม่ผ่าน")</f>
        <v>ไม่ผ่าน</v>
      </c>
    </row>
    <row r="14" spans="2:10" s="3" customFormat="1" ht="19.5" customHeight="1" x14ac:dyDescent="0.5">
      <c r="B14" s="5">
        <v>3</v>
      </c>
      <c r="C14" s="17" t="s">
        <v>692</v>
      </c>
      <c r="D14" s="23" t="s">
        <v>239</v>
      </c>
      <c r="E14" s="4"/>
      <c r="F14" s="39" t="str">
        <f t="shared" si="0"/>
        <v>/</v>
      </c>
      <c r="G14" s="39" t="str">
        <f t="shared" si="1"/>
        <v/>
      </c>
      <c r="H14" s="39" t="str">
        <f t="shared" si="2"/>
        <v/>
      </c>
      <c r="I14" s="39" t="str">
        <f t="shared" si="3"/>
        <v/>
      </c>
      <c r="J14" s="39" t="str">
        <f t="shared" si="4"/>
        <v>ไม่ผ่าน</v>
      </c>
    </row>
    <row r="15" spans="2:10" s="3" customFormat="1" ht="19.5" customHeight="1" x14ac:dyDescent="0.5">
      <c r="B15" s="5">
        <v>4</v>
      </c>
      <c r="C15" s="10" t="s">
        <v>694</v>
      </c>
      <c r="D15" s="11" t="s">
        <v>695</v>
      </c>
      <c r="E15" s="4"/>
      <c r="F15" s="39" t="str">
        <f t="shared" si="0"/>
        <v>/</v>
      </c>
      <c r="G15" s="39" t="str">
        <f t="shared" si="1"/>
        <v/>
      </c>
      <c r="H15" s="39" t="str">
        <f t="shared" si="2"/>
        <v/>
      </c>
      <c r="I15" s="39" t="str">
        <f t="shared" si="3"/>
        <v/>
      </c>
      <c r="J15" s="39" t="str">
        <f t="shared" si="4"/>
        <v>ไม่ผ่าน</v>
      </c>
    </row>
    <row r="16" spans="2:10" s="3" customFormat="1" ht="19.5" customHeight="1" x14ac:dyDescent="0.5">
      <c r="B16" s="5">
        <v>5</v>
      </c>
      <c r="C16" s="10" t="s">
        <v>696</v>
      </c>
      <c r="D16" s="11" t="s">
        <v>697</v>
      </c>
      <c r="E16" s="4"/>
      <c r="F16" s="39" t="str">
        <f t="shared" si="0"/>
        <v>/</v>
      </c>
      <c r="G16" s="39" t="str">
        <f t="shared" si="1"/>
        <v/>
      </c>
      <c r="H16" s="39" t="str">
        <f t="shared" si="2"/>
        <v/>
      </c>
      <c r="I16" s="39" t="str">
        <f t="shared" si="3"/>
        <v/>
      </c>
      <c r="J16" s="39" t="str">
        <f t="shared" si="4"/>
        <v>ไม่ผ่าน</v>
      </c>
    </row>
    <row r="17" spans="2:10" s="3" customFormat="1" ht="19.5" customHeight="1" x14ac:dyDescent="0.5">
      <c r="B17" s="5">
        <v>6</v>
      </c>
      <c r="C17" s="10" t="s">
        <v>698</v>
      </c>
      <c r="D17" s="11" t="s">
        <v>699</v>
      </c>
      <c r="E17" s="4"/>
      <c r="F17" s="39" t="str">
        <f t="shared" si="0"/>
        <v>/</v>
      </c>
      <c r="G17" s="39" t="str">
        <f t="shared" si="1"/>
        <v/>
      </c>
      <c r="H17" s="39" t="str">
        <f t="shared" si="2"/>
        <v/>
      </c>
      <c r="I17" s="39" t="str">
        <f t="shared" si="3"/>
        <v/>
      </c>
      <c r="J17" s="39" t="str">
        <f t="shared" si="4"/>
        <v>ไม่ผ่าน</v>
      </c>
    </row>
    <row r="18" spans="2:10" s="3" customFormat="1" ht="19.5" customHeight="1" x14ac:dyDescent="0.5">
      <c r="B18" s="5">
        <v>7</v>
      </c>
      <c r="C18" s="10" t="s">
        <v>700</v>
      </c>
      <c r="D18" s="11" t="s">
        <v>701</v>
      </c>
      <c r="E18" s="4"/>
      <c r="F18" s="39" t="str">
        <f t="shared" si="0"/>
        <v>/</v>
      </c>
      <c r="G18" s="39" t="str">
        <f t="shared" si="1"/>
        <v/>
      </c>
      <c r="H18" s="39" t="str">
        <f t="shared" si="2"/>
        <v/>
      </c>
      <c r="I18" s="39" t="str">
        <f t="shared" si="3"/>
        <v/>
      </c>
      <c r="J18" s="39" t="str">
        <f t="shared" si="4"/>
        <v>ไม่ผ่าน</v>
      </c>
    </row>
    <row r="19" spans="2:10" s="3" customFormat="1" ht="19.5" customHeight="1" x14ac:dyDescent="0.5">
      <c r="B19" s="5">
        <v>8</v>
      </c>
      <c r="C19" s="10" t="s">
        <v>702</v>
      </c>
      <c r="D19" s="11" t="s">
        <v>703</v>
      </c>
      <c r="E19" s="4"/>
      <c r="F19" s="39" t="str">
        <f t="shared" si="0"/>
        <v>/</v>
      </c>
      <c r="G19" s="39" t="str">
        <f t="shared" si="1"/>
        <v/>
      </c>
      <c r="H19" s="39" t="str">
        <f t="shared" si="2"/>
        <v/>
      </c>
      <c r="I19" s="39" t="str">
        <f t="shared" si="3"/>
        <v/>
      </c>
      <c r="J19" s="39" t="str">
        <f t="shared" si="4"/>
        <v>ไม่ผ่าน</v>
      </c>
    </row>
    <row r="20" spans="2:10" s="3" customFormat="1" ht="19.5" customHeight="1" x14ac:dyDescent="0.5">
      <c r="B20" s="5">
        <v>9</v>
      </c>
      <c r="C20" s="15" t="s">
        <v>26</v>
      </c>
      <c r="D20" s="16" t="s">
        <v>704</v>
      </c>
      <c r="E20" s="4"/>
      <c r="F20" s="39" t="str">
        <f t="shared" si="0"/>
        <v>/</v>
      </c>
      <c r="G20" s="39" t="str">
        <f t="shared" si="1"/>
        <v/>
      </c>
      <c r="H20" s="39" t="str">
        <f t="shared" si="2"/>
        <v/>
      </c>
      <c r="I20" s="39" t="str">
        <f t="shared" si="3"/>
        <v/>
      </c>
      <c r="J20" s="39" t="str">
        <f t="shared" si="4"/>
        <v>ไม่ผ่าน</v>
      </c>
    </row>
    <row r="21" spans="2:10" s="3" customFormat="1" ht="19.5" customHeight="1" x14ac:dyDescent="0.5">
      <c r="B21" s="5">
        <v>10</v>
      </c>
      <c r="C21" s="12" t="s">
        <v>705</v>
      </c>
      <c r="D21" s="12" t="s">
        <v>706</v>
      </c>
      <c r="E21" s="4"/>
      <c r="F21" s="39" t="str">
        <f t="shared" si="0"/>
        <v>/</v>
      </c>
      <c r="G21" s="39" t="str">
        <f t="shared" si="1"/>
        <v/>
      </c>
      <c r="H21" s="39" t="str">
        <f t="shared" si="2"/>
        <v/>
      </c>
      <c r="I21" s="39" t="str">
        <f t="shared" si="3"/>
        <v/>
      </c>
      <c r="J21" s="39" t="str">
        <f t="shared" si="4"/>
        <v>ไม่ผ่าน</v>
      </c>
    </row>
    <row r="22" spans="2:10" s="3" customFormat="1" ht="19.5" customHeight="1" x14ac:dyDescent="0.5">
      <c r="B22" s="5">
        <v>11</v>
      </c>
      <c r="C22" s="22" t="s">
        <v>30</v>
      </c>
      <c r="D22" s="22" t="s">
        <v>707</v>
      </c>
      <c r="E22" s="4"/>
      <c r="F22" s="39" t="str">
        <f t="shared" si="0"/>
        <v>/</v>
      </c>
      <c r="G22" s="39" t="str">
        <f t="shared" si="1"/>
        <v/>
      </c>
      <c r="H22" s="39" t="str">
        <f t="shared" si="2"/>
        <v/>
      </c>
      <c r="I22" s="39" t="str">
        <f t="shared" si="3"/>
        <v/>
      </c>
      <c r="J22" s="39" t="str">
        <f t="shared" si="4"/>
        <v>ไม่ผ่าน</v>
      </c>
    </row>
    <row r="23" spans="2:10" s="3" customFormat="1" ht="19.5" customHeight="1" x14ac:dyDescent="0.5">
      <c r="B23" s="5">
        <v>12</v>
      </c>
      <c r="C23" s="12" t="s">
        <v>708</v>
      </c>
      <c r="D23" s="12" t="s">
        <v>709</v>
      </c>
      <c r="E23" s="4"/>
      <c r="F23" s="39" t="str">
        <f t="shared" si="0"/>
        <v>/</v>
      </c>
      <c r="G23" s="39" t="str">
        <f t="shared" si="1"/>
        <v/>
      </c>
      <c r="H23" s="39" t="str">
        <f t="shared" si="2"/>
        <v/>
      </c>
      <c r="I23" s="39" t="str">
        <f t="shared" si="3"/>
        <v/>
      </c>
      <c r="J23" s="39" t="str">
        <f t="shared" si="4"/>
        <v>ไม่ผ่าน</v>
      </c>
    </row>
    <row r="24" spans="2:10" s="3" customFormat="1" ht="19.5" customHeight="1" x14ac:dyDescent="0.5">
      <c r="B24" s="5">
        <v>13</v>
      </c>
      <c r="C24" s="10" t="s">
        <v>23</v>
      </c>
      <c r="D24" s="11" t="s">
        <v>710</v>
      </c>
      <c r="E24" s="4"/>
      <c r="F24" s="39" t="str">
        <f t="shared" si="0"/>
        <v>/</v>
      </c>
      <c r="G24" s="39" t="str">
        <f t="shared" si="1"/>
        <v/>
      </c>
      <c r="H24" s="39" t="str">
        <f t="shared" si="2"/>
        <v/>
      </c>
      <c r="I24" s="39" t="str">
        <f t="shared" si="3"/>
        <v/>
      </c>
      <c r="J24" s="39" t="str">
        <f t="shared" si="4"/>
        <v>ไม่ผ่าน</v>
      </c>
    </row>
    <row r="25" spans="2:10" s="3" customFormat="1" ht="19.5" customHeight="1" x14ac:dyDescent="0.5">
      <c r="B25" s="5">
        <v>14</v>
      </c>
      <c r="C25" s="10" t="s">
        <v>711</v>
      </c>
      <c r="D25" s="11" t="s">
        <v>712</v>
      </c>
      <c r="E25" s="4"/>
      <c r="F25" s="39" t="str">
        <f t="shared" si="0"/>
        <v>/</v>
      </c>
      <c r="G25" s="39" t="str">
        <f t="shared" si="1"/>
        <v/>
      </c>
      <c r="H25" s="39" t="str">
        <f t="shared" si="2"/>
        <v/>
      </c>
      <c r="I25" s="39" t="str">
        <f t="shared" si="3"/>
        <v/>
      </c>
      <c r="J25" s="39" t="str">
        <f t="shared" si="4"/>
        <v>ไม่ผ่าน</v>
      </c>
    </row>
    <row r="26" spans="2:10" s="3" customFormat="1" ht="19.5" customHeight="1" x14ac:dyDescent="0.5">
      <c r="B26" s="5">
        <v>15</v>
      </c>
      <c r="C26" s="10" t="s">
        <v>713</v>
      </c>
      <c r="D26" s="11" t="s">
        <v>714</v>
      </c>
      <c r="E26" s="4"/>
      <c r="F26" s="39" t="str">
        <f t="shared" si="0"/>
        <v>/</v>
      </c>
      <c r="G26" s="39" t="str">
        <f t="shared" si="1"/>
        <v/>
      </c>
      <c r="H26" s="39" t="str">
        <f t="shared" si="2"/>
        <v/>
      </c>
      <c r="I26" s="39" t="str">
        <f t="shared" si="3"/>
        <v/>
      </c>
      <c r="J26" s="39" t="str">
        <f t="shared" si="4"/>
        <v>ไม่ผ่าน</v>
      </c>
    </row>
    <row r="27" spans="2:10" s="3" customFormat="1" ht="19.5" customHeight="1" x14ac:dyDescent="0.5">
      <c r="B27" s="5">
        <v>16</v>
      </c>
      <c r="C27" s="10" t="s">
        <v>715</v>
      </c>
      <c r="D27" s="11" t="s">
        <v>716</v>
      </c>
      <c r="E27" s="4"/>
      <c r="F27" s="39" t="str">
        <f t="shared" si="0"/>
        <v>/</v>
      </c>
      <c r="G27" s="39" t="str">
        <f t="shared" si="1"/>
        <v/>
      </c>
      <c r="H27" s="39" t="str">
        <f t="shared" si="2"/>
        <v/>
      </c>
      <c r="I27" s="39" t="str">
        <f t="shared" si="3"/>
        <v/>
      </c>
      <c r="J27" s="39" t="str">
        <f t="shared" si="4"/>
        <v>ไม่ผ่าน</v>
      </c>
    </row>
    <row r="28" spans="2:10" s="3" customFormat="1" ht="19.5" customHeight="1" x14ac:dyDescent="0.5">
      <c r="B28" s="5">
        <v>17</v>
      </c>
      <c r="C28" s="10" t="s">
        <v>717</v>
      </c>
      <c r="D28" s="11" t="s">
        <v>718</v>
      </c>
      <c r="E28" s="4"/>
      <c r="F28" s="39" t="str">
        <f t="shared" si="0"/>
        <v>/</v>
      </c>
      <c r="G28" s="39" t="str">
        <f t="shared" si="1"/>
        <v/>
      </c>
      <c r="H28" s="39" t="str">
        <f t="shared" si="2"/>
        <v/>
      </c>
      <c r="I28" s="39" t="str">
        <f t="shared" si="3"/>
        <v/>
      </c>
      <c r="J28" s="39" t="str">
        <f t="shared" si="4"/>
        <v>ไม่ผ่าน</v>
      </c>
    </row>
    <row r="29" spans="2:10" s="3" customFormat="1" ht="19.5" customHeight="1" x14ac:dyDescent="0.5">
      <c r="B29" s="5">
        <v>18</v>
      </c>
      <c r="C29" s="10" t="s">
        <v>719</v>
      </c>
      <c r="D29" s="11" t="s">
        <v>720</v>
      </c>
      <c r="E29" s="4"/>
      <c r="F29" s="39" t="str">
        <f t="shared" si="0"/>
        <v>/</v>
      </c>
      <c r="G29" s="39" t="str">
        <f t="shared" si="1"/>
        <v/>
      </c>
      <c r="H29" s="39" t="str">
        <f t="shared" si="2"/>
        <v/>
      </c>
      <c r="I29" s="39" t="str">
        <f t="shared" si="3"/>
        <v/>
      </c>
      <c r="J29" s="39" t="str">
        <f t="shared" si="4"/>
        <v>ไม่ผ่าน</v>
      </c>
    </row>
    <row r="30" spans="2:10" s="3" customFormat="1" ht="19.5" customHeight="1" x14ac:dyDescent="0.5">
      <c r="B30" s="5">
        <v>19</v>
      </c>
      <c r="C30" s="10" t="s">
        <v>721</v>
      </c>
      <c r="D30" s="11" t="s">
        <v>722</v>
      </c>
      <c r="E30" s="4"/>
      <c r="F30" s="39" t="str">
        <f t="shared" si="0"/>
        <v>/</v>
      </c>
      <c r="G30" s="39" t="str">
        <f t="shared" si="1"/>
        <v/>
      </c>
      <c r="H30" s="39" t="str">
        <f t="shared" si="2"/>
        <v/>
      </c>
      <c r="I30" s="39" t="str">
        <f t="shared" si="3"/>
        <v/>
      </c>
      <c r="J30" s="39" t="str">
        <f t="shared" si="4"/>
        <v>ไม่ผ่าน</v>
      </c>
    </row>
    <row r="31" spans="2:10" s="3" customFormat="1" ht="19.5" customHeight="1" x14ac:dyDescent="0.5">
      <c r="B31" s="5">
        <v>20</v>
      </c>
      <c r="C31" s="10" t="s">
        <v>723</v>
      </c>
      <c r="D31" s="11" t="s">
        <v>724</v>
      </c>
      <c r="E31" s="4"/>
      <c r="F31" s="39" t="str">
        <f t="shared" si="0"/>
        <v>/</v>
      </c>
      <c r="G31" s="39" t="str">
        <f t="shared" si="1"/>
        <v/>
      </c>
      <c r="H31" s="39" t="str">
        <f t="shared" si="2"/>
        <v/>
      </c>
      <c r="I31" s="39" t="str">
        <f t="shared" si="3"/>
        <v/>
      </c>
      <c r="J31" s="39" t="str">
        <f t="shared" si="4"/>
        <v>ไม่ผ่าน</v>
      </c>
    </row>
    <row r="32" spans="2:10" s="3" customFormat="1" ht="19.5" customHeight="1" x14ac:dyDescent="0.5">
      <c r="B32" s="5">
        <v>21</v>
      </c>
      <c r="C32" s="17" t="s">
        <v>725</v>
      </c>
      <c r="D32" s="23" t="s">
        <v>726</v>
      </c>
      <c r="E32" s="4"/>
      <c r="F32" s="39" t="str">
        <f t="shared" si="0"/>
        <v>/</v>
      </c>
      <c r="G32" s="39" t="str">
        <f t="shared" si="1"/>
        <v/>
      </c>
      <c r="H32" s="39" t="str">
        <f t="shared" si="2"/>
        <v/>
      </c>
      <c r="I32" s="39" t="str">
        <f t="shared" si="3"/>
        <v/>
      </c>
      <c r="J32" s="39" t="str">
        <f t="shared" si="4"/>
        <v>ไม่ผ่าน</v>
      </c>
    </row>
    <row r="33" spans="2:10" s="3" customFormat="1" ht="19.5" customHeight="1" x14ac:dyDescent="0.5">
      <c r="B33" s="5">
        <v>22</v>
      </c>
      <c r="C33" s="10" t="s">
        <v>43</v>
      </c>
      <c r="D33" s="11" t="s">
        <v>727</v>
      </c>
      <c r="E33" s="4"/>
      <c r="F33" s="39" t="str">
        <f t="shared" si="0"/>
        <v>/</v>
      </c>
      <c r="G33" s="39" t="str">
        <f t="shared" si="1"/>
        <v/>
      </c>
      <c r="H33" s="39" t="str">
        <f t="shared" si="2"/>
        <v/>
      </c>
      <c r="I33" s="39" t="str">
        <f t="shared" si="3"/>
        <v/>
      </c>
      <c r="J33" s="39" t="str">
        <f t="shared" si="4"/>
        <v>ไม่ผ่าน</v>
      </c>
    </row>
    <row r="34" spans="2:10" s="3" customFormat="1" ht="19.5" customHeight="1" x14ac:dyDescent="0.5">
      <c r="B34" s="5">
        <v>23</v>
      </c>
      <c r="C34" s="10" t="s">
        <v>43</v>
      </c>
      <c r="D34" s="12" t="s">
        <v>728</v>
      </c>
      <c r="E34" s="4"/>
      <c r="F34" s="39" t="str">
        <f t="shared" si="0"/>
        <v>/</v>
      </c>
      <c r="G34" s="39" t="str">
        <f t="shared" si="1"/>
        <v/>
      </c>
      <c r="H34" s="39" t="str">
        <f t="shared" si="2"/>
        <v/>
      </c>
      <c r="I34" s="39" t="str">
        <f t="shared" si="3"/>
        <v/>
      </c>
      <c r="J34" s="39" t="str">
        <f t="shared" si="4"/>
        <v>ไม่ผ่าน</v>
      </c>
    </row>
    <row r="35" spans="2:10" s="3" customFormat="1" ht="19.5" customHeight="1" x14ac:dyDescent="0.5">
      <c r="B35" s="5">
        <v>24</v>
      </c>
      <c r="C35" s="15" t="s">
        <v>729</v>
      </c>
      <c r="D35" s="24" t="s">
        <v>730</v>
      </c>
      <c r="E35" s="4"/>
      <c r="F35" s="39" t="str">
        <f t="shared" si="0"/>
        <v>/</v>
      </c>
      <c r="G35" s="39" t="str">
        <f t="shared" si="1"/>
        <v/>
      </c>
      <c r="H35" s="39" t="str">
        <f t="shared" si="2"/>
        <v/>
      </c>
      <c r="I35" s="39" t="str">
        <f t="shared" si="3"/>
        <v/>
      </c>
      <c r="J35" s="39" t="str">
        <f t="shared" si="4"/>
        <v>ไม่ผ่าน</v>
      </c>
    </row>
    <row r="36" spans="2:10" s="3" customFormat="1" ht="19.5" customHeight="1" x14ac:dyDescent="0.5">
      <c r="B36" s="5">
        <v>25</v>
      </c>
      <c r="C36" s="10" t="s">
        <v>731</v>
      </c>
      <c r="D36" s="12" t="s">
        <v>67</v>
      </c>
      <c r="E36" s="4"/>
      <c r="F36" s="39" t="str">
        <f t="shared" si="0"/>
        <v>/</v>
      </c>
      <c r="G36" s="39" t="str">
        <f t="shared" si="1"/>
        <v/>
      </c>
      <c r="H36" s="39" t="str">
        <f t="shared" si="2"/>
        <v/>
      </c>
      <c r="I36" s="39" t="str">
        <f t="shared" si="3"/>
        <v/>
      </c>
      <c r="J36" s="39" t="str">
        <f t="shared" si="4"/>
        <v>ไม่ผ่าน</v>
      </c>
    </row>
    <row r="37" spans="2:10" s="3" customFormat="1" ht="19.5" customHeight="1" x14ac:dyDescent="0.5">
      <c r="B37" s="5">
        <v>26</v>
      </c>
      <c r="C37" s="10" t="s">
        <v>732</v>
      </c>
      <c r="D37" s="12" t="s">
        <v>733</v>
      </c>
      <c r="E37" s="4"/>
      <c r="F37" s="39" t="str">
        <f t="shared" si="0"/>
        <v>/</v>
      </c>
      <c r="G37" s="39" t="str">
        <f t="shared" si="1"/>
        <v/>
      </c>
      <c r="H37" s="39" t="str">
        <f t="shared" si="2"/>
        <v/>
      </c>
      <c r="I37" s="39" t="str">
        <f t="shared" si="3"/>
        <v/>
      </c>
      <c r="J37" s="39" t="str">
        <f t="shared" si="4"/>
        <v>ไม่ผ่าน</v>
      </c>
    </row>
    <row r="38" spans="2:10" s="3" customFormat="1" ht="19.5" customHeight="1" x14ac:dyDescent="0.5">
      <c r="B38" s="5">
        <v>27</v>
      </c>
      <c r="C38" s="10" t="s">
        <v>734</v>
      </c>
      <c r="D38" s="12" t="s">
        <v>735</v>
      </c>
      <c r="E38" s="4"/>
      <c r="F38" s="39" t="str">
        <f t="shared" si="0"/>
        <v>/</v>
      </c>
      <c r="G38" s="39" t="str">
        <f t="shared" si="1"/>
        <v/>
      </c>
      <c r="H38" s="39" t="str">
        <f t="shared" si="2"/>
        <v/>
      </c>
      <c r="I38" s="39" t="str">
        <f t="shared" si="3"/>
        <v/>
      </c>
      <c r="J38" s="39" t="str">
        <f t="shared" si="4"/>
        <v>ไม่ผ่าน</v>
      </c>
    </row>
    <row r="39" spans="2:10" s="3" customFormat="1" ht="19.5" customHeight="1" x14ac:dyDescent="0.5">
      <c r="B39" s="5">
        <v>28</v>
      </c>
      <c r="C39" s="10" t="s">
        <v>46</v>
      </c>
      <c r="D39" s="12" t="s">
        <v>736</v>
      </c>
      <c r="E39" s="4"/>
      <c r="F39" s="39" t="str">
        <f t="shared" si="0"/>
        <v>/</v>
      </c>
      <c r="G39" s="39" t="str">
        <f t="shared" si="1"/>
        <v/>
      </c>
      <c r="H39" s="39" t="str">
        <f t="shared" si="2"/>
        <v/>
      </c>
      <c r="I39" s="39" t="str">
        <f t="shared" si="3"/>
        <v/>
      </c>
      <c r="J39" s="39" t="str">
        <f t="shared" si="4"/>
        <v>ไม่ผ่าน</v>
      </c>
    </row>
    <row r="40" spans="2:10" s="3" customFormat="1" ht="19.5" customHeight="1" x14ac:dyDescent="0.5">
      <c r="B40" s="5">
        <v>29</v>
      </c>
      <c r="C40" s="10" t="s">
        <v>215</v>
      </c>
      <c r="D40" s="12" t="s">
        <v>737</v>
      </c>
      <c r="E40" s="4"/>
      <c r="F40" s="39" t="str">
        <f t="shared" si="0"/>
        <v>/</v>
      </c>
      <c r="G40" s="39" t="str">
        <f t="shared" si="1"/>
        <v/>
      </c>
      <c r="H40" s="39" t="str">
        <f t="shared" si="2"/>
        <v/>
      </c>
      <c r="I40" s="39" t="str">
        <f t="shared" si="3"/>
        <v/>
      </c>
      <c r="J40" s="39" t="str">
        <f t="shared" si="4"/>
        <v>ไม่ผ่าน</v>
      </c>
    </row>
    <row r="41" spans="2:10" s="3" customFormat="1" ht="19.5" customHeight="1" x14ac:dyDescent="0.5">
      <c r="B41" s="5">
        <v>30</v>
      </c>
      <c r="C41" s="10" t="s">
        <v>738</v>
      </c>
      <c r="D41" s="12" t="s">
        <v>739</v>
      </c>
      <c r="E41" s="4"/>
      <c r="F41" s="39" t="str">
        <f t="shared" si="0"/>
        <v>/</v>
      </c>
      <c r="G41" s="39" t="str">
        <f t="shared" si="1"/>
        <v/>
      </c>
      <c r="H41" s="39" t="str">
        <f t="shared" si="2"/>
        <v/>
      </c>
      <c r="I41" s="39" t="str">
        <f t="shared" si="3"/>
        <v/>
      </c>
      <c r="J41" s="39" t="str">
        <f t="shared" si="4"/>
        <v>ไม่ผ่าน</v>
      </c>
    </row>
    <row r="42" spans="2:10" s="3" customFormat="1" ht="19.5" customHeight="1" x14ac:dyDescent="0.5">
      <c r="B42" s="5">
        <v>31</v>
      </c>
      <c r="C42" s="15" t="s">
        <v>740</v>
      </c>
      <c r="D42" s="24" t="s">
        <v>741</v>
      </c>
      <c r="E42" s="4"/>
      <c r="F42" s="39" t="str">
        <f t="shared" si="0"/>
        <v>/</v>
      </c>
      <c r="G42" s="39" t="str">
        <f t="shared" si="1"/>
        <v/>
      </c>
      <c r="H42" s="39" t="str">
        <f t="shared" si="2"/>
        <v/>
      </c>
      <c r="I42" s="39" t="str">
        <f t="shared" si="3"/>
        <v/>
      </c>
      <c r="J42" s="39" t="str">
        <f t="shared" si="4"/>
        <v>ไม่ผ่าน</v>
      </c>
    </row>
    <row r="43" spans="2:10" s="3" customFormat="1" ht="19.5" customHeight="1" x14ac:dyDescent="0.5">
      <c r="B43" s="5">
        <v>32</v>
      </c>
      <c r="C43" s="17" t="s">
        <v>264</v>
      </c>
      <c r="D43" s="18" t="s">
        <v>742</v>
      </c>
      <c r="E43" s="4"/>
      <c r="F43" s="39" t="str">
        <f t="shared" si="0"/>
        <v>/</v>
      </c>
      <c r="G43" s="39" t="str">
        <f t="shared" si="1"/>
        <v/>
      </c>
      <c r="H43" s="39" t="str">
        <f t="shared" si="2"/>
        <v/>
      </c>
      <c r="I43" s="39" t="str">
        <f t="shared" si="3"/>
        <v/>
      </c>
      <c r="J43" s="39" t="str">
        <f t="shared" si="4"/>
        <v>ไม่ผ่าน</v>
      </c>
    </row>
    <row r="44" spans="2:10" s="3" customFormat="1" ht="19.5" customHeight="1" x14ac:dyDescent="0.5">
      <c r="B44" s="5">
        <v>33</v>
      </c>
      <c r="C44" s="17" t="s">
        <v>743</v>
      </c>
      <c r="D44" s="18" t="s">
        <v>744</v>
      </c>
      <c r="E44" s="4"/>
      <c r="F44" s="39" t="str">
        <f t="shared" si="0"/>
        <v>/</v>
      </c>
      <c r="G44" s="39" t="str">
        <f t="shared" si="1"/>
        <v/>
      </c>
      <c r="H44" s="39" t="str">
        <f t="shared" si="2"/>
        <v/>
      </c>
      <c r="I44" s="39" t="str">
        <f t="shared" si="3"/>
        <v/>
      </c>
      <c r="J44" s="39" t="str">
        <f t="shared" si="4"/>
        <v>ไม่ผ่าน</v>
      </c>
    </row>
    <row r="45" spans="2:10" s="3" customFormat="1" ht="19.5" customHeight="1" x14ac:dyDescent="0.5">
      <c r="B45" s="5">
        <v>34</v>
      </c>
      <c r="C45" s="10" t="s">
        <v>745</v>
      </c>
      <c r="D45" s="12" t="s">
        <v>746</v>
      </c>
      <c r="E45" s="4"/>
      <c r="F45" s="39" t="str">
        <f t="shared" si="0"/>
        <v>/</v>
      </c>
      <c r="G45" s="39" t="str">
        <f t="shared" si="1"/>
        <v/>
      </c>
      <c r="H45" s="39" t="str">
        <f t="shared" si="2"/>
        <v/>
      </c>
      <c r="I45" s="39" t="str">
        <f t="shared" si="3"/>
        <v/>
      </c>
      <c r="J45" s="39" t="str">
        <f t="shared" si="4"/>
        <v>ไม่ผ่าน</v>
      </c>
    </row>
    <row r="46" spans="2:10" s="3" customFormat="1" ht="19.5" customHeight="1" x14ac:dyDescent="0.5">
      <c r="B46" s="5">
        <v>35</v>
      </c>
      <c r="C46" s="10" t="s">
        <v>747</v>
      </c>
      <c r="D46" s="12" t="s">
        <v>748</v>
      </c>
      <c r="E46" s="4"/>
      <c r="F46" s="39" t="str">
        <f t="shared" si="0"/>
        <v>/</v>
      </c>
      <c r="G46" s="39" t="str">
        <f t="shared" si="1"/>
        <v/>
      </c>
      <c r="H46" s="39" t="str">
        <f t="shared" si="2"/>
        <v/>
      </c>
      <c r="I46" s="39" t="str">
        <f t="shared" si="3"/>
        <v/>
      </c>
      <c r="J46" s="39" t="str">
        <f t="shared" si="4"/>
        <v>ไม่ผ่าน</v>
      </c>
    </row>
    <row r="47" spans="2:10" s="3" customFormat="1" ht="19.5" customHeight="1" x14ac:dyDescent="0.5">
      <c r="B47" s="5">
        <v>36</v>
      </c>
      <c r="C47" s="10" t="s">
        <v>749</v>
      </c>
      <c r="D47" s="12" t="s">
        <v>750</v>
      </c>
      <c r="E47" s="4"/>
      <c r="F47" s="39" t="str">
        <f t="shared" si="0"/>
        <v>/</v>
      </c>
      <c r="G47" s="39" t="str">
        <f t="shared" si="1"/>
        <v/>
      </c>
      <c r="H47" s="39" t="str">
        <f t="shared" si="2"/>
        <v/>
      </c>
      <c r="I47" s="39" t="str">
        <f t="shared" si="3"/>
        <v/>
      </c>
      <c r="J47" s="39" t="str">
        <f t="shared" si="4"/>
        <v>ไม่ผ่าน</v>
      </c>
    </row>
    <row r="48" spans="2:10" s="3" customFormat="1" ht="19.5" customHeight="1" x14ac:dyDescent="0.5">
      <c r="B48" s="5">
        <v>37</v>
      </c>
      <c r="C48" s="15" t="s">
        <v>751</v>
      </c>
      <c r="D48" s="24" t="s">
        <v>752</v>
      </c>
      <c r="E48" s="4"/>
      <c r="F48" s="39" t="str">
        <f t="shared" si="0"/>
        <v>/</v>
      </c>
      <c r="G48" s="39" t="str">
        <f t="shared" si="1"/>
        <v/>
      </c>
      <c r="H48" s="39" t="str">
        <f t="shared" si="2"/>
        <v/>
      </c>
      <c r="I48" s="39" t="str">
        <f t="shared" si="3"/>
        <v/>
      </c>
      <c r="J48" s="39" t="str">
        <f t="shared" si="4"/>
        <v>ไม่ผ่าน</v>
      </c>
    </row>
    <row r="49" spans="1:12" s="3" customFormat="1" ht="19.5" customHeight="1" x14ac:dyDescent="0.5">
      <c r="B49" s="5">
        <v>38</v>
      </c>
      <c r="C49" s="10" t="s">
        <v>753</v>
      </c>
      <c r="D49" s="12" t="s">
        <v>754</v>
      </c>
      <c r="E49" s="4"/>
      <c r="F49" s="39" t="str">
        <f t="shared" si="0"/>
        <v>/</v>
      </c>
      <c r="G49" s="39" t="str">
        <f t="shared" si="1"/>
        <v/>
      </c>
      <c r="H49" s="39" t="str">
        <f t="shared" si="2"/>
        <v/>
      </c>
      <c r="I49" s="39" t="str">
        <f t="shared" si="3"/>
        <v/>
      </c>
      <c r="J49" s="39" t="str">
        <f t="shared" si="4"/>
        <v>ไม่ผ่าน</v>
      </c>
    </row>
    <row r="50" spans="1:12" s="3" customFormat="1" ht="19.5" customHeight="1" x14ac:dyDescent="0.5">
      <c r="B50" s="5">
        <v>39</v>
      </c>
      <c r="C50" s="10" t="s">
        <v>755</v>
      </c>
      <c r="D50" s="12" t="s">
        <v>756</v>
      </c>
      <c r="E50" s="4"/>
      <c r="F50" s="39" t="str">
        <f t="shared" si="0"/>
        <v>/</v>
      </c>
      <c r="G50" s="39" t="str">
        <f t="shared" si="1"/>
        <v/>
      </c>
      <c r="H50" s="39" t="str">
        <f t="shared" si="2"/>
        <v/>
      </c>
      <c r="I50" s="39" t="str">
        <f t="shared" si="3"/>
        <v/>
      </c>
      <c r="J50" s="39" t="str">
        <f t="shared" si="4"/>
        <v>ไม่ผ่าน</v>
      </c>
    </row>
    <row r="51" spans="1:12" s="2" customFormat="1" ht="19.5" customHeight="1" x14ac:dyDescent="0.55000000000000004">
      <c r="B51" s="42" t="s">
        <v>14</v>
      </c>
      <c r="C51" s="43"/>
      <c r="D51" s="43"/>
      <c r="E51" s="44"/>
      <c r="F51" s="6"/>
      <c r="G51" s="6"/>
      <c r="H51" s="6"/>
      <c r="I51" s="39" t="s">
        <v>9</v>
      </c>
      <c r="J51" s="39">
        <f>COUNTIF(J12:J50,"ผ่าน")</f>
        <v>0</v>
      </c>
    </row>
    <row r="52" spans="1:12" s="2" customFormat="1" ht="19.5" customHeight="1" x14ac:dyDescent="0.55000000000000004">
      <c r="B52" s="45" t="s">
        <v>15</v>
      </c>
      <c r="C52" s="46"/>
      <c r="D52" s="46"/>
      <c r="E52" s="47"/>
      <c r="F52" s="51"/>
      <c r="G52" s="6"/>
      <c r="H52" s="6"/>
      <c r="I52" s="40" t="s">
        <v>817</v>
      </c>
      <c r="J52" s="40">
        <f>COUNTIF(J12:J50,"ไม่ผ่าน")</f>
        <v>39</v>
      </c>
    </row>
    <row r="53" spans="1:12" s="2" customFormat="1" ht="19.5" customHeight="1" x14ac:dyDescent="0.55000000000000004">
      <c r="B53" s="48"/>
      <c r="C53" s="49"/>
      <c r="D53" s="49"/>
      <c r="E53" s="50"/>
      <c r="F53" s="52"/>
      <c r="G53" s="53"/>
      <c r="H53" s="54"/>
      <c r="I53" s="55"/>
      <c r="J53" s="7"/>
    </row>
    <row r="54" spans="1:12" s="2" customFormat="1" ht="24" x14ac:dyDescent="0.55000000000000004">
      <c r="C54" s="2" t="s">
        <v>13</v>
      </c>
    </row>
    <row r="56" spans="1:12" s="3" customFormat="1" ht="22.5" customHeight="1" x14ac:dyDescent="0.5">
      <c r="B56" s="41" t="s">
        <v>16</v>
      </c>
      <c r="C56" s="41"/>
      <c r="D56" s="41"/>
      <c r="E56" s="41"/>
      <c r="F56" s="41"/>
      <c r="G56" s="41"/>
      <c r="H56" s="41"/>
      <c r="I56" s="41"/>
      <c r="J56" s="41"/>
      <c r="K56" s="41"/>
      <c r="L56" s="8"/>
    </row>
    <row r="57" spans="1:12" s="3" customFormat="1" ht="22.5" customHeight="1" x14ac:dyDescent="0.5">
      <c r="A57" s="9"/>
      <c r="B57" s="41" t="s">
        <v>17</v>
      </c>
      <c r="C57" s="41"/>
      <c r="D57" s="41"/>
      <c r="E57" s="41"/>
      <c r="F57" s="41"/>
      <c r="G57" s="41"/>
      <c r="H57" s="41"/>
      <c r="I57" s="41"/>
      <c r="J57" s="41"/>
      <c r="K57" s="41"/>
      <c r="L57" s="8"/>
    </row>
    <row r="58" spans="1:12" s="3" customFormat="1" ht="22.5" customHeight="1" x14ac:dyDescent="0.5">
      <c r="A58" s="9"/>
      <c r="B58" s="41" t="s">
        <v>18</v>
      </c>
      <c r="C58" s="41"/>
      <c r="D58" s="41"/>
      <c r="E58" s="41"/>
      <c r="F58" s="41"/>
      <c r="G58" s="41"/>
      <c r="H58" s="41"/>
      <c r="I58" s="41"/>
      <c r="J58" s="41"/>
      <c r="K58" s="8"/>
      <c r="L58" s="8"/>
    </row>
    <row r="59" spans="1:12" ht="24" x14ac:dyDescent="0.55000000000000004">
      <c r="C59" s="71" t="s">
        <v>818</v>
      </c>
      <c r="D59" s="37" t="s">
        <v>819</v>
      </c>
      <c r="E59" s="74" t="s">
        <v>820</v>
      </c>
      <c r="F59" s="74"/>
      <c r="G59" s="74" t="s">
        <v>821</v>
      </c>
      <c r="H59" s="74"/>
    </row>
    <row r="60" spans="1:12" ht="24" x14ac:dyDescent="0.55000000000000004">
      <c r="C60" s="72"/>
      <c r="D60" s="38" t="s">
        <v>822</v>
      </c>
      <c r="E60" s="75" t="s">
        <v>823</v>
      </c>
      <c r="F60" s="75"/>
      <c r="G60" s="76">
        <f>COUNTIF(F12:F50,"/")</f>
        <v>39</v>
      </c>
      <c r="H60" s="76"/>
    </row>
    <row r="61" spans="1:12" ht="24" x14ac:dyDescent="0.55000000000000004">
      <c r="C61" s="72"/>
      <c r="D61" s="38" t="s">
        <v>824</v>
      </c>
      <c r="E61" s="75" t="s">
        <v>825</v>
      </c>
      <c r="F61" s="75"/>
      <c r="G61" s="76">
        <f>COUNTIF(G12:G50,"/")</f>
        <v>0</v>
      </c>
      <c r="H61" s="76"/>
    </row>
    <row r="62" spans="1:12" ht="24" x14ac:dyDescent="0.55000000000000004">
      <c r="C62" s="72"/>
      <c r="D62" s="38" t="s">
        <v>826</v>
      </c>
      <c r="E62" s="75" t="s">
        <v>827</v>
      </c>
      <c r="F62" s="75"/>
      <c r="G62" s="76">
        <f>COUNTIF(H12:H50,"/")</f>
        <v>0</v>
      </c>
      <c r="H62" s="76"/>
    </row>
    <row r="63" spans="1:12" ht="24" x14ac:dyDescent="0.55000000000000004">
      <c r="C63" s="73"/>
      <c r="D63" s="38" t="s">
        <v>828</v>
      </c>
      <c r="E63" s="75" t="s">
        <v>829</v>
      </c>
      <c r="F63" s="75"/>
      <c r="G63" s="76">
        <f>COUNTIF(I12:I50,"/")</f>
        <v>0</v>
      </c>
      <c r="H63" s="76"/>
    </row>
  </sheetData>
  <mergeCells count="28"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1:E51"/>
    <mergeCell ref="B52:E53"/>
    <mergeCell ref="F52:F53"/>
    <mergeCell ref="G53:I53"/>
    <mergeCell ref="B56:K56"/>
    <mergeCell ref="B57:K5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windows</cp:lastModifiedBy>
  <dcterms:created xsi:type="dcterms:W3CDTF">2014-06-19T04:47:12Z</dcterms:created>
  <dcterms:modified xsi:type="dcterms:W3CDTF">2019-02-05T11:57:46Z</dcterms:modified>
</cp:coreProperties>
</file>