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พ.5แนะแนว\เทอม 2-68\"/>
    </mc:Choice>
  </mc:AlternateContent>
  <xr:revisionPtr revIDLastSave="0" documentId="13_ncr:1_{224F9EB5-278E-4380-80D4-EF94495D69A1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<sst xmlns="http://schemas.openxmlformats.org/spreadsheetml/2006/main" count="493" uniqueCount="291">
  <si>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</si>
  <si>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</si>
  <si>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</si>
  <si>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</si>
  <si>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</si>
  <si>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</si>
  <si>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</si>
  <si>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</si>
  <si>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</si>
  <si>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</si>
  <si>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</si>
  <si>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</si>
  <si>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</si>
  <si>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</si>
  <si>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</si>
  <si>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</si>
  <si>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</si>
  <si>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</si>
  <si>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</si>
  <si>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</si>
  <si>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</si>
  <si>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</si>
  <si>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</si>
  <si>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</si>
  <si>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</si>
  <si>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</si>
  <si>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</si>
  <si>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</si>
  <si>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</si>
  <si>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</si>
  <si>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</si>
  <si>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</si>
  <si>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</si>
  <si>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</si>
  <si>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</si>
  <si>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</si>
  <si>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</si>
  <si>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</si>
  <si>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</si>
  <si>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</si>
  <si>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</si>
  <si>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</si>
  <si>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</si>
  <si>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</si>
  <si>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</si>
  <si>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</si>
  <si>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</si>
  <si>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</si>
  <si>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</si>
  <si>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</si>
  <si>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</si>
  <si>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</si>
  <si>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</si>
  <si>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</si>
  <si>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</si>
  <si>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</si>
  <si>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</si>
  <si>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</si>
  <si>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</si>
  <si>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</si>
  <si>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</si>
  <si>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</si>
  <si>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</si>
  <si>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</si>
  <si>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</si>
  <si>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</si>
  <si>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</si>
  <si>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</si>
  <si>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</si>
  <si>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</si>
  <si>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</si>
  <si>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</si>
  <si>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</si>
  <si>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</si>
  <si>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</si>
  <si>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</si>
  <si>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</si>
  <si>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</si>
  <si>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</si>
  <si>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</si>
  <si>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</si>
  <si>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</si>
  <si>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</si>
  <si>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</si>
  <si>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</si>
  <si>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</si>
  <si>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</si>
  <si>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</si>
  <si>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</si>
  <si>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</si>
  <si>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</si>
  <si>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</si>
  <si>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</si>
  <si>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</si>
  <si>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</si>
  <si>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</si>
  <si>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</si>
  <si>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</si>
  <si>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</si>
  <si>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</si>
  <si>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</si>
  <si>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</si>
  <si>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</si>
  <si>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</si>
  <si>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</si>
  <si>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</si>
  <si>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</si>
  <si>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</si>
  <si>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</si>
  <si>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</si>
  <si>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</si>
  <si>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</si>
  <si>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</si>
  <si>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</si>
  <si>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</si>
  <si>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</si>
  <si>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</si>
  <si>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</si>
  <si>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</si>
  <si>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</si>
  <si>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</si>
  <si>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</si>
  <si>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</si>
  <si>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</si>
  <si>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</si>
  <si>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</si>
  <si>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</si>
  <si>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</si>
  <si>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</si>
  <si>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</si>
  <si>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</si>
  <si>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</si>
  <si>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</si>
  <si>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</si>
  <si>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</si>
  <si>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</si>
  <si>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</si>
  <si>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</si>
  <si>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</si>
  <si>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</si>
  <si>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</si>
  <si>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</si>
  <si>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</si>
  <si>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</si>
  <si>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</si>
  <si>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</si>
  <si>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</si>
  <si>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</si>
  <si>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</si>
  <si>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</si>
  <si>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</si>
  <si>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</si>
  <si>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</si>
  <si>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</si>
  <si>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</si>
  <si>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</si>
  <si>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</si>
  <si>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</si>
  <si>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</si>
  <si>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</si>
  <si>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</si>
  <si>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</si>
  <si>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</si>
  <si>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</si>
  <si>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</si>
  <si>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</si>
  <si>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</si>
  <si>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</si>
  <si>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</si>
  <si>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</si>
  <si>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</si>
  <si>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</si>
  <si>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</si>
  <si>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</si>
  <si>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</si>
  <si>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</si>
  <si>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</si>
  <si>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</si>
  <si>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</si>
  <si>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</si>
  <si>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</si>
  <si>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</si>
  <si>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</si>
  <si>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</si>
  <si>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</si>
  <si>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</si>
  <si>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</si>
  <si>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</si>
  <si>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</si>
  <si>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</si>
  <si>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</si>
  <si>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</si>
  <si>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</si>
  <si>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</si>
  <si>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</si>
  <si>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</si>
  <si>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</si>
  <si>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</si>
  <si>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</si>
  <si>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</si>
  <si>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</si>
  <si>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</si>
  <si>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</si>
  <si>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</si>
  <si>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</si>
  <si>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</si>
  <si>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</si>
  <si>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</si>
  <si>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</si>
  <si>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</si>
  <si>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</si>
  <si>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</si>
  <si>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</si>
  <si>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</si>
  <si>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</si>
  <si>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</si>
  <si>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</si>
  <si>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</si>
  <si>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</si>
  <si>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</si>
  <si>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</si>
  <si>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</si>
  <si>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</si>
  <si>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</si>
  <si>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</si>
  <si>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</si>
  <si>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</si>
  <si>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</si>
  <si>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</si>
  <si>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</si>
  <si>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</si>
  <si>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</si>
  <si>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</si>
  <si>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</si>
  <si>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</si>
  <si>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</si>
  <si>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</si>
  <si>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</si>
  <si>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</si>
  <si>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</si>
  <si>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</si>
  <si>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</si>
  <si>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</si>
  <si>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</si>
  <si>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</si>
  <si>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</si>
  <si>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</si>
  <si>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</si>
  <si>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</si>
  <si>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</si>
  <si>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</si>
  <si>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</si>
  <si>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</si>
  <si>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</si>
  <si>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</si>
  <si>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หยุด</t>
  </si>
  <si>
    <t>นายธันวา ดาลควิส</t>
  </si>
  <si>
    <t>นางสาวบัวบุษกร รักษา</t>
  </si>
  <si>
    <t>วันที่ 30 มีนาคม 2569</t>
  </si>
  <si>
    <t>7/11/68</t>
  </si>
  <si>
    <t>14/11/68</t>
  </si>
  <si>
    <t>21/11/68</t>
  </si>
  <si>
    <t>19/12/68</t>
  </si>
  <si>
    <t>12/12/68</t>
  </si>
  <si>
    <t>28/11/68</t>
  </si>
  <si>
    <t>26/12/68</t>
  </si>
  <si>
    <t>9/1/69</t>
  </si>
  <si>
    <t>23/1/69</t>
  </si>
  <si>
    <t>30/1/69</t>
  </si>
  <si>
    <t>6/2/69</t>
  </si>
  <si>
    <t>13/2/69</t>
  </si>
  <si>
    <t>20/2/69</t>
  </si>
  <si>
    <t>27/2/69</t>
  </si>
  <si>
    <t>6/3/69</t>
  </si>
  <si>
    <t>13/3/69</t>
  </si>
  <si>
    <t xml:space="preserve">กิจกรรมวันเด็กแห่งชาติ </t>
  </si>
  <si>
    <t>กิจกรรมเปิดบ้านวิชาการ และทักษะอาชีพ</t>
  </si>
  <si>
    <t>กิจกรรมเพิ่มเติมเสริมความรู้</t>
  </si>
  <si>
    <t>เด็กชายธนินโชตน์ สาริกานนท์</t>
  </si>
  <si>
    <t>เด็กชายภควัต สายพานทอง</t>
  </si>
  <si>
    <t>เด็กชายศักดิ์สิทธิ์ ศรีกลางเมือง</t>
  </si>
  <si>
    <t>เด็กหญิงพิมนารา สายพานทอง</t>
  </si>
  <si>
    <t>เด็กหญิงพัชรินทร์ โพธิ์สุวรรณ</t>
  </si>
  <si>
    <t>เด็กหญิงศุภิสรา ผิวโพนม่วง</t>
  </si>
  <si>
    <t>เด็กชายอนุสรณ์ แสงดาวงค์</t>
  </si>
  <si>
    <t>เด็กชายธันวา ปลั่งกลาง</t>
  </si>
  <si>
    <t>เด็กหญิงปลายฟ้า</t>
  </si>
  <si>
    <t>เด็กชายชฎายุ ทิพย์เสนา</t>
  </si>
  <si>
    <t>เด็กชายสุทัคน์ คงแสงทอง</t>
  </si>
  <si>
    <t>เด็กหญิงสุขสวรรค์ สิลินอไล</t>
  </si>
  <si>
    <t>เด็กชายสราวุฒิ งามขำ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</si>
</sst>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28" workbookViewId="0">
      <selection activeCell="L42" sqref="L42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256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247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257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248</v>
      </c>
      <c r="N46" s="8">
        <f t="shared" si="0"/>
        <v>45</v>
      </c>
      <c r="R46" s="8">
        <f t="shared" si="1"/>
        <v>44</v>
      </c>
    </row>
    <row r="47" spans="11:18">
      <c r="L47" s="103" t="s">
        <v>249</v>
      </c>
      <c r="N47" s="8">
        <f t="shared" si="0"/>
        <v>46</v>
      </c>
      <c r="R47" s="8">
        <f t="shared" si="1"/>
        <v>45</v>
      </c>
    </row>
    <row r="48" spans="11:18">
      <c r="L48" s="103" t="s">
        <v>250</v>
      </c>
      <c r="N48" s="8">
        <f t="shared" si="0"/>
        <v>47</v>
      </c>
      <c r="R48" s="8">
        <f t="shared" si="1"/>
        <v>46</v>
      </c>
    </row>
    <row r="49" spans="12:18">
      <c r="L49" s="104" t="s">
        <v>251</v>
      </c>
      <c r="N49" s="8">
        <f t="shared" si="0"/>
        <v>48</v>
      </c>
      <c r="R49" s="8">
        <f t="shared" si="1"/>
        <v>47</v>
      </c>
    </row>
    <row r="50" spans="12:18">
      <c r="L50" s="104" t="s">
        <v>254</v>
      </c>
      <c r="N50" s="8">
        <f t="shared" si="0"/>
        <v>49</v>
      </c>
      <c r="R50" s="8">
        <f t="shared" si="1"/>
        <v>48</v>
      </c>
    </row>
    <row r="51" spans="12:18">
      <c r="L51" s="104" t="s">
        <v>252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10" zoomScaleNormal="100" zoomScaleSheetLayoutView="98" workbookViewId="0">
      <selection activeCell="C22" sqref="C22:D2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17</v>
      </c>
      <c r="B3" s="335" t="str">
        <f>บันทึกเวลาเรียน!$S$4</f>
        <v>27/2/69</v>
      </c>
      <c r="C3" s="321" t="s">
        <v>276</v>
      </c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นายธันวา ดาลควิส )</v>
      </c>
      <c r="D8" s="287"/>
      <c r="E8" s="15"/>
      <c r="F8" s="287" t="str">
        <f>IF(ปก!H11="","","( " &amp; ปก!H11 &amp; " )")</f>
        <v>( นางชวนพิศ ศิรินาม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18</v>
      </c>
      <c r="B12" s="316" t="str">
        <f>บันทึกเวลาเรียน!$T$4</f>
        <v>6/3/69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นายธันวา ดาลควิส )</v>
      </c>
      <c r="D17" s="287"/>
      <c r="E17" s="15"/>
      <c r="F17" s="287" t="str">
        <f>IF(ปก!H11="","","( " &amp; ปก!H11 &amp; " )")</f>
        <v>( นางชวนพิศ ศิรินาม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19</v>
      </c>
      <c r="B21" s="310" t="str">
        <f>บันทึกเวลาเรียน!$U$4</f>
        <v>13/3/69</v>
      </c>
      <c r="C21" s="321" t="s">
        <v>277</v>
      </c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นายธันวา ดาลควิส )</v>
      </c>
      <c r="D26" s="287"/>
      <c r="E26" s="15"/>
      <c r="F26" s="287" t="str">
        <f>IF(ปก!H11="","","( " &amp; ปก!H11 &amp; " )")</f>
        <v>( นางชวนพิศ ศิรินาม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20</v>
      </c>
      <c r="B30" s="310">
        <f>บันทึกเวลาเรียน!$V$4</f>
        <v>0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นายธันวา ดาลควิส )</v>
      </c>
      <c r="D35" s="287"/>
      <c r="E35" s="15"/>
      <c r="F35" s="287" t="str">
        <f>IF(ปก!H11="","","( " &amp; ปก!H11 &amp; " )")</f>
        <v>( นางชวนพิศ ศิรินาม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topLeftCell="A7" zoomScaleNormal="96" workbookViewId="0">
      <selection activeCell="F6" sqref="F6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44" t="s">
        <v>228</v>
      </c>
      <c r="B1" s="345"/>
      <c r="C1" s="345"/>
      <c r="D1" s="345"/>
      <c r="E1" s="345"/>
      <c r="F1" s="346"/>
    </row>
    <row r="2" spans="1:6" ht="12" customHeight="1">
      <c r="A2" s="347" t="s">
        <v>4</v>
      </c>
      <c r="B2" s="350" t="s">
        <v>7</v>
      </c>
      <c r="C2" s="353" t="s">
        <v>18</v>
      </c>
      <c r="D2" s="356" t="s">
        <v>253</v>
      </c>
      <c r="E2" s="359" t="s">
        <v>17</v>
      </c>
      <c r="F2" s="362" t="s">
        <v>19</v>
      </c>
    </row>
    <row r="3" spans="1:6" ht="25.5" customHeight="1">
      <c r="A3" s="348"/>
      <c r="B3" s="351"/>
      <c r="C3" s="354"/>
      <c r="D3" s="357"/>
      <c r="E3" s="360"/>
      <c r="F3" s="363"/>
    </row>
    <row r="4" spans="1:6" ht="25.5" customHeight="1" thickBot="1">
      <c r="A4" s="349"/>
      <c r="B4" s="352"/>
      <c r="C4" s="355"/>
      <c r="D4" s="358"/>
      <c r="E4" s="361"/>
      <c r="F4" s="364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เด็กชายธนินโชตน์ สาริกานนท์  </v>
      </c>
      <c r="C5" s="145" t="str">
        <f>IF(บันทึกเวลาเรียน!W5="",""," " &amp; บันทึกเวลาเรียน!W5 &amp; " ")</f>
        <v xml:space="preserve"> 0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เด็กชายภควัต สายพานทอง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เด็กหญิงพิมนารา สายพานทอง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เด็กหญิงศุภิสรา ผิวโพนม่วง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เด็กชายอนุสรณ์ แสงดาวงค์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เด็กชายธันวา ปลั่งกลาง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เด็กหญิงปลายฟ้า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เด็กชายชฎายุ ทิพย์เสนา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เด็กชายสุทัคน์ คงแสงทอง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เด็กหญิงสุขสวรรค์ สิลินอไล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เด็กชายสราวุฒิ งามขำ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/>
      </c>
      <c r="B18" s="147" t="str">
        <f>IF(รายชื่อสมาชิก!D18="","",รายชื่อสมาชิก!D18&amp; "  " )</f>
        <v/>
      </c>
      <c r="C18" s="148" t="str">
        <f>IF(บันทึกเวลาเรียน!W18="",""," " &amp; บันทึกเวลาเรียน!W18 &amp; " ")</f>
        <v/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65"/>
      <c r="B26" s="366"/>
      <c r="C26" s="367"/>
      <c r="D26" s="371"/>
      <c r="E26" s="371"/>
      <c r="F26" s="373"/>
    </row>
    <row r="27" spans="1:24" ht="21" customHeight="1" thickBot="1">
      <c r="A27" s="368"/>
      <c r="B27" s="369"/>
      <c r="C27" s="370"/>
      <c r="D27" s="372"/>
      <c r="E27" s="372"/>
      <c r="F27" s="374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1"/>
      <c r="E29" s="341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นายธันวา ดาลควิส )</v>
      </c>
      <c r="C30" s="157"/>
      <c r="D30" s="340" t="str">
        <f>IF(ปก!E27="",""," " &amp; ปก!E27 &amp; " ")</f>
        <v xml:space="preserve"> (นายกานต์ สุขกลาง) </v>
      </c>
      <c r="E30" s="340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43"/>
      <c r="E31" s="343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1"/>
      <c r="E33" s="341"/>
      <c r="F33" s="154"/>
    </row>
    <row r="34" spans="1:6">
      <c r="A34" s="66"/>
      <c r="B34" s="165" t="str">
        <f>IF(ปก!H11="","","( " &amp; ปก!H11 &amp; " )")</f>
        <v>( นางชวนพิศ ศิรินาม )</v>
      </c>
      <c r="D34" s="340" t="str">
        <f>IF(ปก!E30="",""," " &amp; ปก!E30 &amp; " ")</f>
        <v xml:space="preserve"> (นางสาวศิริลักษณ์ สืบไทย) </v>
      </c>
      <c r="E34" s="340"/>
      <c r="F34" s="67"/>
    </row>
    <row r="35" spans="1:6" ht="25.2" thickBot="1">
      <c r="A35" s="31"/>
      <c r="B35" s="166" t="s">
        <v>196</v>
      </c>
      <c r="C35" s="33"/>
      <c r="D35" s="342" t="s">
        <v>231</v>
      </c>
      <c r="E35" s="342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19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97" t="s">
        <v>191</v>
      </c>
      <c r="M1" s="197"/>
      <c r="N1" s="198"/>
    </row>
    <row r="2" spans="2:14" ht="25.8">
      <c r="B2" s="124"/>
      <c r="L2" s="201" t="s">
        <v>193</v>
      </c>
      <c r="M2" s="201"/>
      <c r="N2" s="98" t="s">
        <v>195</v>
      </c>
    </row>
    <row r="3" spans="2:14" ht="26.4" customHeight="1">
      <c r="B3" s="124"/>
      <c r="N3" s="125"/>
    </row>
    <row r="4" spans="2:14" ht="35.25" customHeight="1">
      <c r="B4" s="174" t="s">
        <v>35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2:14" ht="30" customHeight="1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</row>
    <row r="6" spans="2:14" ht="33">
      <c r="B6" s="177" t="s">
        <v>37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2:14">
      <c r="B7" s="126"/>
      <c r="C7" s="182" t="s">
        <v>198</v>
      </c>
      <c r="D7" s="182"/>
      <c r="E7" s="127">
        <v>1</v>
      </c>
      <c r="F7" s="184" t="s">
        <v>199</v>
      </c>
      <c r="G7" s="184"/>
      <c r="H7" s="184"/>
      <c r="I7" s="128" t="s">
        <v>200</v>
      </c>
      <c r="J7" s="127">
        <v>20</v>
      </c>
      <c r="K7" s="184" t="s">
        <v>201</v>
      </c>
      <c r="L7" s="184"/>
      <c r="M7" s="184"/>
      <c r="N7" s="129"/>
    </row>
    <row r="8" spans="2:14">
      <c r="B8" s="126"/>
      <c r="C8" s="183"/>
      <c r="D8" s="183"/>
      <c r="E8" s="130"/>
      <c r="F8" s="184" t="s">
        <v>207</v>
      </c>
      <c r="G8" s="184"/>
      <c r="H8" s="120">
        <v>2</v>
      </c>
      <c r="I8" s="182" t="s">
        <v>208</v>
      </c>
      <c r="J8" s="182"/>
      <c r="K8" s="202">
        <v>2568</v>
      </c>
      <c r="L8" s="202"/>
      <c r="M8" s="130"/>
      <c r="N8" s="129"/>
    </row>
    <row r="9" spans="2:14">
      <c r="B9" s="126"/>
      <c r="C9" s="183" t="s">
        <v>209</v>
      </c>
      <c r="D9" s="183"/>
      <c r="E9" s="183"/>
      <c r="F9" s="200" t="s">
        <v>211</v>
      </c>
      <c r="G9" s="200"/>
      <c r="H9" s="200"/>
      <c r="I9" s="200"/>
      <c r="J9" s="200"/>
      <c r="K9" s="200"/>
      <c r="L9" s="200"/>
      <c r="M9" s="130"/>
      <c r="N9" s="129"/>
    </row>
    <row r="10" spans="2:14">
      <c r="B10" s="126"/>
      <c r="C10" s="130"/>
      <c r="D10" s="130"/>
      <c r="E10" s="183" t="s">
        <v>54</v>
      </c>
      <c r="F10" s="183"/>
      <c r="G10" s="130">
        <v>1</v>
      </c>
      <c r="H10" s="199" t="s">
        <v>256</v>
      </c>
      <c r="I10" s="199"/>
      <c r="J10" s="199"/>
      <c r="K10" s="199"/>
      <c r="L10" s="19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99" t="s">
        <v>219</v>
      </c>
      <c r="I11" s="199"/>
      <c r="J11" s="199"/>
      <c r="K11" s="199"/>
      <c r="L11" s="19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91" t="s">
        <v>39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21"/>
      <c r="N13" s="132"/>
    </row>
    <row r="14" spans="2:14" ht="21.6" thickBot="1">
      <c r="B14" s="133" t="s">
        <v>40</v>
      </c>
      <c r="C14" s="193" t="s">
        <v>41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67" t="s">
        <v>2</v>
      </c>
      <c r="N14" s="168"/>
    </row>
    <row r="15" spans="2:14" ht="21.6" thickBot="1">
      <c r="B15" s="134" t="s">
        <v>42</v>
      </c>
      <c r="C15" s="169" t="s">
        <v>87</v>
      </c>
      <c r="D15" s="170"/>
      <c r="E15" s="170"/>
      <c r="F15" s="170"/>
      <c r="G15" s="171"/>
      <c r="H15" s="172" t="s">
        <v>100</v>
      </c>
      <c r="I15" s="170"/>
      <c r="J15" s="170"/>
      <c r="K15" s="170"/>
      <c r="L15" s="173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13</v>
      </c>
      <c r="C16" s="185">
        <f>IF($B$16="","",IF(COUNTIF(การประเมิน!$F$5:$F$25,$C$15)=0,"",COUNTIF(การประเมิน!$F$5:$F$25,$C$15)))</f>
        <v>4</v>
      </c>
      <c r="D16" s="186"/>
      <c r="E16" s="186"/>
      <c r="F16" s="186"/>
      <c r="G16" s="187"/>
      <c r="H16" s="188">
        <f>IF($B$16="","",IF(COUNTIF(การประเมิน!$F$5:$F$25,$H$15)=0,"",COUNTIF(การประเมิน!$F$5:$F$25,$H$15)))</f>
        <v>2</v>
      </c>
      <c r="I16" s="186"/>
      <c r="J16" s="186"/>
      <c r="K16" s="186"/>
      <c r="L16" s="189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96" t="s">
        <v>244</v>
      </c>
      <c r="F27" s="196"/>
      <c r="G27" s="196"/>
      <c r="H27" s="196"/>
      <c r="I27" s="196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96" t="s">
        <v>242</v>
      </c>
      <c r="F30" s="196"/>
      <c r="G30" s="196"/>
      <c r="H30" s="196"/>
      <c r="I30" s="196"/>
      <c r="N30" s="125"/>
    </row>
    <row r="31" spans="2:14">
      <c r="B31" s="124"/>
      <c r="E31" s="190" t="s">
        <v>258</v>
      </c>
      <c r="F31" s="190"/>
      <c r="G31" s="190"/>
      <c r="H31" s="190"/>
      <c r="I31" s="190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L1:N1"/>
    <mergeCell ref="H10:L10"/>
    <mergeCell ref="H11:L11"/>
    <mergeCell ref="E10:F10"/>
    <mergeCell ref="F9:L9"/>
    <mergeCell ref="C9:E9"/>
    <mergeCell ref="L2:M2"/>
    <mergeCell ref="K8:L8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13" zoomScaleNormal="93" workbookViewId="0">
      <selection activeCell="A35" sqref="A35:F3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42" t="s">
        <v>206</v>
      </c>
      <c r="B1" s="243"/>
      <c r="C1" s="243"/>
      <c r="D1" s="243"/>
      <c r="E1" s="243"/>
      <c r="F1" s="244"/>
    </row>
    <row r="2" spans="1:6" ht="20.25" customHeight="1" thickBot="1">
      <c r="A2" s="245"/>
      <c r="B2" s="246"/>
      <c r="C2" s="246"/>
      <c r="D2" s="246"/>
      <c r="E2" s="246"/>
      <c r="F2" s="247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34" t="s">
        <v>197</v>
      </c>
      <c r="B4" s="86" t="s">
        <v>203</v>
      </c>
      <c r="C4" s="236" t="str">
        <f>IF(ปก!H10="","","( " &amp; ปก!H10 &amp; " )")</f>
        <v>( นายธันวา ดาลควิส )</v>
      </c>
      <c r="D4" s="237"/>
      <c r="E4" s="237"/>
      <c r="F4" s="238"/>
    </row>
    <row r="5" spans="1:6" ht="20.25" customHeight="1" thickBot="1">
      <c r="A5" s="235"/>
      <c r="B5" s="87" t="s">
        <v>204</v>
      </c>
      <c r="C5" s="239" t="str">
        <f>IF(ปก!H11="","","( " &amp; ปก!H11&amp; " )")</f>
        <v>( นางชวนพิศ ศิรินาม )</v>
      </c>
      <c r="D5" s="240"/>
      <c r="E5" s="240"/>
      <c r="F5" s="241"/>
    </row>
    <row r="6" spans="1:6" ht="20.25" customHeight="1">
      <c r="A6" s="250" t="s">
        <v>202</v>
      </c>
      <c r="B6" s="251"/>
      <c r="C6" s="255"/>
      <c r="D6" s="256"/>
      <c r="E6" s="256"/>
      <c r="F6" s="257"/>
    </row>
    <row r="7" spans="1:6" ht="12" customHeight="1">
      <c r="A7" s="252"/>
      <c r="B7" s="251"/>
      <c r="C7" s="255"/>
      <c r="D7" s="256"/>
      <c r="E7" s="256"/>
      <c r="F7" s="257"/>
    </row>
    <row r="8" spans="1:6" ht="20.25" customHeight="1">
      <c r="A8" s="252"/>
      <c r="B8" s="251"/>
      <c r="C8" s="255"/>
      <c r="D8" s="256"/>
      <c r="E8" s="256"/>
      <c r="F8" s="257"/>
    </row>
    <row r="9" spans="1:6" ht="20.25" customHeight="1" thickBot="1">
      <c r="A9" s="253"/>
      <c r="B9" s="254"/>
      <c r="C9" s="258"/>
      <c r="D9" s="259"/>
      <c r="E9" s="259"/>
      <c r="F9" s="260"/>
    </row>
    <row r="10" spans="1:6" ht="20.25" customHeight="1">
      <c r="A10" s="219" t="s">
        <v>3</v>
      </c>
      <c r="B10" s="220"/>
      <c r="C10" s="261"/>
      <c r="D10" s="262"/>
      <c r="E10" s="262"/>
      <c r="F10" s="263"/>
    </row>
    <row r="11" spans="1:6" ht="20.25" customHeight="1" thickBot="1">
      <c r="A11" s="221"/>
      <c r="B11" s="222"/>
      <c r="C11" s="258"/>
      <c r="D11" s="259"/>
      <c r="E11" s="259"/>
      <c r="F11" s="260"/>
    </row>
    <row r="12" spans="1:6" ht="3" customHeight="1" thickBot="1">
      <c r="A12" s="233"/>
      <c r="B12" s="233"/>
      <c r="C12" s="233"/>
      <c r="D12" s="233"/>
    </row>
    <row r="13" spans="1:6" ht="24.75" customHeight="1" thickBot="1">
      <c r="A13" s="88" t="s">
        <v>0</v>
      </c>
      <c r="B13" s="227" t="s">
        <v>1</v>
      </c>
      <c r="C13" s="228"/>
      <c r="D13" s="89" t="s">
        <v>2</v>
      </c>
      <c r="E13" s="248" t="s">
        <v>2</v>
      </c>
      <c r="F13" s="249"/>
    </row>
    <row r="14" spans="1:6" ht="22.5" customHeight="1">
      <c r="A14" s="90">
        <v>1</v>
      </c>
      <c r="B14" s="229"/>
      <c r="C14" s="230"/>
      <c r="D14" s="94"/>
      <c r="E14" s="231"/>
      <c r="F14" s="232"/>
    </row>
    <row r="15" spans="1:6" ht="22.5" customHeight="1">
      <c r="A15" s="91" t="s">
        <v>20</v>
      </c>
      <c r="B15" s="215"/>
      <c r="C15" s="216"/>
      <c r="D15" s="95"/>
      <c r="E15" s="223"/>
      <c r="F15" s="224"/>
    </row>
    <row r="16" spans="1:6" ht="22.5" customHeight="1">
      <c r="A16" s="91" t="s">
        <v>21</v>
      </c>
      <c r="B16" s="215"/>
      <c r="C16" s="216"/>
      <c r="D16" s="95"/>
      <c r="E16" s="223"/>
      <c r="F16" s="224"/>
    </row>
    <row r="17" spans="1:6" ht="22.5" customHeight="1">
      <c r="A17" s="91" t="s">
        <v>22</v>
      </c>
      <c r="B17" s="215"/>
      <c r="C17" s="216"/>
      <c r="D17" s="95"/>
      <c r="E17" s="223"/>
      <c r="F17" s="224"/>
    </row>
    <row r="18" spans="1:6" ht="22.5" customHeight="1">
      <c r="A18" s="91" t="s">
        <v>23</v>
      </c>
      <c r="B18" s="215"/>
      <c r="C18" s="216"/>
      <c r="D18" s="95"/>
      <c r="E18" s="223"/>
      <c r="F18" s="224"/>
    </row>
    <row r="19" spans="1:6" ht="22.5" customHeight="1">
      <c r="A19" s="91" t="s">
        <v>24</v>
      </c>
      <c r="B19" s="215"/>
      <c r="C19" s="216"/>
      <c r="D19" s="95"/>
      <c r="E19" s="223"/>
      <c r="F19" s="224"/>
    </row>
    <row r="20" spans="1:6" ht="22.5" customHeight="1">
      <c r="A20" s="91" t="s">
        <v>25</v>
      </c>
      <c r="B20" s="215"/>
      <c r="C20" s="216"/>
      <c r="D20" s="95"/>
      <c r="E20" s="223"/>
      <c r="F20" s="224"/>
    </row>
    <row r="21" spans="1:6" ht="22.5" customHeight="1">
      <c r="A21" s="91" t="s">
        <v>26</v>
      </c>
      <c r="B21" s="215"/>
      <c r="C21" s="216"/>
      <c r="D21" s="95"/>
      <c r="E21" s="223"/>
      <c r="F21" s="224"/>
    </row>
    <row r="22" spans="1:6" ht="22.5" customHeight="1">
      <c r="A22" s="91" t="s">
        <v>27</v>
      </c>
      <c r="B22" s="215"/>
      <c r="C22" s="216"/>
      <c r="D22" s="95"/>
      <c r="E22" s="223"/>
      <c r="F22" s="224"/>
    </row>
    <row r="23" spans="1:6" ht="22.5" customHeight="1">
      <c r="A23" s="91" t="s">
        <v>28</v>
      </c>
      <c r="B23" s="215"/>
      <c r="C23" s="216"/>
      <c r="D23" s="95"/>
      <c r="E23" s="223"/>
      <c r="F23" s="224"/>
    </row>
    <row r="24" spans="1:6" ht="22.5" customHeight="1">
      <c r="A24" s="91" t="s">
        <v>29</v>
      </c>
      <c r="B24" s="215"/>
      <c r="C24" s="216"/>
      <c r="D24" s="95"/>
      <c r="E24" s="223"/>
      <c r="F24" s="224"/>
    </row>
    <row r="25" spans="1:6" ht="22.5" customHeight="1">
      <c r="A25" s="91" t="s">
        <v>30</v>
      </c>
      <c r="B25" s="215"/>
      <c r="C25" s="216"/>
      <c r="D25" s="95"/>
      <c r="E25" s="223"/>
      <c r="F25" s="224"/>
    </row>
    <row r="26" spans="1:6" ht="22.5" customHeight="1">
      <c r="A26" s="91" t="s">
        <v>31</v>
      </c>
      <c r="B26" s="215"/>
      <c r="C26" s="216"/>
      <c r="D26" s="95"/>
      <c r="E26" s="223"/>
      <c r="F26" s="224"/>
    </row>
    <row r="27" spans="1:6" ht="22.5" customHeight="1">
      <c r="A27" s="91" t="s">
        <v>32</v>
      </c>
      <c r="B27" s="215"/>
      <c r="C27" s="216"/>
      <c r="D27" s="95"/>
      <c r="E27" s="223"/>
      <c r="F27" s="224"/>
    </row>
    <row r="28" spans="1:6" ht="22.5" customHeight="1">
      <c r="A28" s="91" t="s">
        <v>33</v>
      </c>
      <c r="B28" s="215"/>
      <c r="C28" s="216"/>
      <c r="D28" s="95"/>
      <c r="E28" s="223"/>
      <c r="F28" s="224"/>
    </row>
    <row r="29" spans="1:6" ht="22.5" customHeight="1">
      <c r="A29" s="91" t="s">
        <v>34</v>
      </c>
      <c r="B29" s="215"/>
      <c r="C29" s="216"/>
      <c r="D29" s="95"/>
      <c r="E29" s="223"/>
      <c r="F29" s="224"/>
    </row>
    <row r="30" spans="1:6" ht="22.5" customHeight="1">
      <c r="A30" s="92">
        <v>17</v>
      </c>
      <c r="B30" s="215"/>
      <c r="C30" s="216"/>
      <c r="D30" s="95"/>
      <c r="E30" s="223"/>
      <c r="F30" s="224"/>
    </row>
    <row r="31" spans="1:6" ht="22.5" customHeight="1">
      <c r="A31" s="92">
        <v>18</v>
      </c>
      <c r="B31" s="215"/>
      <c r="C31" s="216"/>
      <c r="D31" s="95"/>
      <c r="E31" s="223"/>
      <c r="F31" s="224"/>
    </row>
    <row r="32" spans="1:6" ht="22.5" customHeight="1">
      <c r="A32" s="92">
        <v>19</v>
      </c>
      <c r="B32" s="215"/>
      <c r="C32" s="216"/>
      <c r="D32" s="95"/>
      <c r="E32" s="223"/>
      <c r="F32" s="224"/>
    </row>
    <row r="33" spans="1:6" ht="22.5" customHeight="1" thickBot="1">
      <c r="A33" s="93">
        <v>20</v>
      </c>
      <c r="B33" s="217"/>
      <c r="C33" s="218"/>
      <c r="D33" s="96"/>
      <c r="E33" s="225"/>
      <c r="F33" s="226"/>
    </row>
    <row r="34" spans="1:6" ht="23.25" customHeight="1" thickBot="1">
      <c r="A34" s="203"/>
      <c r="B34" s="204"/>
      <c r="C34" s="204"/>
      <c r="D34" s="204"/>
      <c r="E34" s="204"/>
      <c r="F34" s="205"/>
    </row>
    <row r="35" spans="1:6">
      <c r="A35" s="206"/>
      <c r="B35" s="207"/>
      <c r="C35" s="207"/>
      <c r="D35" s="207"/>
      <c r="E35" s="207"/>
      <c r="F35" s="208"/>
    </row>
    <row r="36" spans="1:6" ht="24" customHeight="1">
      <c r="A36" s="209"/>
      <c r="B36" s="210"/>
      <c r="C36" s="210"/>
      <c r="D36" s="210"/>
      <c r="E36" s="210"/>
      <c r="F36" s="211"/>
    </row>
    <row r="37" spans="1:6" ht="25.2" thickBot="1">
      <c r="A37" s="212"/>
      <c r="B37" s="213"/>
      <c r="C37" s="213"/>
      <c r="D37" s="213"/>
      <c r="E37" s="213"/>
      <c r="F37" s="214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4:A5"/>
    <mergeCell ref="C4:F4"/>
    <mergeCell ref="C5:F5"/>
    <mergeCell ref="A1:F2"/>
    <mergeCell ref="E13:F13"/>
    <mergeCell ref="A6:B9"/>
    <mergeCell ref="C6:F9"/>
    <mergeCell ref="C10:F11"/>
    <mergeCell ref="E14:F14"/>
    <mergeCell ref="E15:F15"/>
    <mergeCell ref="E16:F16"/>
    <mergeCell ref="A12:D12"/>
    <mergeCell ref="E17:F17"/>
    <mergeCell ref="E18:F18"/>
    <mergeCell ref="E19:F19"/>
    <mergeCell ref="E20:F20"/>
    <mergeCell ref="E21:F21"/>
    <mergeCell ref="E30:F30"/>
    <mergeCell ref="E31:F31"/>
    <mergeCell ref="E22:F22"/>
    <mergeCell ref="E23:F23"/>
    <mergeCell ref="E24:F24"/>
    <mergeCell ref="E25:F25"/>
    <mergeCell ref="E26:F26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</mergeCells>
  <pageMargins left="0.62992125984251968" right="0.23622047244094491" top="0.74803149606299213" bottom="0.28799999999999998" header="0.31496062992125984" footer="0.31496062992125984"/>
  <pageSetup paperSize="9" scale="96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view="pageLayout" topLeftCell="A4" zoomScaleNormal="96" workbookViewId="0">
      <selection activeCell="D16" sqref="D16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ป.2  </v>
      </c>
      <c r="C5" s="72">
        <f>IF(D5="","",1)</f>
        <v>1</v>
      </c>
      <c r="D5" s="141" t="s">
        <v>278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ป.2  </v>
      </c>
      <c r="C6" s="72">
        <f>IF(D6="","",IF(A5="","",A5+1))</f>
        <v>2</v>
      </c>
      <c r="D6" s="141" t="s">
        <v>279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ป.2  </v>
      </c>
      <c r="C7" s="72">
        <f t="shared" ref="C7:C29" si="1">IF(D7="","",IF(A6="","",A6+1))</f>
        <v>3</v>
      </c>
      <c r="D7" s="141" t="s">
        <v>280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ป.2  </v>
      </c>
      <c r="C8" s="72">
        <f t="shared" si="1"/>
        <v>4</v>
      </c>
      <c r="D8" s="142" t="s">
        <v>281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ป.2  </v>
      </c>
      <c r="C9" s="72">
        <f t="shared" si="1"/>
        <v>5</v>
      </c>
      <c r="D9" s="141" t="s">
        <v>282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ป.2  </v>
      </c>
      <c r="C10" s="72">
        <f t="shared" si="1"/>
        <v>6</v>
      </c>
      <c r="D10" s="141" t="s">
        <v>283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ป.2  </v>
      </c>
      <c r="C11" s="72">
        <f t="shared" si="1"/>
        <v>7</v>
      </c>
      <c r="D11" s="141" t="s">
        <v>284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ป.2  </v>
      </c>
      <c r="C12" s="72">
        <f t="shared" si="1"/>
        <v>8</v>
      </c>
      <c r="D12" s="141" t="s">
        <v>285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ป.2  </v>
      </c>
      <c r="C13" s="72">
        <f t="shared" si="1"/>
        <v>9</v>
      </c>
      <c r="D13" s="141" t="s">
        <v>286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ป.2  </v>
      </c>
      <c r="C14" s="72">
        <f t="shared" si="1"/>
        <v>10</v>
      </c>
      <c r="D14" s="141" t="s">
        <v>287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ป.2  </v>
      </c>
      <c r="C15" s="72">
        <f t="shared" si="1"/>
        <v>11</v>
      </c>
      <c r="D15" s="141" t="s">
        <v>288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ป.2  </v>
      </c>
      <c r="C16" s="72">
        <f t="shared" si="1"/>
        <v>12</v>
      </c>
      <c r="D16" s="141" t="s">
        <v>289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ป.2  </v>
      </c>
      <c r="C17" s="72">
        <f t="shared" si="1"/>
        <v>13</v>
      </c>
      <c r="D17" s="141" t="s">
        <v>290</v>
      </c>
      <c r="E17" s="79"/>
    </row>
    <row r="18" spans="1:5" ht="21" customHeight="1">
      <c r="A18" s="68" t="str">
        <f t="shared" si="0"/>
        <v/>
      </c>
      <c r="B18" s="70" t="str">
        <f>IF(D18="","",IF(A18="","",ปก!$N$2&amp; "  "))</f>
        <v/>
      </c>
      <c r="C18" s="72" t="str">
        <f t="shared" si="1"/>
        <v/>
      </c>
      <c r="D18" s="141"/>
      <c r="E18" s="79"/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นายธันวา ดาลควิส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นางชวนพิศ ศิรินาม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259</v>
      </c>
      <c r="D4" s="119" t="s">
        <v>260</v>
      </c>
      <c r="E4" s="119" t="s">
        <v>261</v>
      </c>
      <c r="F4" s="119" t="s">
        <v>264</v>
      </c>
      <c r="G4" s="119" t="s">
        <v>255</v>
      </c>
      <c r="H4" s="119" t="s">
        <v>263</v>
      </c>
      <c r="I4" s="119" t="s">
        <v>262</v>
      </c>
      <c r="J4" s="119" t="s">
        <v>265</v>
      </c>
      <c r="K4" s="119" t="s">
        <v>255</v>
      </c>
      <c r="L4" s="119" t="s">
        <v>266</v>
      </c>
      <c r="M4" s="119" t="s">
        <v>255</v>
      </c>
      <c r="N4" s="119" t="s">
        <v>267</v>
      </c>
      <c r="O4" s="119" t="s">
        <v>268</v>
      </c>
      <c r="P4" s="119" t="s">
        <v>269</v>
      </c>
      <c r="Q4" s="119" t="s">
        <v>270</v>
      </c>
      <c r="R4" s="119" t="s">
        <v>271</v>
      </c>
      <c r="S4" s="119" t="s">
        <v>272</v>
      </c>
      <c r="T4" s="119" t="s">
        <v>273</v>
      </c>
      <c r="U4" s="119" t="s">
        <v>274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>IF(A5="","",COUNTIF(C5:V5,"/"))</f>
        <v>0</v>
      </c>
      <c r="X5" s="52">
        <f>IF($A5="","",IF(รายชื่อสมาชิก!$D5="","",(W5/$V$3)*100))</f>
        <v>0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/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 t="str">
        <f t="shared" si="0"/>
        <v/>
      </c>
      <c r="X18" s="43" t="str">
        <f>IF($A18="","",IF(รายชื่อสมาชิก!$D18="","",(W18/$V$3)*100))</f>
        <v/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นายธันวา ดาลควิส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นางชวนพิศ ศิรินาม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zoomScale="85" zoomScaleNormal="100" zoomScaleSheetLayoutView="98" zoomScalePageLayoutView="85" workbookViewId="0">
      <selection activeCell="C21" sqref="C21:D24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1</v>
      </c>
      <c r="B3" s="335" t="str">
        <f>บันทึกเวลาเรียน!$C$4</f>
        <v>7/11/68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นายธันวา ดาลควิส )</v>
      </c>
      <c r="D8" s="287"/>
      <c r="F8" s="287" t="str">
        <f>IF(ปก!H11="","","( " &amp; ปก!H11 &amp; " )")</f>
        <v>( นางชวนพิศ ศิรินาม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2</v>
      </c>
      <c r="B12" s="316" t="str">
        <f>บันทึกเวลาเรียน!$D$4</f>
        <v>14/11/68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นายธันวา ดาลควิส )</v>
      </c>
      <c r="D17" s="287"/>
      <c r="F17" s="287" t="str">
        <f>IF(ปก!H11="","","( " &amp; ปก!H11 &amp; " )")</f>
        <v>( นางชวนพิศ ศิรินาม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3</v>
      </c>
      <c r="B21" s="310" t="str">
        <f>บันทึกเวลาเรียน!$E$4</f>
        <v>21/11/68</v>
      </c>
      <c r="C21" s="328"/>
      <c r="D21" s="329"/>
      <c r="E21" s="299"/>
      <c r="F21" s="300"/>
      <c r="G21" s="290"/>
      <c r="H21" s="291"/>
    </row>
    <row r="22" spans="1:8" ht="21.75" customHeight="1">
      <c r="A22" s="308"/>
      <c r="B22" s="311"/>
      <c r="C22" s="330"/>
      <c r="D22" s="331"/>
      <c r="E22" s="301"/>
      <c r="F22" s="302"/>
      <c r="G22" s="292"/>
      <c r="H22" s="293"/>
    </row>
    <row r="23" spans="1:8" ht="21.75" customHeight="1">
      <c r="A23" s="308"/>
      <c r="B23" s="311"/>
      <c r="C23" s="330"/>
      <c r="D23" s="331"/>
      <c r="E23" s="301"/>
      <c r="F23" s="302"/>
      <c r="G23" s="292"/>
      <c r="H23" s="293"/>
    </row>
    <row r="24" spans="1:8" ht="21.75" customHeight="1" thickBot="1">
      <c r="A24" s="309"/>
      <c r="B24" s="312"/>
      <c r="C24" s="332"/>
      <c r="D24" s="333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นายธันวา ดาลควิส )</v>
      </c>
      <c r="D26" s="287"/>
      <c r="F26" s="287" t="str">
        <f>IF(ปก!H11="","","( " &amp; ปก!H11 &amp; " )")</f>
        <v>( นางชวนพิศ ศิรินาม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4</v>
      </c>
      <c r="B30" s="310" t="str">
        <f>บันทึกเวลาเรียน!$F$4</f>
        <v>28/11/68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นายธันวา ดาลควิส )</v>
      </c>
      <c r="D35" s="287"/>
      <c r="F35" s="287" t="str">
        <f>IF(ปก!H11="","","( " &amp; ปก!H11 &amp; " )")</f>
        <v>( นางชวนพิศ ศิรินาม )</v>
      </c>
      <c r="G35" s="287"/>
      <c r="H35" s="287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E5:F5"/>
    <mergeCell ref="E6:F6"/>
    <mergeCell ref="C8:D8"/>
    <mergeCell ref="F8:H8"/>
    <mergeCell ref="C7:D7"/>
    <mergeCell ref="F7:H7"/>
    <mergeCell ref="C5:D5"/>
    <mergeCell ref="C6:D6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G3:H3"/>
    <mergeCell ref="G4:H4"/>
    <mergeCell ref="G5:H5"/>
    <mergeCell ref="G6:H6"/>
    <mergeCell ref="G11:H11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tabSelected="1" view="pageLayout" topLeftCell="A16" zoomScaleNormal="100" zoomScaleSheetLayoutView="98" workbookViewId="0">
      <selection activeCell="C23" sqref="C23:D2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5</v>
      </c>
      <c r="B3" s="335" t="str">
        <f>บันทึกเวลาเรียน!$G$4</f>
        <v>หยุด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นายธันวา ดาลควิส )</v>
      </c>
      <c r="D8" s="287"/>
      <c r="F8" s="287" t="str">
        <f>IF(ปก!H11="","","( " &amp; ปก!H11 &amp; " )")</f>
        <v>( นางชวนพิศ ศิรินาม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6</v>
      </c>
      <c r="B12" s="316" t="str">
        <f>บันทึกเวลาเรียน!$H$4</f>
        <v>12/12/68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นายธันวา ดาลควิส )</v>
      </c>
      <c r="D17" s="287"/>
      <c r="F17" s="287" t="str">
        <f>IF(ปก!H11="","","( " &amp; ปก!H11 &amp; " )")</f>
        <v>( นางชวนพิศ ศิรินาม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7</v>
      </c>
      <c r="B21" s="310" t="str">
        <f>บันทึกเวลาเรียน!$I$4</f>
        <v>19/12/68</v>
      </c>
      <c r="C21" s="321"/>
      <c r="D21" s="300"/>
      <c r="E21" s="299"/>
      <c r="F21" s="300"/>
      <c r="G21" s="290"/>
      <c r="H21" s="291"/>
    </row>
    <row r="22" spans="1:8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นายธันวา ดาลควิส )</v>
      </c>
      <c r="D26" s="287"/>
      <c r="F26" s="287" t="str">
        <f>IF(ปก!H11="","","( " &amp; ปก!H11 &amp; " )")</f>
        <v>( นางชวนพิศ ศิรินาม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8</v>
      </c>
      <c r="B30" s="310" t="str">
        <f>บันทึกเวลาเรียน!$J$4</f>
        <v>26/12/68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นายธันวา ดาลควิส )</v>
      </c>
      <c r="D35" s="287"/>
      <c r="F35" s="287" t="str">
        <f>IF(ปก!H11="","","( " &amp; ปก!H11 &amp; " )")</f>
        <v>( นางชวนพิศ ศิรินาม )</v>
      </c>
      <c r="G35" s="287"/>
      <c r="H35" s="287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7" zoomScaleNormal="100" zoomScaleSheetLayoutView="98" workbookViewId="0">
      <selection activeCell="C12" sqref="C12:D1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9</v>
      </c>
      <c r="B3" s="335" t="str">
        <f>บันทึกเวลาเรียน!$K$4</f>
        <v>หยุด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นายธันวา ดาลควิส )</v>
      </c>
      <c r="D8" s="287"/>
      <c r="E8" s="15"/>
      <c r="F8" s="287" t="str">
        <f>IF(ปก!H11="","","( " &amp; ปก!H11 &amp; " )")</f>
        <v>( นางชวนพิศ ศิรินาม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10</v>
      </c>
      <c r="B12" s="316" t="str">
        <f>บันทึกเวลาเรียน!$L$4</f>
        <v>9/1/69</v>
      </c>
      <c r="C12" s="319" t="s">
        <v>275</v>
      </c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นายธันวา ดาลควิส )</v>
      </c>
      <c r="D17" s="287"/>
      <c r="E17" s="15"/>
      <c r="F17" s="287" t="str">
        <f>IF(ปก!H11="","","( " &amp; ปก!H11 &amp; " )")</f>
        <v>( นางชวนพิศ ศิรินาม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11</v>
      </c>
      <c r="B21" s="310" t="str">
        <f>บันทึกเวลาเรียน!$M$4</f>
        <v>หยุด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นายธันวา ดาลควิส )</v>
      </c>
      <c r="D26" s="287"/>
      <c r="E26" s="15"/>
      <c r="F26" s="287" t="str">
        <f>IF(ปก!H11="","","( " &amp; ปก!H11 &amp; " )")</f>
        <v>( นางชวนพิศ ศิรินาม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12</v>
      </c>
      <c r="B30" s="310" t="str">
        <f>บันทึกเวลาเรียน!$N$4</f>
        <v>23/1/69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นายธันวา ดาลควิส )</v>
      </c>
      <c r="D35" s="287"/>
      <c r="E35" s="15"/>
      <c r="F35" s="287" t="str">
        <f>IF(ปก!H11="","","( " &amp; ปก!H11 &amp; " )")</f>
        <v>( นางชวนพิศ ศิรินาม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13</v>
      </c>
      <c r="B3" s="335" t="str">
        <f>บันทึกเวลาเรียน!$O$4</f>
        <v>30/1/69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นายธันวา ดาลควิส )</v>
      </c>
      <c r="D8" s="287"/>
      <c r="E8" s="15"/>
      <c r="F8" s="287" t="str">
        <f>IF(ปก!H11="","","( " &amp; ปก!H11 &amp; " )")</f>
        <v>( นางชวนพิศ ศิรินาม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14</v>
      </c>
      <c r="B12" s="316" t="str">
        <f>บันทึกเวลาเรียน!$P$4</f>
        <v>6/2/69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นายธันวา ดาลควิส )</v>
      </c>
      <c r="D17" s="287"/>
      <c r="E17" s="15"/>
      <c r="F17" s="287" t="str">
        <f>IF(ปก!H11="","","( " &amp; ปก!H11 &amp; " )")</f>
        <v>( นางชวนพิศ ศิรินาม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15</v>
      </c>
      <c r="B21" s="310" t="str">
        <f>บันทึกเวลาเรียน!$Q$4</f>
        <v>13/2/69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นายธันวา ดาลควิส )</v>
      </c>
      <c r="D26" s="287"/>
      <c r="E26" s="15"/>
      <c r="F26" s="287" t="str">
        <f>IF(ปก!H11="","","( " &amp; ปก!H11 &amp; " )")</f>
        <v>( นางชวนพิศ ศิรินาม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16</v>
      </c>
      <c r="B30" s="310" t="str">
        <f>บันทึกเวลาเรียน!$R$4</f>
        <v>20/2/69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นายธันวา ดาลควิส )</v>
      </c>
      <c r="D35" s="287"/>
      <c r="E35" s="15"/>
      <c r="F35" s="287" t="str">
        <f>IF(ปก!H11="","","( " &amp; ปก!H11 &amp; " )")</f>
        <v>( นางชวนพิศ ศิรินาม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2026-03-05T06:58:32Z</dcterms:modified>
</cp:coreProperties>
</file>