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D:\ศาลพัน\งานวิชาการ\ปพ.5\68\ปพ.5แนะแนว\เทอม 2-68\"/>
    </mc:Choice>
  </mc:AlternateContent>
  <xr:revisionPtr revIDLastSave="0" documentId="13_ncr:1_{EABE4143-145A-4A7E-A26A-805123B477FE}" xr6:coauthVersionLast="47" xr6:coauthVersionMax="47" xr10:uidLastSave="{00000000-0000-0000-0000-000000000000}"/>
  <bookViews>
    <workbookView xWindow="-108" yWindow="-108" windowWidth="23256" windowHeight="12456" firstSheet="7" activeTab="10" xr2:uid="{00000000-000D-0000-FFFF-FFFF00000000}"/>
  </bookViews>
  <sheets>
    <sheet name="รายการ" sheetId="23" state="hidden" r:id="rId1"/>
    <sheet name="ปก" sheetId="17" r:id="rId2"/>
    <sheet name="โครงการสอนกิจกรรม" sheetId="1" r:id="rId3"/>
    <sheet name="รายชื่อสมาชิก" sheetId="2" r:id="rId4"/>
    <sheet name="บันทึกเวลาเรียน" sheetId="3" r:id="rId5"/>
    <sheet name="แบบบันทึกกิจกรรม" sheetId="24" r:id="rId6"/>
    <sheet name="แบบบันทึกกิจกรรม (2)" sheetId="25" r:id="rId7"/>
    <sheet name="แบบบันทึกกิจกรรม (3)" sheetId="26" r:id="rId8"/>
    <sheet name="แบบบันทึกกิจกรรม (4)" sheetId="27" r:id="rId9"/>
    <sheet name="แบบบันทึกกิจกรรม (5)" sheetId="28" r:id="rId10"/>
    <sheet name="การประเมิน" sheetId="10" r:id="rId11"/>
  </sheets>
  <externalReferences>
    <externalReference r:id="rId12"/>
  </externalReferences>
  <definedNames>
    <definedName name="StudentNo" localSheetId="5">#REF!</definedName>
    <definedName name="StudentNo" localSheetId="6">#REF!</definedName>
    <definedName name="StudentNo" localSheetId="7">#REF!</definedName>
    <definedName name="StudentNo" localSheetId="8">#REF!</definedName>
    <definedName name="StudentNo" localSheetId="9">#REF!</definedName>
    <definedName name="StudentNo">#REF!</definedName>
    <definedName name="StudentPicture" localSheetId="5">#REF!</definedName>
    <definedName name="StudentPicture" localSheetId="6">#REF!</definedName>
    <definedName name="StudentPicture" localSheetId="7">#REF!</definedName>
    <definedName name="StudentPicture" localSheetId="8">#REF!</definedName>
    <definedName name="StudentPicture" localSheetId="9">#REF!</definedName>
    <definedName name="StudentPicture">#REF!</definedName>
    <definedName name="StuPic" localSheetId="5">INDEX(แบบบันทึกกิจกรรม!StudentPicture,MATCH(#REF!,แบบบันทึกกิจกรรม!StudentNo,0))</definedName>
    <definedName name="StuPic" localSheetId="6">INDEX('แบบบันทึกกิจกรรม (2)'!StudentPicture,MATCH(#REF!,'แบบบันทึกกิจกรรม (2)'!StudentNo,0))</definedName>
    <definedName name="StuPic" localSheetId="7">INDEX('แบบบันทึกกิจกรรม (3)'!StudentPicture,MATCH(#REF!,'แบบบันทึกกิจกรรม (3)'!StudentNo,0))</definedName>
    <definedName name="StuPic" localSheetId="8">INDEX('แบบบันทึกกิจกรรม (4)'!StudentPicture,MATCH(#REF!,'แบบบันทึกกิจกรรม (4)'!StudentNo,0))</definedName>
    <definedName name="StuPic" localSheetId="9">INDEX('แบบบันทึกกิจกรรม (5)'!StudentPicture,MATCH(#REF!,'แบบบันทึกกิจกรรม (5)'!StudentNo,0))</definedName>
    <definedName name="StuPic">INDEX(StudentPicture,MATCH(#REF!,StudentNo,0))</definedName>
    <definedName name="tests">[1]การตัดสิน!$A$35:$A$36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0" i="10" l="1"/>
  <c r="D34" i="10"/>
  <c r="B34" i="10"/>
  <c r="B30" i="10"/>
  <c r="D32" i="2"/>
  <c r="C5" i="1" l="1"/>
  <c r="C4" i="1"/>
  <c r="B3" i="1"/>
  <c r="B5" i="2"/>
  <c r="B30" i="28"/>
  <c r="B21" i="28"/>
  <c r="B12" i="28"/>
  <c r="B3" i="28"/>
  <c r="F35" i="28"/>
  <c r="C35" i="28"/>
  <c r="F26" i="28"/>
  <c r="C26" i="28"/>
  <c r="F17" i="28"/>
  <c r="C17" i="28"/>
  <c r="F8" i="28"/>
  <c r="C8" i="28"/>
  <c r="B30" i="27"/>
  <c r="B21" i="27"/>
  <c r="B12" i="27"/>
  <c r="B3" i="27"/>
  <c r="F35" i="27"/>
  <c r="C35" i="27"/>
  <c r="F26" i="27"/>
  <c r="C26" i="27"/>
  <c r="F17" i="27"/>
  <c r="C17" i="27"/>
  <c r="F8" i="27"/>
  <c r="C8" i="27"/>
  <c r="B30" i="26"/>
  <c r="B21" i="26"/>
  <c r="B12" i="26"/>
  <c r="B3" i="26"/>
  <c r="F35" i="26"/>
  <c r="C35" i="26"/>
  <c r="F26" i="26"/>
  <c r="C26" i="26"/>
  <c r="F17" i="26"/>
  <c r="C17" i="26"/>
  <c r="F8" i="26"/>
  <c r="C8" i="26"/>
  <c r="B30" i="25"/>
  <c r="B21" i="25"/>
  <c r="B12" i="25"/>
  <c r="B3" i="25"/>
  <c r="F35" i="25"/>
  <c r="C35" i="25"/>
  <c r="F26" i="25"/>
  <c r="C26" i="25"/>
  <c r="F17" i="25"/>
  <c r="C17" i="25"/>
  <c r="F8" i="25"/>
  <c r="C8" i="25"/>
  <c r="F35" i="24"/>
  <c r="C35" i="24"/>
  <c r="F26" i="24"/>
  <c r="C26" i="24"/>
  <c r="F17" i="24"/>
  <c r="C17" i="24"/>
  <c r="C8" i="24"/>
  <c r="F8" i="24"/>
  <c r="B3" i="24" l="1"/>
  <c r="B30" i="24"/>
  <c r="B21" i="24"/>
  <c r="B12" i="24"/>
  <c r="B27" i="2"/>
  <c r="B28" i="2"/>
  <c r="B29" i="2"/>
  <c r="C5" i="2"/>
  <c r="B5" i="10"/>
  <c r="R3" i="23" l="1"/>
  <c r="R4" i="23" s="1"/>
  <c r="R5" i="23" s="1"/>
  <c r="R6" i="23" s="1"/>
  <c r="R7" i="23" s="1"/>
  <c r="R8" i="23" s="1"/>
  <c r="R9" i="23" s="1"/>
  <c r="R10" i="23" s="1"/>
  <c r="R11" i="23" s="1"/>
  <c r="R12" i="23" s="1"/>
  <c r="R13" i="23" s="1"/>
  <c r="R14" i="23" s="1"/>
  <c r="R15" i="23" s="1"/>
  <c r="R16" i="23" s="1"/>
  <c r="R17" i="23" s="1"/>
  <c r="R18" i="23" s="1"/>
  <c r="R19" i="23" s="1"/>
  <c r="R20" i="23" s="1"/>
  <c r="R21" i="23" s="1"/>
  <c r="R22" i="23" s="1"/>
  <c r="R23" i="23" s="1"/>
  <c r="R24" i="23" s="1"/>
  <c r="R25" i="23" s="1"/>
  <c r="R26" i="23" s="1"/>
  <c r="R27" i="23" s="1"/>
  <c r="R28" i="23" s="1"/>
  <c r="R29" i="23" s="1"/>
  <c r="R30" i="23" s="1"/>
  <c r="R31" i="23" s="1"/>
  <c r="R32" i="23" s="1"/>
  <c r="R33" i="23" s="1"/>
  <c r="R34" i="23" s="1"/>
  <c r="R35" i="23" s="1"/>
  <c r="R36" i="23" s="1"/>
  <c r="R37" i="23" s="1"/>
  <c r="R38" i="23" s="1"/>
  <c r="R39" i="23" s="1"/>
  <c r="R40" i="23" s="1"/>
  <c r="R41" i="23" s="1"/>
  <c r="R42" i="23" s="1"/>
  <c r="R43" i="23" s="1"/>
  <c r="R44" i="23" s="1"/>
  <c r="R45" i="23" s="1"/>
  <c r="R46" i="23" s="1"/>
  <c r="R47" i="23" s="1"/>
  <c r="R48" i="23" s="1"/>
  <c r="R49" i="23" s="1"/>
  <c r="R50" i="23" s="1"/>
  <c r="R52" i="23" s="1"/>
  <c r="R53" i="23" s="1"/>
  <c r="R54" i="23" s="1"/>
  <c r="R55" i="23" s="1"/>
  <c r="R56" i="23" s="1"/>
  <c r="R57" i="23" s="1"/>
  <c r="R58" i="23" s="1"/>
  <c r="R59" i="23" s="1"/>
  <c r="R60" i="23" s="1"/>
  <c r="R61" i="23" s="1"/>
  <c r="R62" i="23" s="1"/>
  <c r="R63" i="23" s="1"/>
  <c r="R64" i="23" s="1"/>
  <c r="R65" i="23" s="1"/>
  <c r="R66" i="23" s="1"/>
  <c r="R67" i="23" s="1"/>
  <c r="R68" i="23" s="1"/>
  <c r="R69" i="23" s="1"/>
  <c r="R70" i="23" s="1"/>
  <c r="R71" i="23" s="1"/>
  <c r="R72" i="23" s="1"/>
  <c r="R73" i="23" s="1"/>
  <c r="R74" i="23" s="1"/>
  <c r="R75" i="23" s="1"/>
  <c r="R76" i="23" s="1"/>
  <c r="R77" i="23" s="1"/>
  <c r="R78" i="23" s="1"/>
  <c r="R79" i="23" s="1"/>
  <c r="R80" i="23" s="1"/>
  <c r="R81" i="23" s="1"/>
  <c r="R82" i="23" s="1"/>
  <c r="R83" i="23" s="1"/>
  <c r="R84" i="23" s="1"/>
  <c r="R85" i="23" s="1"/>
  <c r="R86" i="23" s="1"/>
  <c r="R87" i="23" s="1"/>
  <c r="R88" i="23" s="1"/>
  <c r="R89" i="23" s="1"/>
  <c r="R90" i="23" s="1"/>
  <c r="R91" i="23" s="1"/>
  <c r="R92" i="23" s="1"/>
  <c r="R93" i="23" s="1"/>
  <c r="R94" i="23" s="1"/>
  <c r="R95" i="23" s="1"/>
  <c r="R96" i="23" s="1"/>
  <c r="R97" i="23" s="1"/>
  <c r="R98" i="23" s="1"/>
  <c r="R99" i="23" s="1"/>
  <c r="R100" i="23" s="1"/>
  <c r="R101" i="23" s="1"/>
  <c r="R102" i="23" s="1"/>
  <c r="R103" i="23" s="1"/>
  <c r="N3" i="23"/>
  <c r="N4" i="23" s="1"/>
  <c r="N5" i="23" s="1"/>
  <c r="N6" i="23" s="1"/>
  <c r="N7" i="23" s="1"/>
  <c r="N8" i="23" s="1"/>
  <c r="N9" i="23" s="1"/>
  <c r="N10" i="23" s="1"/>
  <c r="N11" i="23" s="1"/>
  <c r="N12" i="23" s="1"/>
  <c r="N13" i="23" s="1"/>
  <c r="N14" i="23" s="1"/>
  <c r="N15" i="23" s="1"/>
  <c r="N16" i="23" s="1"/>
  <c r="N17" i="23" s="1"/>
  <c r="N18" i="23" s="1"/>
  <c r="N19" i="23" s="1"/>
  <c r="N20" i="23" s="1"/>
  <c r="N21" i="23" s="1"/>
  <c r="N22" i="23" s="1"/>
  <c r="N23" i="23" s="1"/>
  <c r="N24" i="23" s="1"/>
  <c r="N25" i="23" s="1"/>
  <c r="N26" i="23" s="1"/>
  <c r="N27" i="23" s="1"/>
  <c r="N28" i="23" s="1"/>
  <c r="N29" i="23" s="1"/>
  <c r="N30" i="23" s="1"/>
  <c r="N31" i="23" s="1"/>
  <c r="N32" i="23" s="1"/>
  <c r="N33" i="23" s="1"/>
  <c r="N34" i="23" s="1"/>
  <c r="N35" i="23" s="1"/>
  <c r="N36" i="23" s="1"/>
  <c r="N37" i="23" s="1"/>
  <c r="N38" i="23" s="1"/>
  <c r="N39" i="23" s="1"/>
  <c r="N40" i="23" s="1"/>
  <c r="N41" i="23" s="1"/>
  <c r="N42" i="23" s="1"/>
  <c r="N43" i="23" s="1"/>
  <c r="N44" i="23" s="1"/>
  <c r="N45" i="23" s="1"/>
  <c r="N46" i="23" s="1"/>
  <c r="N47" i="23" s="1"/>
  <c r="N48" i="23" s="1"/>
  <c r="N49" i="23" s="1"/>
  <c r="N50" i="23" s="1"/>
  <c r="N52" i="23" s="1"/>
  <c r="N53" i="23" s="1"/>
  <c r="N54" i="23" s="1"/>
  <c r="N55" i="23" s="1"/>
  <c r="N56" i="23" s="1"/>
  <c r="N57" i="23" s="1"/>
  <c r="N58" i="23" s="1"/>
  <c r="N59" i="23" s="1"/>
  <c r="N60" i="23" s="1"/>
  <c r="N61" i="23" s="1"/>
  <c r="N62" i="23" s="1"/>
  <c r="N63" i="23" s="1"/>
  <c r="N64" i="23" s="1"/>
  <c r="N65" i="23" s="1"/>
  <c r="N66" i="23" s="1"/>
  <c r="N67" i="23" s="1"/>
  <c r="N68" i="23" s="1"/>
  <c r="N69" i="23" s="1"/>
  <c r="N70" i="23" s="1"/>
  <c r="N71" i="23" s="1"/>
  <c r="N72" i="23" s="1"/>
  <c r="N73" i="23" s="1"/>
  <c r="N74" i="23" s="1"/>
  <c r="N75" i="23" s="1"/>
  <c r="N76" i="23" s="1"/>
  <c r="N77" i="23" s="1"/>
  <c r="N78" i="23" s="1"/>
  <c r="N79" i="23" s="1"/>
  <c r="N80" i="23" s="1"/>
  <c r="N81" i="23" s="1"/>
  <c r="N82" i="23" s="1"/>
  <c r="N83" i="23" s="1"/>
  <c r="N84" i="23" s="1"/>
  <c r="N85" i="23" s="1"/>
  <c r="N86" i="23" s="1"/>
  <c r="N87" i="23" s="1"/>
  <c r="N88" i="23" s="1"/>
  <c r="N89" i="23" s="1"/>
  <c r="N90" i="23" s="1"/>
  <c r="N91" i="23" s="1"/>
  <c r="N92" i="23" s="1"/>
  <c r="N93" i="23" s="1"/>
  <c r="N94" i="23" s="1"/>
  <c r="N95" i="23" s="1"/>
  <c r="N96" i="23" s="1"/>
  <c r="N97" i="23" s="1"/>
  <c r="N98" i="23" s="1"/>
  <c r="N99" i="23" s="1"/>
  <c r="N100" i="23" s="1"/>
  <c r="N101" i="23" s="1"/>
  <c r="N102" i="23" s="1"/>
  <c r="T33" i="3"/>
  <c r="D35" i="2"/>
  <c r="G33" i="3"/>
  <c r="B16" i="17"/>
  <c r="C27" i="2"/>
  <c r="C28" i="2"/>
  <c r="C29" i="2"/>
  <c r="A5" i="2"/>
  <c r="A27" i="2"/>
  <c r="A28" i="2"/>
  <c r="A28" i="3" s="1"/>
  <c r="X28" i="3" s="1"/>
  <c r="A29" i="2"/>
  <c r="B6" i="10"/>
  <c r="B7" i="10"/>
  <c r="B8" i="10"/>
  <c r="B9" i="10"/>
  <c r="B10" i="10"/>
  <c r="B11" i="10"/>
  <c r="B12" i="10"/>
  <c r="B13" i="10"/>
  <c r="B14" i="10"/>
  <c r="B15" i="10"/>
  <c r="B16" i="10"/>
  <c r="B17" i="10"/>
  <c r="B18" i="10"/>
  <c r="B19" i="10"/>
  <c r="B20" i="10"/>
  <c r="B21" i="10"/>
  <c r="B22" i="10"/>
  <c r="B23" i="10"/>
  <c r="B24" i="10"/>
  <c r="B25" i="10"/>
  <c r="H16" i="17" l="1"/>
  <c r="C16" i="17"/>
  <c r="A5" i="10"/>
  <c r="C6" i="2"/>
  <c r="A6" i="2"/>
  <c r="C7" i="2" s="1"/>
  <c r="A5" i="3"/>
  <c r="W5" i="3" s="1"/>
  <c r="A27" i="3"/>
  <c r="X27" i="3" s="1"/>
  <c r="W28" i="3"/>
  <c r="X5" i="3" l="1"/>
  <c r="C5" i="10"/>
  <c r="A6" i="10"/>
  <c r="B6" i="2"/>
  <c r="A6" i="3"/>
  <c r="W6" i="3" s="1"/>
  <c r="A7" i="2"/>
  <c r="B7" i="2" s="1"/>
  <c r="W27" i="3"/>
  <c r="X6" i="3" l="1"/>
  <c r="C6" i="10"/>
  <c r="A8" i="2"/>
  <c r="B8" i="2" s="1"/>
  <c r="C8" i="2"/>
  <c r="A7" i="10"/>
  <c r="A7" i="3"/>
  <c r="W7" i="3" s="1"/>
  <c r="X7" i="3" l="1"/>
  <c r="C7" i="10"/>
  <c r="A9" i="2"/>
  <c r="B9" i="2" s="1"/>
  <c r="A8" i="10"/>
  <c r="A8" i="3"/>
  <c r="C9" i="2"/>
  <c r="W8" i="3" l="1"/>
  <c r="A10" i="2"/>
  <c r="B10" i="2" s="1"/>
  <c r="A9" i="10"/>
  <c r="C10" i="2"/>
  <c r="A9" i="3"/>
  <c r="W9" i="3" s="1"/>
  <c r="X9" i="3" l="1"/>
  <c r="C9" i="10"/>
  <c r="X8" i="3"/>
  <c r="C8" i="10"/>
  <c r="A11" i="2"/>
  <c r="B11" i="2" s="1"/>
  <c r="C11" i="2"/>
  <c r="A10" i="3"/>
  <c r="A10" i="10"/>
  <c r="W10" i="3" l="1"/>
  <c r="A12" i="2"/>
  <c r="A11" i="3"/>
  <c r="C12" i="2"/>
  <c r="A11" i="10"/>
  <c r="X10" i="3" l="1"/>
  <c r="C10" i="10"/>
  <c r="C13" i="2"/>
  <c r="B12" i="2"/>
  <c r="W11" i="3"/>
  <c r="A13" i="2"/>
  <c r="A12" i="10"/>
  <c r="A12" i="3"/>
  <c r="W12" i="3" s="1"/>
  <c r="X11" i="3" l="1"/>
  <c r="C11" i="10"/>
  <c r="X12" i="3"/>
  <c r="C12" i="10"/>
  <c r="C14" i="2"/>
  <c r="B13" i="2"/>
  <c r="A14" i="2"/>
  <c r="A13" i="10"/>
  <c r="A13" i="3"/>
  <c r="W13" i="3" s="1"/>
  <c r="X13" i="3" l="1"/>
  <c r="C13" i="10"/>
  <c r="C15" i="2"/>
  <c r="B14" i="2"/>
  <c r="A15" i="2"/>
  <c r="A14" i="3"/>
  <c r="W14" i="3" s="1"/>
  <c r="A14" i="10"/>
  <c r="X14" i="3" l="1"/>
  <c r="C14" i="10"/>
  <c r="C16" i="2"/>
  <c r="B15" i="2"/>
  <c r="A16" i="2"/>
  <c r="A15" i="3"/>
  <c r="A15" i="10"/>
  <c r="C17" i="2" l="1"/>
  <c r="B16" i="2"/>
  <c r="W15" i="3"/>
  <c r="A17" i="2"/>
  <c r="A16" i="3"/>
  <c r="A16" i="10"/>
  <c r="X15" i="3" l="1"/>
  <c r="C15" i="10"/>
  <c r="C18" i="2"/>
  <c r="B17" i="2"/>
  <c r="W16" i="3"/>
  <c r="A18" i="2"/>
  <c r="B18" i="2" s="1"/>
  <c r="A17" i="3"/>
  <c r="W17" i="3" s="1"/>
  <c r="A17" i="10"/>
  <c r="X17" i="3" l="1"/>
  <c r="C17" i="10"/>
  <c r="X16" i="3"/>
  <c r="C16" i="10"/>
  <c r="A19" i="2"/>
  <c r="C19" i="2"/>
  <c r="A18" i="3"/>
  <c r="W18" i="3" s="1"/>
  <c r="A18" i="10"/>
  <c r="X18" i="3" l="1"/>
  <c r="C18" i="10"/>
  <c r="B19" i="2"/>
  <c r="A20" i="2"/>
  <c r="C20" i="2"/>
  <c r="A19" i="3"/>
  <c r="W19" i="3" s="1"/>
  <c r="A19" i="10"/>
  <c r="X19" i="3" l="1"/>
  <c r="C19" i="10"/>
  <c r="B20" i="2"/>
  <c r="C21" i="2"/>
  <c r="A20" i="10"/>
  <c r="A20" i="3"/>
  <c r="W20" i="3" s="1"/>
  <c r="A21" i="2"/>
  <c r="X20" i="3" l="1"/>
  <c r="C20" i="10"/>
  <c r="B21" i="2"/>
  <c r="C22" i="2"/>
  <c r="A22" i="2"/>
  <c r="A21" i="3"/>
  <c r="A21" i="10"/>
  <c r="W21" i="3" l="1"/>
  <c r="B22" i="2"/>
  <c r="C23" i="2"/>
  <c r="A22" i="3"/>
  <c r="A22" i="10"/>
  <c r="A23" i="2"/>
  <c r="X21" i="3" l="1"/>
  <c r="C21" i="10"/>
  <c r="B23" i="2"/>
  <c r="C24" i="2"/>
  <c r="A24" i="2"/>
  <c r="A23" i="10"/>
  <c r="A23" i="3"/>
  <c r="W22" i="3"/>
  <c r="X22" i="3" l="1"/>
  <c r="C22" i="10"/>
  <c r="B24" i="2"/>
  <c r="C25" i="2"/>
  <c r="A24" i="3"/>
  <c r="A25" i="2"/>
  <c r="A24" i="10"/>
  <c r="W23" i="3"/>
  <c r="C26" i="2" l="1"/>
  <c r="A26" i="2"/>
  <c r="X23" i="3"/>
  <c r="C23" i="10"/>
  <c r="W24" i="3"/>
  <c r="B25" i="2"/>
  <c r="A25" i="3"/>
  <c r="A25" i="10"/>
  <c r="B26" i="2" l="1"/>
  <c r="A26" i="3"/>
  <c r="X24" i="3"/>
  <c r="C24" i="10"/>
  <c r="W25" i="3"/>
  <c r="W26" i="3" l="1"/>
  <c r="X26" i="3" s="1"/>
  <c r="X25" i="3"/>
  <c r="C25" i="10"/>
</calcChain>
</file>

<file path=xl/sharedStrings.xml><?xml version="1.0" encoding="utf-8"?>
<sst xmlns="http://schemas.openxmlformats.org/spreadsheetml/2006/main" count="502" uniqueCount="300">
  <si>
    <t>สัปดาห์ที่</t>
  </si>
  <si>
    <t>กิจกรรม</t>
  </si>
  <si>
    <t>หมายเหตุ</t>
  </si>
  <si>
    <t xml:space="preserve">ภาระงาน/ชิ้นงาน </t>
  </si>
  <si>
    <t>ที่</t>
  </si>
  <si>
    <t xml:space="preserve">ชั้น </t>
  </si>
  <si>
    <t xml:space="preserve">เลขที่ </t>
  </si>
  <si>
    <t>ชื่อ-สกุล</t>
  </si>
  <si>
    <t>บันทึกเวลาเรียน</t>
  </si>
  <si>
    <t>วัน เดือน ปี</t>
  </si>
  <si>
    <t>ส.</t>
  </si>
  <si>
    <t>รวมจำนวนสัปดาห์ทั้งหมด</t>
  </si>
  <si>
    <t>ร้อยละเวลาเรียน</t>
  </si>
  <si>
    <t>/</t>
  </si>
  <si>
    <t>แบบบันทึกกิจกรรม</t>
  </si>
  <si>
    <t>เนื้อหาโดยสรุป/กิจกรรม</t>
  </si>
  <si>
    <t>สถานที่</t>
  </si>
  <si>
    <t>ประเมินผลงาน</t>
  </si>
  <si>
    <t>มาเรียน</t>
  </si>
  <si>
    <t>สรุปผลการประเมิน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</si>
  <si>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</si>
  <si>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</si>
  <si>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</si>
  <si>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</si>
  <si>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</si>
  <si>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</si>
  <si>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</si>
  <si>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</si>
  <si>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</si>
  <si>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</si>
  <si>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</si>
  <si>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</si>
  <si>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</si>
  <si>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</si>
  <si>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</si>
  <si>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 xml:space="preserve"> แบบบันทึกผลการพัฒนาคุณภาพผู้เรียน</t>
  </si>
  <si>
    <t>โรงเรียนศาลาพัน อำเภอสามโคก  จังหวัดปทุมธานี</t>
  </si>
  <si>
    <t>สำนักงานเขตพื้นที่การศึกษาประถมศึกษาปทุมธานีเขต 1</t>
  </si>
  <si>
    <t>จำนวน</t>
  </si>
  <si>
    <t>สรุปผลการเรียน</t>
  </si>
  <si>
    <t>นักเรียน</t>
  </si>
  <si>
    <t>จำนวนนักเรียนที่ได้ระดับผลการประเมิน</t>
  </si>
  <si>
    <t>ทั้งหมด</t>
  </si>
  <si>
    <t>การอนุมัติผลการเรียน</t>
  </si>
  <si>
    <t>ลงชื่อ........................................................................................ครูผู้สอน</t>
  </si>
  <si>
    <t>ลงชื่อ........................................................................................หัวหน้ากิจกรรมพัฒนาผู้เรียน</t>
  </si>
  <si>
    <t>ลงชื่อ........................................................................................หัวหน้างานทะเบียนและวัดผล</t>
  </si>
  <si>
    <t>เรียนเสนอเพื่อโปรดพิจารณา</t>
  </si>
  <si>
    <t>(     )</t>
  </si>
  <si>
    <t>อนุมัติ</t>
  </si>
  <si>
    <t>ไม่อนุมัติ</t>
  </si>
  <si>
    <t>ลงชื่อ...............................................................ผู้อำนวยการโรงเรียนศาลาพัน</t>
  </si>
  <si>
    <t>เด็กชาย</t>
  </si>
  <si>
    <t>ลงชื่อ.........................................................หัวหน้า/รองผู้อำนวยการฝ่ายวิชาการ</t>
  </si>
  <si>
    <t>ครูผู้สอน</t>
  </si>
  <si>
    <t>ลงชื่อ</t>
  </si>
  <si>
    <t>นาย</t>
  </si>
  <si>
    <t>ป</t>
  </si>
  <si>
    <t>ล</t>
  </si>
  <si>
    <t>ข</t>
  </si>
  <si>
    <t>คำนำหน้า</t>
  </si>
  <si>
    <t>เพศ</t>
  </si>
  <si>
    <t>รายวิชา</t>
  </si>
  <si>
    <t>ชื่อวันย่อ</t>
  </si>
  <si>
    <t>ชื่อวันเต็ม</t>
  </si>
  <si>
    <t>เวลาเรียนย่อ</t>
  </si>
  <si>
    <t>เวลาเรียนเต็ม</t>
  </si>
  <si>
    <t>สถานะการเรียน</t>
  </si>
  <si>
    <t>ระดับมาตรฐาน</t>
  </si>
  <si>
    <t>มาตรฐาน</t>
  </si>
  <si>
    <t>เมนู</t>
  </si>
  <si>
    <t>ไปยังเซลล์</t>
  </si>
  <si>
    <t>หน้า</t>
  </si>
  <si>
    <t>ลำดับ</t>
  </si>
  <si>
    <t>สถานภาพ</t>
  </si>
  <si>
    <t>ประเมินกิจกรรม</t>
  </si>
  <si>
    <t>หมู่เลือก</t>
  </si>
  <si>
    <t>ข้อมูล</t>
  </si>
  <si>
    <t>ชาย</t>
  </si>
  <si>
    <t>พื้นฐาน</t>
  </si>
  <si>
    <t>จ</t>
  </si>
  <si>
    <t>จันทร์</t>
  </si>
  <si>
    <t>กำลังศึกษา</t>
  </si>
  <si>
    <t>ดีเยี่ยม</t>
  </si>
  <si>
    <t>ตั้งค่า ปพ.5</t>
  </si>
  <si>
    <t>ตั้งค่า!I3</t>
  </si>
  <si>
    <t>อยู่ด้วยกัน</t>
  </si>
  <si>
    <t>ผ่าน</t>
  </si>
  <si>
    <t>A</t>
  </si>
  <si>
    <t>เด็กหญิง</t>
  </si>
  <si>
    <t>หญิง</t>
  </si>
  <si>
    <t>เพิ่มเติม</t>
  </si>
  <si>
    <t>อ</t>
  </si>
  <si>
    <t>อังคาร</t>
  </si>
  <si>
    <t>ป่วย</t>
  </si>
  <si>
    <t>ย้ายเข้า</t>
  </si>
  <si>
    <t>ดี</t>
  </si>
  <si>
    <t>ตั้งค่าวิชาเรียน</t>
  </si>
  <si>
    <t>ตั้งค่าวิชาเรียน!E5</t>
  </si>
  <si>
    <t>แยกกันอยู่</t>
  </si>
  <si>
    <t>ไม่ผ่าน</t>
  </si>
  <si>
    <t>B</t>
  </si>
  <si>
    <t>พ</t>
  </si>
  <si>
    <t>พุธ</t>
  </si>
  <si>
    <t>ลา</t>
  </si>
  <si>
    <t>ย้ายออก</t>
  </si>
  <si>
    <t>ตั้งค่ากิจกรรม</t>
  </si>
  <si>
    <t>ตั้งค่ากิจกรรม!E5</t>
  </si>
  <si>
    <t>เลิกร้างกัน</t>
  </si>
  <si>
    <t>O</t>
  </si>
  <si>
    <t>นางสาว</t>
  </si>
  <si>
    <t>พฤ</t>
  </si>
  <si>
    <t>พฤหัสบดี</t>
  </si>
  <si>
    <t>ขาด</t>
  </si>
  <si>
    <t>อื่นๆ</t>
  </si>
  <si>
    <t>ตั้งค่าการประเมิน</t>
  </si>
  <si>
    <t>ตั้งค่าการประเมิน!B2</t>
  </si>
  <si>
    <t>บิดาหรือมารดาแต่งงานใหม่</t>
  </si>
  <si>
    <t>AB</t>
  </si>
  <si>
    <t>นาง</t>
  </si>
  <si>
    <t>ศ</t>
  </si>
  <si>
    <t>ศุกร์</t>
  </si>
  <si>
    <t>ตั้งค่าเดือน</t>
  </si>
  <si>
    <t>ตั้งค่าเดือน!D2</t>
  </si>
  <si>
    <t>สามเณร</t>
  </si>
  <si>
    <t>ส</t>
  </si>
  <si>
    <t>เสาร์</t>
  </si>
  <si>
    <t>กรอกข้อมูลน้ำหนักและส่วนสูง</t>
  </si>
  <si>
    <t>น้ำหนักและส่วนสูง!G5</t>
  </si>
  <si>
    <t>อา</t>
  </si>
  <si>
    <t>อาทิตย์</t>
  </si>
  <si>
    <t>กรอกข้อมูลนักเรียน</t>
  </si>
  <si>
    <t>ข้อมูลนักเรียน!E3</t>
  </si>
  <si>
    <t>กรอกเวลาเรียน</t>
  </si>
  <si>
    <t>พ.ค.!D3</t>
  </si>
  <si>
    <t>ประเมินตัวชี้วัด</t>
  </si>
  <si>
    <t>ชี้วัด1!G2</t>
  </si>
  <si>
    <t>กรอกคะแนนผลการเรียน</t>
  </si>
  <si>
    <t>วิชา1!C6</t>
  </si>
  <si>
    <t>ประเมินคุณลักษณะอันพึงประสงค์</t>
  </si>
  <si>
    <t>คุณฯ1!G5</t>
  </si>
  <si>
    <t>ประเมิน อ่าน คิด เขียน</t>
  </si>
  <si>
    <t>อ่านคิดเขียน1!F6</t>
  </si>
  <si>
    <t>ประเมินกิจกรรมพัฒนาผู้เรียน</t>
  </si>
  <si>
    <t>ประเมินกิจกรรมพัฒนาผู้เรียน!F7</t>
  </si>
  <si>
    <t>กรอกผลการทดสอบระดับระดับต่างๆ</t>
  </si>
  <si>
    <t>ผลการทดสอบระดับระดับต่างๆ!G2</t>
  </si>
  <si>
    <t>กรอกความเห็นครูประจำชั้น</t>
  </si>
  <si>
    <t>ความเห็นครูประจำชั้น!F4</t>
  </si>
  <si>
    <t>พิมพ์ปกปพ.5 (เริ่มต้น ปพ.5)</t>
  </si>
  <si>
    <t>พิมพ์ปกปพ.5!Y1</t>
  </si>
  <si>
    <t>พิมพ์รายชื่อนักเรียน</t>
  </si>
  <si>
    <t>พิมพ์รายชื่อนักเรียน!B2</t>
  </si>
  <si>
    <t>พิมพ์เวลาเรียน</t>
  </si>
  <si>
    <t>พิมพ์เวลาเรียน!B2</t>
  </si>
  <si>
    <t>พิมพ์สรุปเวลาเรียน</t>
  </si>
  <si>
    <t>พิมพ์สรุปเวลาเรียน!U2</t>
  </si>
  <si>
    <t>พิมพ์ประเมินตัวชี้วัด</t>
  </si>
  <si>
    <t>พิมพ์ชี้วัด1!B2</t>
  </si>
  <si>
    <t>พิมพ์ประเมินผลการเรียน</t>
  </si>
  <si>
    <t>พิมพ์วิชา1!P2</t>
  </si>
  <si>
    <t>พิมพ์สรุปผลการเรียนทั้งปี</t>
  </si>
  <si>
    <t>พิมพ์สรุปผลการเรียนทั้งปี!R2</t>
  </si>
  <si>
    <t>พิมพ์สรุปคุณลักษณะทั้งปี</t>
  </si>
  <si>
    <t>พิมพ์สรุปคุณลักษณะทั้งปี!R2</t>
  </si>
  <si>
    <t>พิมพ์สรุปอ่านคิดเขียนทั้งปี</t>
  </si>
  <si>
    <t>พิมพ์สรุปอ่านคิดเขียนทั้งปี!R2</t>
  </si>
  <si>
    <t>พิมพ์สรุปผลการประเมินทั้งปี</t>
  </si>
  <si>
    <t>พิมพ์สรุปผลการประเมินทั้งปี!W2</t>
  </si>
  <si>
    <t>พิมพ์เกณฑ์การประเมิน (สิ้นสุด ปพ.5)</t>
  </si>
  <si>
    <t>พิมพ์เกณฑ์การประเมิน!Y1</t>
  </si>
  <si>
    <t>พิมพ์ปกสมุดรายงาน (เริ่มต้น ปพ.6)</t>
  </si>
  <si>
    <t>ปกสมุดรายงาน!K2</t>
  </si>
  <si>
    <t>พิมพ์ข้อมูลส่วนตัว</t>
  </si>
  <si>
    <t>ข้อมูลส่วนตัว!P1</t>
  </si>
  <si>
    <t>เวลาเรียน!P1</t>
  </si>
  <si>
    <t>พิมพ์ผลการเรียน</t>
  </si>
  <si>
    <t>ผลการเรียน!Y1</t>
  </si>
  <si>
    <t>พิมพ์ประเมินคุณลักษะอันพึงประสงค์</t>
  </si>
  <si>
    <t>คุณลักษะอันพึงประสงค์!Y1</t>
  </si>
  <si>
    <t>พิมพ์ประเมิน อ่าน คิด เขียน</t>
  </si>
  <si>
    <t>อ่านคิดเขียน!Y1</t>
  </si>
  <si>
    <t>พิมพ์ประเมินกิจกรรมพัฒนาผู้เรียน</t>
  </si>
  <si>
    <t>กิจกรรม!Y1</t>
  </si>
  <si>
    <t>พิมพ์ความเห็นของครูประจำชั้น</t>
  </si>
  <si>
    <t>ความเห็นของครูประจำชั้น!Y1</t>
  </si>
  <si>
    <t>พิมพ์ผลการประเมินรายชั้น  (สิ้นสุด ปพ.6)</t>
  </si>
  <si>
    <t>ผลการประเมินรายชั้น!Y1</t>
  </si>
  <si>
    <t>พิมพ์แบบรายงานผลการเรียนหน้าเดียว</t>
  </si>
  <si>
    <t>แบบรายงานผลการเรียนหน้าเดียว!Y1</t>
  </si>
  <si>
    <t>ม.1</t>
  </si>
  <si>
    <r>
      <t xml:space="preserve">ปพ.แนะแนว </t>
    </r>
    <r>
      <rPr>
        <b/>
        <sz val="22"/>
        <rFont val="Wingdings"/>
        <charset val="2"/>
      </rPr>
      <t>o</t>
    </r>
  </si>
  <si>
    <t>รายชื่อนักเรียน</t>
  </si>
  <si>
    <t>ชั้น</t>
  </si>
  <si>
    <t>ป.1</t>
  </si>
  <si>
    <t>ป.2</t>
  </si>
  <si>
    <t>ครูประจำวิชา</t>
  </si>
  <si>
    <t xml:space="preserve">ครูผู้สอน  </t>
  </si>
  <si>
    <t>เวลาเรียน</t>
  </si>
  <si>
    <t xml:space="preserve">ชั่วโมง/สัปดาห์   </t>
  </si>
  <si>
    <t>รวม</t>
  </si>
  <si>
    <t>ชั่วโมง/ภาคเรียน</t>
  </si>
  <si>
    <t>วัตถุประสงค์</t>
  </si>
  <si>
    <t>1.</t>
  </si>
  <si>
    <t>2.</t>
  </si>
  <si>
    <t>ชั่วโมง / ภาคเรียน</t>
  </si>
  <si>
    <t xml:space="preserve"> โครงการสอนกิจกรรมแนะแนว </t>
  </si>
  <si>
    <t>ภาคเรียนที่</t>
  </si>
  <si>
    <t>ปีการศึกษา</t>
  </si>
  <si>
    <t>กิจกรรมแนะแนว</t>
  </si>
  <si>
    <t>ชั้นประถมศึกษาปีที่ 1</t>
  </si>
  <si>
    <t>ชั้นประถมศึกษาปีที่ 2</t>
  </si>
  <si>
    <t>ชั้นประถมศึกษาปีที่ 3</t>
  </si>
  <si>
    <t>ชั้นประถมศึกษาปีที่ 4</t>
  </si>
  <si>
    <t>ชั้นประถมศึกษาปีที่ 5</t>
  </si>
  <si>
    <t>ชั้นประถมศึกษาปีที่ 6</t>
  </si>
  <si>
    <t>ชั้นมัธยมศึกษาปีที่ 1</t>
  </si>
  <si>
    <t>ชั้นมัธยมศึกษาปีที่ 2</t>
  </si>
  <si>
    <t>ชั้นมัธยมศึกษาปีที่ 3</t>
  </si>
  <si>
    <t>นางชวนพิศ ศิรินาม</t>
  </si>
  <si>
    <t>นางสาวณัฑชา แสงนิล</t>
  </si>
  <si>
    <t>นางสาวภัครภัทร ไชยสา</t>
  </si>
  <si>
    <t>ป.3</t>
  </si>
  <si>
    <t>ป.4</t>
  </si>
  <si>
    <t>ป.5</t>
  </si>
  <si>
    <t>ป.6</t>
  </si>
  <si>
    <t>ม.2</t>
  </si>
  <si>
    <t>ม.3</t>
  </si>
  <si>
    <t>การประเมินผลกิจกรรมแนะแนว</t>
  </si>
  <si>
    <t>(.........) อนุมัติ</t>
  </si>
  <si>
    <t>(.........) ไม่อนุมัติ</t>
  </si>
  <si>
    <t>ผู้อำนวยการโรงเรียนศาลาพัน</t>
  </si>
  <si>
    <t>ผ่านกิจกรรมที่กำหนด 2 กิจกรรม</t>
  </si>
  <si>
    <t>ผ่านกิจกรรมที่กำหนด 4 กิจกรรม</t>
  </si>
  <si>
    <t>ผ่านกิจกรรมที่กำหนด 6 กิจกรรม</t>
  </si>
  <si>
    <t>ผ่านกิจกรรมที่กำหนด 8 กิจกรรม</t>
  </si>
  <si>
    <t>ผ่านกิจกรรมที่กำหนด 10 กิจกรรม</t>
  </si>
  <si>
    <t>ผ่านกิจกรรมที่กำหนด 12 กิจกรรม</t>
  </si>
  <si>
    <t>ผ่านกิจกรรมที่กำหนด 14 กิจกรรม</t>
  </si>
  <si>
    <t>ผ่านกิจกรรมที่กำหนด 16 กิจกรรม</t>
  </si>
  <si>
    <t>ผ่านกิจกรรมที่กำหนด 18 กิจกรรม</t>
  </si>
  <si>
    <t>ผ่านกิจกรรมที่กำหนด 20 กิจกรรม</t>
  </si>
  <si>
    <t>(นางสาวศิริลักษณ์ สืบไทย)</t>
  </si>
  <si>
    <t>นางสาวนฤภร วาตาดา</t>
  </si>
  <si>
    <t>(นายกานต์ สุขกลาง)</t>
  </si>
  <si>
    <t>นางสาวพักตร์พิมล บุราณเดช</t>
  </si>
  <si>
    <t>นางสาวสุจิตรา โชคเจริญ</t>
  </si>
  <si>
    <t>นางสาวจิระนันท์ คำผาย</t>
  </si>
  <si>
    <t>นายจารุบุตร บุณย์เพิ่ม</t>
  </si>
  <si>
    <t>นางวรวรรณ์ ศรีเพชร</t>
  </si>
  <si>
    <t>นายกานต์ สุขกลาง</t>
  </si>
  <si>
    <t>นางสาวพิชามญชุ์ กะรัตน์</t>
  </si>
  <si>
    <t>นางสาววาสนา บุญเพ็ญ</t>
  </si>
  <si>
    <t>จุดประสงค์ของ
กิจกรรมแนะแนว</t>
  </si>
  <si>
    <t>นางสาวพิชชาพร อุ่นผาง</t>
  </si>
  <si>
    <t>หยุด</t>
  </si>
  <si>
    <t>นายธันวา ดาลควิส</t>
  </si>
  <si>
    <t>นางสาวบัวบุษกร รักษา</t>
  </si>
  <si>
    <t>วันที่ 30 มีนาคม 2569</t>
  </si>
  <si>
    <t>7/11/68</t>
  </si>
  <si>
    <t>14/11/68</t>
  </si>
  <si>
    <t>21/11/68</t>
  </si>
  <si>
    <t>19/12/68</t>
  </si>
  <si>
    <t>12/12/68</t>
  </si>
  <si>
    <t>28/11/68</t>
  </si>
  <si>
    <t>26/12/68</t>
  </si>
  <si>
    <t>9/1/69</t>
  </si>
  <si>
    <t>23/1/69</t>
  </si>
  <si>
    <t>30/1/69</t>
  </si>
  <si>
    <t>6/2/69</t>
  </si>
  <si>
    <t>13/2/69</t>
  </si>
  <si>
    <t>20/2/69</t>
  </si>
  <si>
    <t>27/2/69</t>
  </si>
  <si>
    <t>6/3/69</t>
  </si>
  <si>
    <t>13/3/69</t>
  </si>
  <si>
    <t xml:space="preserve">กิจกรรมวันเด็กแห่งชาติ </t>
  </si>
  <si>
    <t>กิจกรรมเปิดบ้านวิชาการ และทักษะอาชีพ</t>
  </si>
  <si>
    <t>กิจกรรมเพิ่มเติมเสริมความรู้</t>
  </si>
  <si>
    <t>เด็กชายณพรรณพ อุตพันธ์</t>
  </si>
  <si>
    <t>เด็กหญิงสุรพิชญ์ คำดี</t>
  </si>
  <si>
    <t>เด็กหญิงภคมน  มาโต</t>
  </si>
  <si>
    <t>เด็กหญิงจินดารัตน์ ทับทอง</t>
  </si>
  <si>
    <t>เด็กชายวีระ  ชมครุฑ</t>
  </si>
  <si>
    <t>เด็กชายณพรรนพ ขัดชมา</t>
  </si>
  <si>
    <t>เด็กชายพดชรพล ดีนิล</t>
  </si>
  <si>
    <t>เด็กชายสิทธิศักดิ์ เอนกนวน</t>
  </si>
  <si>
    <t>เด็กชายตนุภัทร เชี่ยวธัญญะกรณ์</t>
  </si>
  <si>
    <t>เด็กหญิงเตือนใจ มณีรักษ์</t>
  </si>
  <si>
    <t>เด็กชายธนกฤต รอดสุพรรณ์</t>
  </si>
  <si>
    <t>เด็กชายธีรภัทร กระแสโท</t>
  </si>
  <si>
    <t>เด็กชายนภดล ธีระวุฒธิ์</t>
  </si>
  <si>
    <t>เด็กหญิงจรรยมณฑน์ ศิริยศ</t>
  </si>
  <si>
    <t>เด็กหญิงทัดดาว เนียมทอง</t>
  </si>
  <si>
    <t>เด็กหญิงธัญญรัตน์ สอาดรัมย์</t>
  </si>
  <si>
    <t>เด็กหญิงนลัตทพร อรรคฮาต</t>
  </si>
  <si>
    <t>เด็กหญิงปัญฑิญา ผอบสวรรค์</t>
  </si>
  <si>
    <t>เด็กหญิงวรรณธิมา โพธิ์ทอง</t>
  </si>
  <si>
    <t>เด็กหญิงศศิธร ชูเชิด</t>
  </si>
  <si>
    <t>เด็กหญิงมลิวรรณ สมเผ่า</t>
  </si>
  <si>
    <t>เด็กชายพงศพัศ จันทร์ชม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</si>
</sst>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>
    <font>
      <sz val="11"/>
      <color theme="1"/>
      <name val="Calibri"/>
      <family val="2"/>
      <charset val="222"/>
      <scheme val="minor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  <font>
      <b/>
      <sz val="14"/>
      <color theme="1"/>
      <name val="TH Sarabun New"/>
      <family val="2"/>
    </font>
    <font>
      <sz val="14"/>
      <color theme="1"/>
      <name val="TH Sarabun New"/>
      <family val="2"/>
    </font>
    <font>
      <sz val="16"/>
      <color theme="1"/>
      <name val="TH SarabunPSK"/>
      <family val="2"/>
    </font>
    <font>
      <sz val="14"/>
      <color theme="1"/>
      <name val="TH SarabunPSK"/>
      <family val="2"/>
    </font>
    <font>
      <sz val="16"/>
      <name val="AngsanaUPC"/>
      <family val="1"/>
      <charset val="222"/>
    </font>
    <font>
      <sz val="16"/>
      <name val="TH SarabunPSK"/>
      <family val="2"/>
    </font>
    <font>
      <b/>
      <sz val="20"/>
      <name val="TH SarabunPSK"/>
      <family val="2"/>
    </font>
    <font>
      <b/>
      <sz val="26"/>
      <name val="TH SarabunPSK"/>
      <family val="2"/>
    </font>
    <font>
      <sz val="26"/>
      <name val="TH SarabunPSK"/>
      <family val="2"/>
    </font>
    <font>
      <b/>
      <sz val="16"/>
      <name val="TH SarabunPSK"/>
      <family val="2"/>
    </font>
    <font>
      <b/>
      <sz val="22"/>
      <name val="Wingdings"/>
      <charset val="2"/>
    </font>
    <font>
      <b/>
      <sz val="16"/>
      <color theme="1"/>
      <name val="TH SarabunPSK"/>
      <family val="2"/>
    </font>
    <font>
      <b/>
      <sz val="14"/>
      <color theme="1"/>
      <name val="TH SarabunPSK"/>
      <family val="2"/>
    </font>
    <font>
      <b/>
      <sz val="18"/>
      <color theme="1"/>
      <name val="TH SarabunPSK"/>
      <family val="2"/>
    </font>
    <font>
      <b/>
      <sz val="12"/>
      <color theme="1"/>
      <name val="TH Sarabun New"/>
      <family val="2"/>
    </font>
    <font>
      <b/>
      <u/>
      <sz val="16"/>
      <name val="TH SarabunPSK"/>
      <family val="2"/>
    </font>
    <font>
      <b/>
      <u/>
      <sz val="18"/>
      <color theme="1"/>
      <name val="TH Sarabun New"/>
      <family val="2"/>
    </font>
    <font>
      <sz val="14"/>
      <color rgb="FF000000"/>
      <name val="TH SarabunPSK"/>
      <family val="2"/>
    </font>
    <font>
      <sz val="12"/>
      <color theme="1"/>
      <name val="TH SarabunPSK"/>
      <family val="2"/>
    </font>
    <font>
      <sz val="16"/>
      <color rgb="FF000000"/>
      <name val="TH Sarabun New"/>
      <family val="2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CFFCC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7" fillId="0" borderId="0"/>
  </cellStyleXfs>
  <cellXfs count="375">
    <xf numFmtId="0" fontId="0" fillId="0" borderId="0" xfId="0"/>
    <xf numFmtId="0" fontId="5" fillId="2" borderId="1" xfId="0" applyFont="1" applyFill="1" applyBorder="1" applyProtection="1">
      <protection locked="0"/>
    </xf>
    <xf numFmtId="0" fontId="5" fillId="0" borderId="1" xfId="0" applyFont="1" applyBorder="1" applyProtection="1"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5" fillId="3" borderId="0" xfId="0" applyFont="1" applyFill="1" applyAlignment="1">
      <alignment horizontal="center" vertical="center"/>
    </xf>
    <xf numFmtId="0" fontId="6" fillId="4" borderId="0" xfId="0" applyFont="1" applyFill="1"/>
    <xf numFmtId="0" fontId="6" fillId="0" borderId="0" xfId="0" applyFont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49" fontId="6" fillId="0" borderId="0" xfId="0" quotePrefix="1" applyNumberFormat="1" applyFont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0" xfId="0" applyFont="1"/>
    <xf numFmtId="0" fontId="1" fillId="0" borderId="33" xfId="0" applyFont="1" applyBorder="1"/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5" xfId="0" applyFont="1" applyBorder="1" applyAlignment="1" applyProtection="1">
      <alignment horizontal="center" vertical="center"/>
      <protection locked="0"/>
    </xf>
    <xf numFmtId="0" fontId="1" fillId="0" borderId="9" xfId="0" applyFont="1" applyBorder="1" applyAlignment="1" applyProtection="1">
      <alignment horizontal="center" vertical="center"/>
      <protection locked="0"/>
    </xf>
    <xf numFmtId="0" fontId="1" fillId="5" borderId="0" xfId="0" applyFont="1" applyFill="1"/>
    <xf numFmtId="0" fontId="2" fillId="0" borderId="42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5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10" xfId="0" applyFont="1" applyBorder="1" applyAlignment="1">
      <alignment horizontal="center" vertical="center"/>
    </xf>
    <xf numFmtId="0" fontId="1" fillId="0" borderId="18" xfId="0" applyFont="1" applyBorder="1"/>
    <xf numFmtId="0" fontId="1" fillId="0" borderId="35" xfId="0" applyFont="1" applyBorder="1" applyAlignment="1">
      <alignment horizontal="center"/>
    </xf>
    <xf numFmtId="0" fontId="1" fillId="0" borderId="35" xfId="0" applyFont="1" applyBorder="1"/>
    <xf numFmtId="0" fontId="1" fillId="0" borderId="19" xfId="0" applyFont="1" applyBorder="1"/>
    <xf numFmtId="0" fontId="1" fillId="0" borderId="6" xfId="0" applyFont="1" applyBorder="1" applyAlignment="1">
      <alignment horizontal="center" vertical="center"/>
    </xf>
    <xf numFmtId="0" fontId="1" fillId="0" borderId="5" xfId="0" applyFont="1" applyBorder="1"/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7" xfId="0" applyFont="1" applyBorder="1"/>
    <xf numFmtId="0" fontId="1" fillId="0" borderId="29" xfId="0" applyFont="1" applyBorder="1" applyAlignment="1">
      <alignment horizontal="center" vertical="center"/>
    </xf>
    <xf numFmtId="0" fontId="1" fillId="0" borderId="41" xfId="0" applyFont="1" applyBorder="1" applyAlignment="1" applyProtection="1">
      <alignment horizontal="center" vertical="center"/>
      <protection locked="0"/>
    </xf>
    <xf numFmtId="0" fontId="1" fillId="0" borderId="41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4" xfId="0" applyFont="1" applyBorder="1"/>
    <xf numFmtId="0" fontId="1" fillId="0" borderId="57" xfId="0" applyFont="1" applyBorder="1"/>
    <xf numFmtId="0" fontId="1" fillId="0" borderId="57" xfId="0" applyFont="1" applyBorder="1" applyAlignment="1">
      <alignment horizontal="left" vertical="center"/>
    </xf>
    <xf numFmtId="0" fontId="1" fillId="0" borderId="57" xfId="0" applyFont="1" applyBorder="1" applyAlignment="1">
      <alignment horizontal="center" vertical="center"/>
    </xf>
    <xf numFmtId="0" fontId="1" fillId="0" borderId="8" xfId="0" applyFont="1" applyBorder="1"/>
    <xf numFmtId="0" fontId="1" fillId="0" borderId="58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 textRotation="90"/>
    </xf>
    <xf numFmtId="0" fontId="1" fillId="0" borderId="60" xfId="0" applyFont="1" applyBorder="1" applyAlignment="1">
      <alignment horizontal="center" vertical="center"/>
    </xf>
    <xf numFmtId="0" fontId="1" fillId="0" borderId="49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5" xfId="0" applyFont="1" applyBorder="1" applyAlignment="1" applyProtection="1">
      <alignment horizontal="center" vertical="center"/>
      <protection locked="0"/>
    </xf>
    <xf numFmtId="0" fontId="1" fillId="0" borderId="20" xfId="0" applyFont="1" applyBorder="1"/>
    <xf numFmtId="0" fontId="1" fillId="0" borderId="21" xfId="0" applyFont="1" applyBorder="1"/>
    <xf numFmtId="0" fontId="1" fillId="0" borderId="24" xfId="0" applyFont="1" applyBorder="1"/>
    <xf numFmtId="0" fontId="1" fillId="0" borderId="41" xfId="0" applyFont="1" applyBorder="1" applyAlignment="1" applyProtection="1">
      <alignment horizontal="left" vertical="center"/>
      <protection locked="0"/>
    </xf>
    <xf numFmtId="0" fontId="1" fillId="0" borderId="6" xfId="0" applyFont="1" applyBorder="1"/>
    <xf numFmtId="0" fontId="1" fillId="0" borderId="5" xfId="0" applyFont="1" applyBorder="1" applyAlignment="1">
      <alignment horizontal="right"/>
    </xf>
    <xf numFmtId="0" fontId="1" fillId="0" borderId="61" xfId="0" applyFont="1" applyBorder="1"/>
    <xf numFmtId="0" fontId="1" fillId="0" borderId="10" xfId="0" applyFont="1" applyBorder="1"/>
    <xf numFmtId="0" fontId="1" fillId="0" borderId="11" xfId="0" applyFont="1" applyBorder="1"/>
    <xf numFmtId="0" fontId="1" fillId="6" borderId="28" xfId="0" applyFont="1" applyFill="1" applyBorder="1" applyAlignment="1">
      <alignment horizontal="center" vertical="center"/>
    </xf>
    <xf numFmtId="0" fontId="1" fillId="6" borderId="46" xfId="0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1" fillId="8" borderId="41" xfId="0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1" fillId="9" borderId="41" xfId="0" applyFont="1" applyFill="1" applyBorder="1" applyAlignment="1">
      <alignment horizontal="center" vertical="center"/>
    </xf>
    <xf numFmtId="0" fontId="2" fillId="10" borderId="25" xfId="0" applyFont="1" applyFill="1" applyBorder="1" applyAlignment="1">
      <alignment horizontal="center" vertical="center"/>
    </xf>
    <xf numFmtId="0" fontId="2" fillId="11" borderId="26" xfId="0" applyFont="1" applyFill="1" applyBorder="1" applyAlignment="1">
      <alignment horizontal="center" vertical="center"/>
    </xf>
    <xf numFmtId="0" fontId="2" fillId="12" borderId="26" xfId="0" applyFont="1" applyFill="1" applyBorder="1" applyAlignment="1">
      <alignment horizontal="center" vertical="center"/>
    </xf>
    <xf numFmtId="0" fontId="2" fillId="13" borderId="26" xfId="0" applyFont="1" applyFill="1" applyBorder="1" applyAlignment="1">
      <alignment horizontal="center" vertical="center"/>
    </xf>
    <xf numFmtId="0" fontId="2" fillId="5" borderId="27" xfId="0" applyFont="1" applyFill="1" applyBorder="1" applyAlignment="1">
      <alignment horizontal="center" vertical="center"/>
    </xf>
    <xf numFmtId="0" fontId="1" fillId="0" borderId="29" xfId="0" applyFont="1" applyBorder="1" applyAlignment="1" applyProtection="1">
      <alignment horizontal="center" vertical="center"/>
      <protection locked="0"/>
    </xf>
    <xf numFmtId="0" fontId="1" fillId="0" borderId="47" xfId="0" applyFont="1" applyBorder="1" applyAlignment="1" applyProtection="1">
      <alignment horizontal="center" vertical="center"/>
      <protection locked="0"/>
    </xf>
    <xf numFmtId="0" fontId="3" fillId="8" borderId="12" xfId="0" applyFont="1" applyFill="1" applyBorder="1" applyAlignment="1">
      <alignment horizontal="center" vertical="center"/>
    </xf>
    <xf numFmtId="0" fontId="2" fillId="8" borderId="4" xfId="0" applyFont="1" applyFill="1" applyBorder="1" applyAlignment="1">
      <alignment horizontal="center" vertical="center"/>
    </xf>
    <xf numFmtId="0" fontId="3" fillId="8" borderId="20" xfId="0" applyFont="1" applyFill="1" applyBorder="1" applyAlignment="1">
      <alignment vertical="center"/>
    </xf>
    <xf numFmtId="0" fontId="3" fillId="8" borderId="21" xfId="0" applyFont="1" applyFill="1" applyBorder="1" applyAlignment="1">
      <alignment vertical="center"/>
    </xf>
    <xf numFmtId="0" fontId="3" fillId="8" borderId="24" xfId="0" applyFont="1" applyFill="1" applyBorder="1" applyAlignment="1">
      <alignment vertical="center"/>
    </xf>
    <xf numFmtId="49" fontId="3" fillId="9" borderId="25" xfId="0" applyNumberFormat="1" applyFont="1" applyFill="1" applyBorder="1" applyAlignment="1">
      <alignment horizontal="center" vertical="center"/>
    </xf>
    <xf numFmtId="49" fontId="3" fillId="9" borderId="46" xfId="0" applyNumberFormat="1" applyFont="1" applyFill="1" applyBorder="1" applyAlignment="1">
      <alignment horizontal="center" vertical="center"/>
    </xf>
    <xf numFmtId="0" fontId="3" fillId="11" borderId="42" xfId="0" applyFont="1" applyFill="1" applyBorder="1" applyAlignment="1">
      <alignment horizontal="center" vertical="center"/>
    </xf>
    <xf numFmtId="0" fontId="3" fillId="11" borderId="43" xfId="0" applyFont="1" applyFill="1" applyBorder="1" applyAlignment="1">
      <alignment horizontal="center" vertical="center"/>
    </xf>
    <xf numFmtId="0" fontId="4" fillId="11" borderId="25" xfId="0" applyFont="1" applyFill="1" applyBorder="1" applyAlignment="1">
      <alignment horizontal="center" vertical="center"/>
    </xf>
    <xf numFmtId="49" fontId="4" fillId="11" borderId="28" xfId="0" applyNumberFormat="1" applyFont="1" applyFill="1" applyBorder="1" applyAlignment="1">
      <alignment horizontal="center" vertical="center"/>
    </xf>
    <xf numFmtId="0" fontId="4" fillId="11" borderId="28" xfId="0" applyFont="1" applyFill="1" applyBorder="1" applyAlignment="1">
      <alignment horizontal="center" vertical="center"/>
    </xf>
    <xf numFmtId="0" fontId="4" fillId="11" borderId="46" xfId="0" applyFont="1" applyFill="1" applyBorder="1" applyAlignment="1">
      <alignment horizontal="center" vertical="center"/>
    </xf>
    <xf numFmtId="0" fontId="6" fillId="0" borderId="26" xfId="0" applyFont="1" applyBorder="1" applyAlignment="1" applyProtection="1">
      <alignment horizontal="left" vertical="center" wrapText="1"/>
      <protection locked="0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6" fillId="0" borderId="41" xfId="0" applyFont="1" applyBorder="1" applyAlignment="1" applyProtection="1">
      <alignment horizontal="left" vertical="center" wrapText="1"/>
      <protection locked="0"/>
    </xf>
    <xf numFmtId="0" fontId="6" fillId="2" borderId="1" xfId="0" applyFont="1" applyFill="1" applyBorder="1" applyAlignment="1">
      <alignment horizontal="center" vertical="center"/>
    </xf>
    <xf numFmtId="0" fontId="9" fillId="0" borderId="11" xfId="1" applyFont="1" applyBorder="1" applyProtection="1">
      <protection locked="0"/>
    </xf>
    <xf numFmtId="0" fontId="6" fillId="2" borderId="2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left" vertical="center"/>
    </xf>
    <xf numFmtId="0" fontId="6" fillId="2" borderId="30" xfId="0" applyFont="1" applyFill="1" applyBorder="1" applyAlignment="1">
      <alignment horizontal="left" vertical="center"/>
    </xf>
    <xf numFmtId="0" fontId="20" fillId="0" borderId="1" xfId="0" applyFont="1" applyBorder="1" applyAlignment="1">
      <alignment horizontal="justify" vertical="center" wrapText="1"/>
    </xf>
    <xf numFmtId="0" fontId="20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6" fillId="2" borderId="3" xfId="0" applyFont="1" applyFill="1" applyBorder="1" applyAlignment="1">
      <alignment horizontal="left" vertical="center"/>
    </xf>
    <xf numFmtId="0" fontId="20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26" xfId="0" applyFont="1" applyBorder="1" applyAlignment="1" applyProtection="1">
      <alignment horizontal="center"/>
      <protection locked="0"/>
    </xf>
    <xf numFmtId="0" fontId="5" fillId="0" borderId="26" xfId="0" applyFont="1" applyBorder="1" applyAlignment="1" applyProtection="1">
      <alignment horizontal="center" vertical="center"/>
      <protection locked="0"/>
    </xf>
    <xf numFmtId="0" fontId="5" fillId="0" borderId="27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29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/>
      <protection locked="0"/>
    </xf>
    <xf numFmtId="0" fontId="5" fillId="0" borderId="29" xfId="0" applyFont="1" applyBorder="1" applyAlignment="1" applyProtection="1">
      <alignment horizontal="center"/>
      <protection locked="0"/>
    </xf>
    <xf numFmtId="0" fontId="6" fillId="0" borderId="30" xfId="0" applyFont="1" applyBorder="1" applyAlignment="1" applyProtection="1">
      <alignment horizontal="center"/>
      <protection locked="0"/>
    </xf>
    <xf numFmtId="0" fontId="5" fillId="0" borderId="30" xfId="0" applyFont="1" applyBorder="1" applyAlignment="1" applyProtection="1">
      <alignment horizontal="center"/>
      <protection locked="0"/>
    </xf>
    <xf numFmtId="0" fontId="5" fillId="0" borderId="32" xfId="0" applyFont="1" applyBorder="1" applyAlignment="1" applyProtection="1">
      <alignment horizontal="center"/>
      <protection locked="0"/>
    </xf>
    <xf numFmtId="49" fontId="3" fillId="0" borderId="41" xfId="0" applyNumberFormat="1" applyFont="1" applyBorder="1" applyAlignment="1" applyProtection="1">
      <alignment horizontal="center" vertical="center" textRotation="90"/>
      <protection locked="0"/>
    </xf>
    <xf numFmtId="0" fontId="18" fillId="0" borderId="0" xfId="1" applyFont="1" applyAlignment="1" applyProtection="1">
      <alignment horizontal="center"/>
      <protection locked="0"/>
    </xf>
    <xf numFmtId="0" fontId="8" fillId="0" borderId="6" xfId="1" applyFont="1" applyBorder="1"/>
    <xf numFmtId="0" fontId="8" fillId="0" borderId="5" xfId="1" applyFont="1" applyBorder="1"/>
    <xf numFmtId="0" fontId="8" fillId="0" borderId="0" xfId="1" applyFont="1"/>
    <xf numFmtId="0" fontId="8" fillId="0" borderId="10" xfId="1" applyFont="1" applyBorder="1"/>
    <xf numFmtId="0" fontId="8" fillId="0" borderId="11" xfId="1" applyFont="1" applyBorder="1"/>
    <xf numFmtId="0" fontId="12" fillId="0" borderId="10" xfId="1" applyFont="1" applyBorder="1"/>
    <xf numFmtId="0" fontId="18" fillId="0" borderId="0" xfId="1" applyFont="1" applyAlignment="1">
      <alignment horizontal="center" vertical="center"/>
    </xf>
    <xf numFmtId="0" fontId="12" fillId="0" borderId="0" xfId="1" applyFont="1" applyAlignment="1">
      <alignment horizontal="right" vertical="center"/>
    </xf>
    <xf numFmtId="0" fontId="12" fillId="0" borderId="11" xfId="1" applyFont="1" applyBorder="1"/>
    <xf numFmtId="0" fontId="12" fillId="0" borderId="0" xfId="1" applyFont="1"/>
    <xf numFmtId="0" fontId="12" fillId="0" borderId="4" xfId="1" applyFont="1" applyBorder="1" applyAlignment="1">
      <alignment horizontal="center"/>
    </xf>
    <xf numFmtId="0" fontId="8" fillId="0" borderId="7" xfId="1" applyFont="1" applyBorder="1"/>
    <xf numFmtId="0" fontId="12" fillId="0" borderId="8" xfId="1" applyFont="1" applyBorder="1" applyAlignment="1">
      <alignment horizontal="center"/>
    </xf>
    <xf numFmtId="0" fontId="12" fillId="0" borderId="12" xfId="1" applyFont="1" applyBorder="1" applyAlignment="1">
      <alignment horizontal="center"/>
    </xf>
    <xf numFmtId="0" fontId="8" fillId="0" borderId="18" xfId="1" applyFont="1" applyBorder="1"/>
    <xf numFmtId="0" fontId="8" fillId="0" borderId="19" xfId="1" applyFont="1" applyBorder="1"/>
    <xf numFmtId="0" fontId="8" fillId="0" borderId="12" xfId="1" applyFont="1" applyBorder="1" applyAlignment="1">
      <alignment horizontal="center" vertical="center"/>
    </xf>
    <xf numFmtId="0" fontId="8" fillId="0" borderId="0" xfId="1" applyFont="1" applyAlignment="1">
      <alignment horizontal="right"/>
    </xf>
    <xf numFmtId="0" fontId="8" fillId="0" borderId="35" xfId="1" applyFont="1" applyBorder="1" applyAlignment="1">
      <alignment horizontal="left"/>
    </xf>
    <xf numFmtId="0" fontId="8" fillId="0" borderId="35" xfId="1" applyFont="1" applyBorder="1"/>
    <xf numFmtId="0" fontId="22" fillId="0" borderId="1" xfId="0" applyFont="1" applyBorder="1" applyProtection="1">
      <protection locked="0"/>
    </xf>
    <xf numFmtId="0" fontId="22" fillId="2" borderId="1" xfId="0" applyFont="1" applyFill="1" applyBorder="1" applyProtection="1">
      <protection locked="0"/>
    </xf>
    <xf numFmtId="0" fontId="5" fillId="14" borderId="25" xfId="0" applyFont="1" applyFill="1" applyBorder="1" applyAlignment="1">
      <alignment horizontal="center" vertical="center"/>
    </xf>
    <xf numFmtId="1" fontId="5" fillId="0" borderId="26" xfId="0" applyNumberFormat="1" applyFont="1" applyBorder="1" applyAlignment="1">
      <alignment horizontal="left"/>
    </xf>
    <xf numFmtId="0" fontId="5" fillId="0" borderId="26" xfId="0" applyFont="1" applyBorder="1" applyAlignment="1">
      <alignment horizontal="center" vertical="center"/>
    </xf>
    <xf numFmtId="0" fontId="5" fillId="14" borderId="28" xfId="0" applyFont="1" applyFill="1" applyBorder="1" applyAlignment="1">
      <alignment horizontal="center" vertical="center"/>
    </xf>
    <xf numFmtId="1" fontId="5" fillId="0" borderId="1" xfId="0" applyNumberFormat="1" applyFont="1" applyBorder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5" fillId="14" borderId="31" xfId="0" applyFont="1" applyFill="1" applyBorder="1" applyAlignment="1">
      <alignment horizontal="center" vertical="center"/>
    </xf>
    <xf numFmtId="1" fontId="5" fillId="0" borderId="30" xfId="0" applyNumberFormat="1" applyFont="1" applyBorder="1" applyAlignment="1">
      <alignment horizontal="left"/>
    </xf>
    <xf numFmtId="0" fontId="5" fillId="0" borderId="30" xfId="0" applyFont="1" applyBorder="1" applyAlignment="1">
      <alignment horizontal="center" vertical="center"/>
    </xf>
    <xf numFmtId="0" fontId="5" fillId="0" borderId="10" xfId="0" applyFont="1" applyBorder="1"/>
    <xf numFmtId="0" fontId="5" fillId="0" borderId="0" xfId="0" applyFont="1"/>
    <xf numFmtId="0" fontId="5" fillId="0" borderId="11" xfId="0" applyFont="1" applyBorder="1"/>
    <xf numFmtId="0" fontId="14" fillId="0" borderId="10" xfId="0" applyFont="1" applyBorder="1" applyAlignment="1">
      <alignment horizontal="right" vertical="center"/>
    </xf>
    <xf numFmtId="0" fontId="5" fillId="0" borderId="33" xfId="0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5" fillId="0" borderId="11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4" fillId="0" borderId="10" xfId="0" applyFont="1" applyBorder="1" applyAlignment="1">
      <alignment horizontal="right"/>
    </xf>
    <xf numFmtId="0" fontId="5" fillId="0" borderId="33" xfId="0" applyFont="1" applyBorder="1"/>
    <xf numFmtId="0" fontId="14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2" fillId="0" borderId="35" xfId="0" applyFont="1" applyBorder="1" applyAlignment="1">
      <alignment horizontal="center"/>
    </xf>
    <xf numFmtId="0" fontId="9" fillId="0" borderId="5" xfId="1" applyFont="1" applyBorder="1" applyAlignment="1">
      <alignment horizontal="left" vertical="center"/>
    </xf>
    <xf numFmtId="0" fontId="9" fillId="0" borderId="7" xfId="1" applyFont="1" applyBorder="1" applyAlignment="1">
      <alignment horizontal="left" vertical="center"/>
    </xf>
    <xf numFmtId="0" fontId="12" fillId="0" borderId="34" xfId="1" applyFont="1" applyBorder="1" applyAlignment="1" applyProtection="1">
      <alignment horizontal="left"/>
      <protection locked="0"/>
    </xf>
    <xf numFmtId="0" fontId="12" fillId="0" borderId="0" xfId="1" applyFont="1" applyAlignment="1">
      <alignment horizontal="center"/>
    </xf>
    <xf numFmtId="0" fontId="12" fillId="0" borderId="33" xfId="1" applyFont="1" applyBorder="1" applyAlignment="1" applyProtection="1">
      <alignment horizontal="left"/>
      <protection locked="0"/>
    </xf>
    <xf numFmtId="0" fontId="9" fillId="0" borderId="0" xfId="1" applyFont="1" applyAlignment="1">
      <alignment horizontal="right"/>
    </xf>
    <xf numFmtId="0" fontId="18" fillId="0" borderId="0" xfId="1" applyFont="1" applyAlignment="1" applyProtection="1">
      <alignment horizontal="center"/>
      <protection locked="0"/>
    </xf>
    <xf numFmtId="0" fontId="8" fillId="0" borderId="20" xfId="1" applyFont="1" applyBorder="1" applyAlignment="1">
      <alignment horizontal="center"/>
    </xf>
    <xf numFmtId="0" fontId="8" fillId="0" borderId="21" xfId="1" applyFont="1" applyBorder="1" applyAlignment="1">
      <alignment horizontal="center"/>
    </xf>
    <xf numFmtId="0" fontId="8" fillId="0" borderId="22" xfId="1" applyFont="1" applyBorder="1" applyAlignment="1">
      <alignment horizontal="center"/>
    </xf>
    <xf numFmtId="0" fontId="8" fillId="0" borderId="23" xfId="1" applyFont="1" applyBorder="1" applyAlignment="1">
      <alignment horizontal="center"/>
    </xf>
    <xf numFmtId="0" fontId="8" fillId="0" borderId="24" xfId="1" applyFont="1" applyBorder="1" applyAlignment="1">
      <alignment horizontal="center"/>
    </xf>
    <xf numFmtId="0" fontId="8" fillId="0" borderId="0" xfId="1" applyFont="1" applyAlignment="1" applyProtection="1">
      <alignment horizontal="center" vertical="center"/>
      <protection locked="0"/>
    </xf>
    <xf numFmtId="0" fontId="12" fillId="0" borderId="5" xfId="1" applyFont="1" applyBorder="1" applyAlignment="1">
      <alignment horizontal="center"/>
    </xf>
    <xf numFmtId="0" fontId="8" fillId="0" borderId="5" xfId="1" applyFont="1" applyBorder="1" applyAlignment="1">
      <alignment horizontal="center"/>
    </xf>
    <xf numFmtId="0" fontId="12" fillId="0" borderId="9" xfId="1" applyFont="1" applyBorder="1" applyAlignment="1">
      <alignment horizontal="center"/>
    </xf>
    <xf numFmtId="0" fontId="12" fillId="0" borderId="1" xfId="1" applyFont="1" applyBorder="1" applyAlignment="1">
      <alignment horizontal="center"/>
    </xf>
    <xf numFmtId="0" fontId="12" fillId="0" borderId="2" xfId="1" applyFont="1" applyBorder="1" applyAlignment="1">
      <alignment horizontal="center"/>
    </xf>
    <xf numFmtId="0" fontId="8" fillId="0" borderId="0" xfId="1" applyFont="1" applyAlignment="1">
      <alignment horizontal="center"/>
    </xf>
    <xf numFmtId="0" fontId="8" fillId="0" borderId="10" xfId="1" applyFont="1" applyBorder="1" applyAlignment="1">
      <alignment horizontal="center"/>
    </xf>
    <xf numFmtId="0" fontId="8" fillId="0" borderId="11" xfId="1" applyFont="1" applyBorder="1" applyAlignment="1">
      <alignment horizontal="center"/>
    </xf>
    <xf numFmtId="0" fontId="12" fillId="0" borderId="13" xfId="1" applyFont="1" applyBorder="1" applyAlignment="1">
      <alignment horizontal="center"/>
    </xf>
    <xf numFmtId="0" fontId="12" fillId="0" borderId="14" xfId="1" applyFont="1" applyBorder="1" applyAlignment="1">
      <alignment horizontal="center"/>
    </xf>
    <xf numFmtId="0" fontId="12" fillId="0" borderId="15" xfId="1" applyFont="1" applyBorder="1" applyAlignment="1">
      <alignment horizontal="center"/>
    </xf>
    <xf numFmtId="0" fontId="12" fillId="0" borderId="16" xfId="1" applyFont="1" applyBorder="1" applyAlignment="1">
      <alignment horizontal="center"/>
    </xf>
    <xf numFmtId="0" fontId="12" fillId="0" borderId="17" xfId="1" applyFont="1" applyBorder="1" applyAlignment="1">
      <alignment horizontal="center"/>
    </xf>
    <xf numFmtId="0" fontId="10" fillId="0" borderId="10" xfId="1" applyFont="1" applyBorder="1" applyAlignment="1">
      <alignment horizontal="center"/>
    </xf>
    <xf numFmtId="0" fontId="10" fillId="0" borderId="0" xfId="1" applyFont="1" applyAlignment="1">
      <alignment horizontal="center"/>
    </xf>
    <xf numFmtId="0" fontId="10" fillId="0" borderId="11" xfId="1" applyFont="1" applyBorder="1" applyAlignment="1">
      <alignment horizontal="center"/>
    </xf>
    <xf numFmtId="0" fontId="10" fillId="0" borderId="10" xfId="1" applyFont="1" applyBorder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11" fillId="0" borderId="11" xfId="1" applyFont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10" fillId="0" borderId="11" xfId="1" applyFont="1" applyBorder="1" applyAlignment="1">
      <alignment horizontal="center" vertical="center"/>
    </xf>
    <xf numFmtId="0" fontId="12" fillId="0" borderId="0" xfId="1" applyFont="1" applyAlignment="1">
      <alignment horizontal="right"/>
    </xf>
    <xf numFmtId="0" fontId="12" fillId="0" borderId="0" xfId="1" applyFont="1" applyAlignment="1">
      <alignment horizontal="left"/>
    </xf>
    <xf numFmtId="0" fontId="3" fillId="9" borderId="6" xfId="0" applyFont="1" applyFill="1" applyBorder="1" applyAlignment="1">
      <alignment horizontal="right" vertical="center"/>
    </xf>
    <xf numFmtId="0" fontId="3" fillId="9" borderId="18" xfId="0" applyFont="1" applyFill="1" applyBorder="1" applyAlignment="1">
      <alignment horizontal="right" vertical="center"/>
    </xf>
    <xf numFmtId="0" fontId="3" fillId="9" borderId="36" xfId="0" applyFont="1" applyFill="1" applyBorder="1" applyAlignment="1">
      <alignment horizontal="left" vertical="center"/>
    </xf>
    <xf numFmtId="0" fontId="3" fillId="9" borderId="61" xfId="0" applyFont="1" applyFill="1" applyBorder="1" applyAlignment="1">
      <alignment horizontal="left" vertical="center"/>
    </xf>
    <xf numFmtId="0" fontId="3" fillId="9" borderId="54" xfId="0" applyFont="1" applyFill="1" applyBorder="1" applyAlignment="1">
      <alignment horizontal="left" vertical="center"/>
    </xf>
    <xf numFmtId="0" fontId="3" fillId="9" borderId="16" xfId="0" applyFont="1" applyFill="1" applyBorder="1" applyAlignment="1">
      <alignment horizontal="left" vertical="center"/>
    </xf>
    <xf numFmtId="0" fontId="3" fillId="9" borderId="14" xfId="0" applyFont="1" applyFill="1" applyBorder="1" applyAlignment="1">
      <alignment horizontal="left" vertical="center"/>
    </xf>
    <xf numFmtId="0" fontId="3" fillId="9" borderId="17" xfId="0" applyFont="1" applyFill="1" applyBorder="1" applyAlignment="1">
      <alignment horizontal="left" vertical="center"/>
    </xf>
    <xf numFmtId="0" fontId="19" fillId="7" borderId="6" xfId="0" applyFont="1" applyFill="1" applyBorder="1" applyAlignment="1">
      <alignment horizontal="center" vertical="center"/>
    </xf>
    <xf numFmtId="0" fontId="19" fillId="7" borderId="5" xfId="0" applyFont="1" applyFill="1" applyBorder="1" applyAlignment="1">
      <alignment horizontal="center" vertical="center"/>
    </xf>
    <xf numFmtId="0" fontId="19" fillId="7" borderId="7" xfId="0" applyFont="1" applyFill="1" applyBorder="1" applyAlignment="1">
      <alignment horizontal="center" vertical="center"/>
    </xf>
    <xf numFmtId="0" fontId="19" fillId="7" borderId="18" xfId="0" applyFont="1" applyFill="1" applyBorder="1" applyAlignment="1">
      <alignment horizontal="center" vertical="center"/>
    </xf>
    <xf numFmtId="0" fontId="19" fillId="7" borderId="35" xfId="0" applyFont="1" applyFill="1" applyBorder="1" applyAlignment="1">
      <alignment horizontal="center" vertical="center"/>
    </xf>
    <xf numFmtId="0" fontId="19" fillId="7" borderId="19" xfId="0" applyFont="1" applyFill="1" applyBorder="1" applyAlignment="1">
      <alignment horizontal="center" vertical="center"/>
    </xf>
    <xf numFmtId="0" fontId="2" fillId="11" borderId="43" xfId="0" applyFont="1" applyFill="1" applyBorder="1" applyAlignment="1">
      <alignment horizontal="center"/>
    </xf>
    <xf numFmtId="0" fontId="2" fillId="11" borderId="44" xfId="0" applyFont="1" applyFill="1" applyBorder="1" applyAlignment="1">
      <alignment horizontal="center"/>
    </xf>
    <xf numFmtId="0" fontId="3" fillId="14" borderId="6" xfId="0" applyFont="1" applyFill="1" applyBorder="1" applyAlignment="1">
      <alignment horizontal="center" vertical="center"/>
    </xf>
    <xf numFmtId="0" fontId="3" fillId="14" borderId="11" xfId="0" applyFont="1" applyFill="1" applyBorder="1" applyAlignment="1">
      <alignment horizontal="center" vertical="center"/>
    </xf>
    <xf numFmtId="0" fontId="3" fillId="14" borderId="10" xfId="0" applyFont="1" applyFill="1" applyBorder="1" applyAlignment="1">
      <alignment horizontal="center" vertical="center"/>
    </xf>
    <xf numFmtId="0" fontId="3" fillId="14" borderId="18" xfId="0" applyFont="1" applyFill="1" applyBorder="1" applyAlignment="1">
      <alignment horizontal="center" vertical="center"/>
    </xf>
    <xf numFmtId="0" fontId="3" fillId="14" borderId="19" xfId="0" applyFont="1" applyFill="1" applyBorder="1" applyAlignment="1">
      <alignment horizontal="center" vertical="center"/>
    </xf>
    <xf numFmtId="0" fontId="3" fillId="0" borderId="10" xfId="0" applyFont="1" applyBorder="1" applyAlignment="1" applyProtection="1">
      <alignment horizontal="left" vertical="top"/>
      <protection locked="0"/>
    </xf>
    <xf numFmtId="0" fontId="3" fillId="0" borderId="0" xfId="0" applyFont="1" applyAlignment="1" applyProtection="1">
      <alignment horizontal="left" vertical="top"/>
      <protection locked="0"/>
    </xf>
    <xf numFmtId="0" fontId="3" fillId="0" borderId="11" xfId="0" applyFont="1" applyBorder="1" applyAlignment="1" applyProtection="1">
      <alignment horizontal="left" vertical="top"/>
      <protection locked="0"/>
    </xf>
    <xf numFmtId="0" fontId="3" fillId="0" borderId="18" xfId="0" applyFont="1" applyBorder="1" applyAlignment="1" applyProtection="1">
      <alignment horizontal="left" vertical="top"/>
      <protection locked="0"/>
    </xf>
    <xf numFmtId="0" fontId="3" fillId="0" borderId="35" xfId="0" applyFont="1" applyBorder="1" applyAlignment="1" applyProtection="1">
      <alignment horizontal="left" vertical="top"/>
      <protection locked="0"/>
    </xf>
    <xf numFmtId="0" fontId="3" fillId="0" borderId="19" xfId="0" applyFont="1" applyBorder="1" applyAlignment="1" applyProtection="1">
      <alignment horizontal="left" vertical="top"/>
      <protection locked="0"/>
    </xf>
    <xf numFmtId="0" fontId="3" fillId="0" borderId="6" xfId="0" applyFont="1" applyBorder="1" applyAlignment="1" applyProtection="1">
      <alignment horizontal="left" vertical="top"/>
      <protection locked="0"/>
    </xf>
    <xf numFmtId="0" fontId="3" fillId="0" borderId="5" xfId="0" applyFont="1" applyBorder="1" applyAlignment="1" applyProtection="1">
      <alignment horizontal="left" vertical="top"/>
      <protection locked="0"/>
    </xf>
    <xf numFmtId="0" fontId="3" fillId="0" borderId="7" xfId="0" applyFont="1" applyBorder="1" applyAlignment="1" applyProtection="1">
      <alignment horizontal="left" vertical="top"/>
      <protection locked="0"/>
    </xf>
    <xf numFmtId="0" fontId="1" fillId="0" borderId="26" xfId="0" applyFont="1" applyBorder="1" applyAlignment="1" applyProtection="1">
      <alignment horizontal="left"/>
      <protection locked="0"/>
    </xf>
    <xf numFmtId="0" fontId="1" fillId="0" borderId="27" xfId="0" applyFont="1" applyBorder="1" applyAlignment="1" applyProtection="1">
      <alignment horizontal="left"/>
      <protection locked="0"/>
    </xf>
    <xf numFmtId="0" fontId="1" fillId="0" borderId="1" xfId="0" applyFont="1" applyBorder="1" applyAlignment="1" applyProtection="1">
      <alignment horizontal="left"/>
      <protection locked="0"/>
    </xf>
    <xf numFmtId="0" fontId="1" fillId="0" borderId="29" xfId="0" applyFont="1" applyBorder="1" applyAlignment="1" applyProtection="1">
      <alignment horizontal="left"/>
      <protection locked="0"/>
    </xf>
    <xf numFmtId="0" fontId="4" fillId="0" borderId="0" xfId="0" applyFont="1" applyAlignment="1">
      <alignment horizontal="left" vertical="center"/>
    </xf>
    <xf numFmtId="49" fontId="4" fillId="0" borderId="2" xfId="0" applyNumberFormat="1" applyFont="1" applyBorder="1" applyAlignment="1" applyProtection="1">
      <alignment horizontal="left" vertical="center"/>
      <protection locked="0"/>
    </xf>
    <xf numFmtId="49" fontId="4" fillId="0" borderId="9" xfId="0" applyNumberFormat="1" applyFont="1" applyBorder="1" applyAlignment="1" applyProtection="1">
      <alignment horizontal="left" vertical="center"/>
      <protection locked="0"/>
    </xf>
    <xf numFmtId="0" fontId="3" fillId="11" borderId="23" xfId="0" applyFont="1" applyFill="1" applyBorder="1" applyAlignment="1">
      <alignment horizontal="center" vertical="center"/>
    </xf>
    <xf numFmtId="0" fontId="3" fillId="11" borderId="22" xfId="0" applyFont="1" applyFill="1" applyBorder="1" applyAlignment="1">
      <alignment horizontal="center" vertical="center"/>
    </xf>
    <xf numFmtId="0" fontId="4" fillId="0" borderId="36" xfId="0" applyFont="1" applyBorder="1" applyAlignment="1" applyProtection="1">
      <alignment horizontal="left" vertical="center"/>
      <protection locked="0"/>
    </xf>
    <xf numFmtId="0" fontId="4" fillId="0" borderId="37" xfId="0" applyFont="1" applyBorder="1" applyAlignment="1" applyProtection="1">
      <alignment horizontal="left" vertical="center"/>
      <protection locked="0"/>
    </xf>
    <xf numFmtId="0" fontId="1" fillId="0" borderId="20" xfId="0" applyFont="1" applyBorder="1" applyAlignment="1" applyProtection="1">
      <alignment horizontal="center" vertical="center"/>
      <protection locked="0"/>
    </xf>
    <xf numFmtId="0" fontId="1" fillId="0" borderId="21" xfId="0" applyFont="1" applyBorder="1" applyAlignment="1" applyProtection="1">
      <alignment horizontal="center" vertical="center"/>
      <protection locked="0"/>
    </xf>
    <xf numFmtId="0" fontId="1" fillId="0" borderId="24" xfId="0" applyFont="1" applyBorder="1" applyAlignment="1" applyProtection="1">
      <alignment horizontal="center" vertical="center"/>
      <protection locked="0"/>
    </xf>
    <xf numFmtId="0" fontId="1" fillId="0" borderId="6" xfId="0" applyFont="1" applyBorder="1" applyAlignment="1" applyProtection="1">
      <alignment horizontal="left" vertical="top"/>
      <protection locked="0"/>
    </xf>
    <xf numFmtId="0" fontId="1" fillId="0" borderId="5" xfId="0" applyFont="1" applyBorder="1" applyAlignment="1" applyProtection="1">
      <alignment horizontal="left" vertical="top"/>
      <protection locked="0"/>
    </xf>
    <xf numFmtId="0" fontId="1" fillId="0" borderId="7" xfId="0" applyFont="1" applyBorder="1" applyAlignment="1" applyProtection="1">
      <alignment horizontal="left" vertical="top"/>
      <protection locked="0"/>
    </xf>
    <xf numFmtId="0" fontId="1" fillId="0" borderId="10" xfId="0" applyFont="1" applyBorder="1" applyAlignment="1" applyProtection="1">
      <alignment horizontal="left" vertical="top"/>
      <protection locked="0"/>
    </xf>
    <xf numFmtId="0" fontId="1" fillId="0" borderId="0" xfId="0" applyFont="1" applyAlignment="1" applyProtection="1">
      <alignment horizontal="left" vertical="top"/>
      <protection locked="0"/>
    </xf>
    <xf numFmtId="0" fontId="1" fillId="0" borderId="11" xfId="0" applyFont="1" applyBorder="1" applyAlignment="1" applyProtection="1">
      <alignment horizontal="left" vertical="top"/>
      <protection locked="0"/>
    </xf>
    <xf numFmtId="0" fontId="1" fillId="0" borderId="18" xfId="0" applyFont="1" applyBorder="1" applyAlignment="1" applyProtection="1">
      <alignment horizontal="left" vertical="top"/>
      <protection locked="0"/>
    </xf>
    <xf numFmtId="0" fontId="1" fillId="0" borderId="35" xfId="0" applyFont="1" applyBorder="1" applyAlignment="1" applyProtection="1">
      <alignment horizontal="left" vertical="top"/>
      <protection locked="0"/>
    </xf>
    <xf numFmtId="0" fontId="1" fillId="0" borderId="19" xfId="0" applyFont="1" applyBorder="1" applyAlignment="1" applyProtection="1">
      <alignment horizontal="left" vertical="top"/>
      <protection locked="0"/>
    </xf>
    <xf numFmtId="49" fontId="4" fillId="0" borderId="16" xfId="0" applyNumberFormat="1" applyFont="1" applyBorder="1" applyAlignment="1" applyProtection="1">
      <alignment horizontal="left" vertical="center"/>
      <protection locked="0"/>
    </xf>
    <xf numFmtId="49" fontId="4" fillId="0" borderId="15" xfId="0" applyNumberFormat="1" applyFont="1" applyBorder="1" applyAlignment="1" applyProtection="1">
      <alignment horizontal="left" vertical="center"/>
      <protection locked="0"/>
    </xf>
    <xf numFmtId="0" fontId="3" fillId="10" borderId="6" xfId="0" applyFont="1" applyFill="1" applyBorder="1" applyAlignment="1">
      <alignment horizontal="center" vertical="center"/>
    </xf>
    <xf numFmtId="0" fontId="3" fillId="10" borderId="5" xfId="0" applyFont="1" applyFill="1" applyBorder="1" applyAlignment="1">
      <alignment horizontal="center" vertical="center"/>
    </xf>
    <xf numFmtId="0" fontId="3" fillId="10" borderId="18" xfId="0" applyFont="1" applyFill="1" applyBorder="1" applyAlignment="1">
      <alignment horizontal="center" vertical="center"/>
    </xf>
    <xf numFmtId="0" fontId="3" fillId="10" borderId="35" xfId="0" applyFont="1" applyFill="1" applyBorder="1" applyAlignment="1">
      <alignment horizontal="center" vertical="center"/>
    </xf>
    <xf numFmtId="0" fontId="1" fillId="0" borderId="41" xfId="0" applyFont="1" applyBorder="1" applyAlignment="1" applyProtection="1">
      <alignment horizontal="left"/>
      <protection locked="0"/>
    </xf>
    <xf numFmtId="0" fontId="1" fillId="0" borderId="47" xfId="0" applyFont="1" applyBorder="1" applyAlignment="1" applyProtection="1">
      <alignment horizontal="left"/>
      <protection locked="0"/>
    </xf>
    <xf numFmtId="0" fontId="2" fillId="7" borderId="20" xfId="0" applyFont="1" applyFill="1" applyBorder="1" applyAlignment="1">
      <alignment horizontal="center"/>
    </xf>
    <xf numFmtId="0" fontId="2" fillId="7" borderId="21" xfId="0" applyFont="1" applyFill="1" applyBorder="1" applyAlignment="1">
      <alignment horizontal="center"/>
    </xf>
    <xf numFmtId="0" fontId="2" fillId="7" borderId="24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17" fillId="0" borderId="26" xfId="0" applyFont="1" applyBorder="1" applyAlignment="1">
      <alignment horizontal="center" vertical="center" wrapText="1"/>
    </xf>
    <xf numFmtId="0" fontId="17" fillId="0" borderId="41" xfId="0" applyFont="1" applyBorder="1" applyAlignment="1">
      <alignment horizontal="center" vertical="center" wrapText="1"/>
    </xf>
    <xf numFmtId="0" fontId="17" fillId="0" borderId="27" xfId="0" applyFont="1" applyBorder="1" applyAlignment="1">
      <alignment horizontal="center" vertical="center" wrapText="1"/>
    </xf>
    <xf numFmtId="0" fontId="17" fillId="0" borderId="47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56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2" xfId="0" applyFont="1" applyBorder="1" applyAlignment="1" applyProtection="1">
      <alignment horizontal="center"/>
      <protection locked="0"/>
    </xf>
    <xf numFmtId="0" fontId="1" fillId="0" borderId="9" xfId="0" applyFont="1" applyBorder="1" applyAlignment="1" applyProtection="1">
      <alignment horizontal="center"/>
      <protection locked="0"/>
    </xf>
    <xf numFmtId="0" fontId="1" fillId="0" borderId="16" xfId="0" applyFont="1" applyBorder="1" applyAlignment="1" applyProtection="1">
      <alignment horizontal="center"/>
      <protection locked="0"/>
    </xf>
    <xf numFmtId="0" fontId="1" fillId="0" borderId="15" xfId="0" applyFont="1" applyBorder="1" applyAlignment="1" applyProtection="1">
      <alignment horizontal="center"/>
      <protection locked="0"/>
    </xf>
    <xf numFmtId="15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33" xfId="0" applyFont="1" applyBorder="1" applyAlignment="1">
      <alignment horizontal="center"/>
    </xf>
    <xf numFmtId="0" fontId="1" fillId="0" borderId="49" xfId="0" applyFont="1" applyBorder="1" applyAlignment="1" applyProtection="1">
      <alignment horizontal="center"/>
      <protection locked="0"/>
    </xf>
    <xf numFmtId="0" fontId="1" fillId="0" borderId="13" xfId="0" applyFont="1" applyBorder="1" applyAlignment="1" applyProtection="1">
      <alignment horizontal="center"/>
      <protection locked="0"/>
    </xf>
    <xf numFmtId="0" fontId="1" fillId="0" borderId="25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0" fontId="1" fillId="0" borderId="6" xfId="0" applyFont="1" applyBorder="1" applyAlignment="1" applyProtection="1">
      <alignment horizontal="center" vertical="center" wrapText="1"/>
      <protection locked="0"/>
    </xf>
    <xf numFmtId="0" fontId="1" fillId="0" borderId="63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1" fillId="0" borderId="64" xfId="0" applyFont="1" applyBorder="1" applyAlignment="1" applyProtection="1">
      <alignment horizontal="center" vertical="center" wrapText="1"/>
      <protection locked="0"/>
    </xf>
    <xf numFmtId="0" fontId="1" fillId="0" borderId="18" xfId="0" applyFont="1" applyBorder="1" applyAlignment="1" applyProtection="1">
      <alignment horizontal="center" vertical="center" wrapText="1"/>
      <protection locked="0"/>
    </xf>
    <xf numFmtId="0" fontId="1" fillId="0" borderId="62" xfId="0" applyFont="1" applyBorder="1" applyAlignment="1" applyProtection="1">
      <alignment horizontal="center" vertical="center" wrapText="1"/>
      <protection locked="0"/>
    </xf>
    <xf numFmtId="0" fontId="1" fillId="0" borderId="52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15" fontId="1" fillId="0" borderId="53" xfId="0" applyNumberFormat="1" applyFont="1" applyBorder="1" applyAlignment="1">
      <alignment horizontal="center" vertical="center"/>
    </xf>
    <xf numFmtId="0" fontId="1" fillId="0" borderId="50" xfId="0" applyFont="1" applyBorder="1" applyAlignment="1">
      <alignment horizontal="center" vertical="center"/>
    </xf>
    <xf numFmtId="0" fontId="1" fillId="0" borderId="51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1" fillId="0" borderId="48" xfId="0" applyFont="1" applyBorder="1" applyAlignment="1" applyProtection="1">
      <alignment horizontal="center" vertical="center"/>
      <protection locked="0"/>
    </xf>
    <xf numFmtId="0" fontId="1" fillId="0" borderId="37" xfId="0" applyFont="1" applyBorder="1" applyAlignment="1" applyProtection="1">
      <alignment horizontal="center" vertical="center"/>
      <protection locked="0"/>
    </xf>
    <xf numFmtId="0" fontId="1" fillId="0" borderId="49" xfId="0" applyFont="1" applyBorder="1" applyAlignment="1" applyProtection="1">
      <alignment horizontal="center" vertical="center"/>
      <protection locked="0"/>
    </xf>
    <xf numFmtId="0" fontId="1" fillId="0" borderId="9" xfId="0" applyFont="1" applyBorder="1" applyAlignment="1" applyProtection="1">
      <alignment horizontal="center" vertical="center"/>
      <protection locked="0"/>
    </xf>
    <xf numFmtId="15" fontId="1" fillId="0" borderId="27" xfId="0" applyNumberFormat="1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55" xfId="0" applyFont="1" applyBorder="1" applyAlignment="1" applyProtection="1">
      <alignment horizontal="center"/>
      <protection locked="0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1" fillId="0" borderId="25" xfId="0" applyFont="1" applyBorder="1" applyAlignment="1" applyProtection="1">
      <alignment horizontal="center" vertical="center"/>
      <protection locked="0"/>
    </xf>
    <xf numFmtId="0" fontId="1" fillId="0" borderId="26" xfId="0" applyFont="1" applyBorder="1" applyAlignment="1" applyProtection="1">
      <alignment horizontal="center" vertical="center"/>
      <protection locked="0"/>
    </xf>
    <xf numFmtId="0" fontId="1" fillId="0" borderId="28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36" xfId="0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2" fillId="0" borderId="43" xfId="0" applyFont="1" applyBorder="1" applyAlignment="1">
      <alignment horizontal="center"/>
    </xf>
    <xf numFmtId="0" fontId="2" fillId="0" borderId="44" xfId="0" applyFont="1" applyBorder="1" applyAlignment="1">
      <alignment horizontal="center"/>
    </xf>
    <xf numFmtId="0" fontId="1" fillId="0" borderId="36" xfId="0" applyFont="1" applyBorder="1" applyAlignment="1" applyProtection="1">
      <alignment horizontal="center"/>
      <protection locked="0"/>
    </xf>
    <xf numFmtId="0" fontId="1" fillId="0" borderId="37" xfId="0" applyFont="1" applyBorder="1" applyAlignment="1" applyProtection="1">
      <alignment horizontal="center"/>
      <protection locked="0"/>
    </xf>
    <xf numFmtId="0" fontId="1" fillId="0" borderId="54" xfId="0" applyFont="1" applyBorder="1" applyAlignment="1" applyProtection="1">
      <alignment horizontal="center"/>
      <protection locked="0"/>
    </xf>
    <xf numFmtId="0" fontId="1" fillId="0" borderId="17" xfId="0" applyFont="1" applyBorder="1" applyAlignment="1" applyProtection="1">
      <alignment horizontal="center"/>
      <protection locked="0"/>
    </xf>
    <xf numFmtId="0" fontId="1" fillId="0" borderId="46" xfId="0" applyFont="1" applyBorder="1" applyAlignment="1" applyProtection="1">
      <alignment horizontal="center" vertical="center"/>
      <protection locked="0"/>
    </xf>
    <xf numFmtId="0" fontId="1" fillId="0" borderId="41" xfId="0" applyFont="1" applyBorder="1" applyAlignment="1" applyProtection="1">
      <alignment horizontal="center" vertical="center"/>
      <protection locked="0"/>
    </xf>
    <xf numFmtId="0" fontId="1" fillId="0" borderId="16" xfId="0" applyFont="1" applyBorder="1" applyAlignment="1" applyProtection="1">
      <alignment horizontal="center" vertical="center"/>
      <protection locked="0"/>
    </xf>
    <xf numFmtId="0" fontId="1" fillId="0" borderId="15" xfId="0" applyFont="1" applyBorder="1" applyAlignment="1" applyProtection="1">
      <alignment horizontal="center" vertical="center"/>
      <protection locked="0"/>
    </xf>
    <xf numFmtId="0" fontId="1" fillId="0" borderId="31" xfId="0" applyFont="1" applyBorder="1" applyAlignment="1">
      <alignment horizontal="center" vertical="center"/>
    </xf>
    <xf numFmtId="15" fontId="1" fillId="0" borderId="32" xfId="0" applyNumberFormat="1" applyFont="1" applyBorder="1" applyAlignment="1">
      <alignment horizontal="center" vertical="center"/>
    </xf>
    <xf numFmtId="0" fontId="1" fillId="0" borderId="13" xfId="0" applyFont="1" applyBorder="1" applyAlignment="1" applyProtection="1">
      <alignment horizontal="center" vertical="center"/>
      <protection locked="0"/>
    </xf>
    <xf numFmtId="0" fontId="5" fillId="0" borderId="33" xfId="0" applyFont="1" applyBorder="1" applyAlignment="1">
      <alignment horizontal="center" vertical="center"/>
    </xf>
    <xf numFmtId="0" fontId="5" fillId="14" borderId="6" xfId="0" applyFont="1" applyFill="1" applyBorder="1" applyAlignment="1">
      <alignment horizontal="center" vertical="center"/>
    </xf>
    <xf numFmtId="0" fontId="5" fillId="14" borderId="5" xfId="0" applyFont="1" applyFill="1" applyBorder="1" applyAlignment="1">
      <alignment horizontal="center" vertical="center"/>
    </xf>
    <xf numFmtId="0" fontId="5" fillId="14" borderId="63" xfId="0" applyFont="1" applyFill="1" applyBorder="1" applyAlignment="1">
      <alignment horizontal="center" vertical="center"/>
    </xf>
    <xf numFmtId="0" fontId="5" fillId="14" borderId="18" xfId="0" applyFont="1" applyFill="1" applyBorder="1" applyAlignment="1">
      <alignment horizontal="center" vertical="center"/>
    </xf>
    <xf numFmtId="0" fontId="5" fillId="14" borderId="35" xfId="0" applyFont="1" applyFill="1" applyBorder="1" applyAlignment="1">
      <alignment horizontal="center" vertical="center"/>
    </xf>
    <xf numFmtId="0" fontId="5" fillId="14" borderId="62" xfId="0" applyFont="1" applyFill="1" applyBorder="1" applyAlignment="1">
      <alignment horizontal="center" vertical="center"/>
    </xf>
    <xf numFmtId="0" fontId="21" fillId="0" borderId="59" xfId="0" applyFont="1" applyBorder="1" applyAlignment="1">
      <alignment horizontal="left" vertical="top"/>
    </xf>
    <xf numFmtId="0" fontId="21" fillId="0" borderId="40" xfId="0" applyFont="1" applyBorder="1" applyAlignment="1">
      <alignment horizontal="left" vertical="top"/>
    </xf>
    <xf numFmtId="0" fontId="21" fillId="0" borderId="53" xfId="0" applyFont="1" applyBorder="1" applyAlignment="1">
      <alignment horizontal="left" vertical="top"/>
    </xf>
    <xf numFmtId="0" fontId="21" fillId="0" borderId="51" xfId="0" applyFont="1" applyBorder="1" applyAlignment="1">
      <alignment horizontal="left" vertical="top"/>
    </xf>
    <xf numFmtId="0" fontId="16" fillId="15" borderId="20" xfId="0" applyFont="1" applyFill="1" applyBorder="1" applyAlignment="1">
      <alignment horizontal="center" vertical="center"/>
    </xf>
    <xf numFmtId="0" fontId="16" fillId="15" borderId="21" xfId="0" applyFont="1" applyFill="1" applyBorder="1" applyAlignment="1">
      <alignment horizontal="center" vertical="center"/>
    </xf>
    <xf numFmtId="0" fontId="16" fillId="15" borderId="24" xfId="0" applyFont="1" applyFill="1" applyBorder="1" applyAlignment="1">
      <alignment horizontal="center" vertical="center"/>
    </xf>
    <xf numFmtId="0" fontId="14" fillId="14" borderId="25" xfId="0" applyFont="1" applyFill="1" applyBorder="1" applyAlignment="1">
      <alignment horizontal="center" vertical="center"/>
    </xf>
    <xf numFmtId="0" fontId="14" fillId="14" borderId="28" xfId="0" applyFont="1" applyFill="1" applyBorder="1" applyAlignment="1">
      <alignment horizontal="center" vertical="center"/>
    </xf>
    <xf numFmtId="0" fontId="14" fillId="14" borderId="46" xfId="0" applyFont="1" applyFill="1" applyBorder="1" applyAlignment="1">
      <alignment horizontal="center" vertical="center"/>
    </xf>
    <xf numFmtId="0" fontId="14" fillId="12" borderId="26" xfId="0" applyFont="1" applyFill="1" applyBorder="1" applyAlignment="1">
      <alignment horizontal="center" vertical="center"/>
    </xf>
    <xf numFmtId="0" fontId="14" fillId="12" borderId="1" xfId="0" applyFont="1" applyFill="1" applyBorder="1" applyAlignment="1">
      <alignment horizontal="center" vertical="center"/>
    </xf>
    <xf numFmtId="0" fontId="14" fillId="12" borderId="41" xfId="0" applyFont="1" applyFill="1" applyBorder="1" applyAlignment="1">
      <alignment horizontal="center" vertical="center"/>
    </xf>
    <xf numFmtId="0" fontId="14" fillId="11" borderId="26" xfId="0" applyFont="1" applyFill="1" applyBorder="1" applyAlignment="1">
      <alignment horizontal="center" vertical="center"/>
    </xf>
    <xf numFmtId="0" fontId="14" fillId="11" borderId="1" xfId="0" applyFont="1" applyFill="1" applyBorder="1" applyAlignment="1">
      <alignment horizontal="center" vertical="center"/>
    </xf>
    <xf numFmtId="0" fontId="14" fillId="11" borderId="41" xfId="0" applyFont="1" applyFill="1" applyBorder="1" applyAlignment="1">
      <alignment horizontal="center" vertical="center"/>
    </xf>
    <xf numFmtId="0" fontId="15" fillId="10" borderId="26" xfId="0" applyFont="1" applyFill="1" applyBorder="1" applyAlignment="1">
      <alignment horizontal="center" vertical="center" wrapText="1"/>
    </xf>
    <xf numFmtId="0" fontId="15" fillId="10" borderId="1" xfId="0" applyFont="1" applyFill="1" applyBorder="1" applyAlignment="1">
      <alignment horizontal="center" vertical="center" wrapText="1"/>
    </xf>
    <xf numFmtId="0" fontId="15" fillId="10" borderId="41" xfId="0" applyFont="1" applyFill="1" applyBorder="1" applyAlignment="1">
      <alignment horizontal="center" vertical="center" wrapText="1"/>
    </xf>
    <xf numFmtId="0" fontId="15" fillId="7" borderId="26" xfId="0" applyFont="1" applyFill="1" applyBorder="1" applyAlignment="1">
      <alignment horizontal="center" vertical="center"/>
    </xf>
    <xf numFmtId="0" fontId="15" fillId="7" borderId="1" xfId="0" applyFont="1" applyFill="1" applyBorder="1" applyAlignment="1">
      <alignment horizontal="center" vertical="center"/>
    </xf>
    <xf numFmtId="0" fontId="15" fillId="7" borderId="41" xfId="0" applyFont="1" applyFill="1" applyBorder="1" applyAlignment="1">
      <alignment horizontal="center" vertical="center"/>
    </xf>
    <xf numFmtId="0" fontId="15" fillId="13" borderId="27" xfId="0" applyFont="1" applyFill="1" applyBorder="1" applyAlignment="1">
      <alignment horizontal="center" vertical="center"/>
    </xf>
    <xf numFmtId="0" fontId="15" fillId="13" borderId="29" xfId="0" applyFont="1" applyFill="1" applyBorder="1" applyAlignment="1">
      <alignment horizontal="center" vertical="center"/>
    </xf>
    <xf numFmtId="0" fontId="15" fillId="13" borderId="47" xfId="0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3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502812</xdr:colOff>
      <xdr:row>0</xdr:row>
      <xdr:rowOff>139065</xdr:rowOff>
    </xdr:from>
    <xdr:to>
      <xdr:col>8</xdr:col>
      <xdr:colOff>154412</xdr:colOff>
      <xdr:row>2</xdr:row>
      <xdr:rowOff>217170</xdr:rowOff>
    </xdr:to>
    <xdr:pic>
      <xdr:nvPicPr>
        <xdr:cNvPr id="2" name="รูปภาพ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246012" y="139065"/>
          <a:ext cx="851750" cy="86868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19050</xdr:rowOff>
    </xdr:from>
    <xdr:to>
      <xdr:col>0</xdr:col>
      <xdr:colOff>546950</xdr:colOff>
      <xdr:row>1</xdr:row>
      <xdr:rowOff>211455</xdr:rowOff>
    </xdr:to>
    <xdr:pic>
      <xdr:nvPicPr>
        <xdr:cNvPr id="2" name="รูปภาพ 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14300" y="19050"/>
          <a:ext cx="432650" cy="44958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Downloads\&#3611;&#3614;5-&#3611;&#3619;&#3632;&#3592;&#3635;&#3594;&#3633;&#3657;&#3609;-&#3611;.4-256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รายการ"/>
      <sheetName val="ตั้งค่า"/>
      <sheetName val="ตั้งค่าวิชาเรียน"/>
      <sheetName val="ตั้งค่ากิจกรรม"/>
      <sheetName val="ตั้งค่าการประเมิน"/>
      <sheetName val="ตั้งค่าเดือน"/>
      <sheetName val="เกณฑ์ดัชนีมวลกาย"/>
      <sheetName val="เกณฑ์ความสูง"/>
      <sheetName val="ข้อมูลนักเรียน"/>
      <sheetName val="น้ำหนักและส่วนสูง"/>
      <sheetName val="ก.ค."/>
      <sheetName val="ส.ค."/>
      <sheetName val="ก.ย."/>
      <sheetName val="ต.ค."/>
      <sheetName val="พ.ย."/>
      <sheetName val="ธ.ค."/>
      <sheetName val="ม.ค."/>
      <sheetName val="ก.พ."/>
      <sheetName val="มี.ค."/>
      <sheetName val="เม.ย."/>
      <sheetName val="พ.ค."/>
      <sheetName val="สรุปเวลาเรียน"/>
      <sheetName val="พิมพ์รายชื่อนักเรียน"/>
      <sheetName val="พิมพ์เวลาเรียน"/>
      <sheetName val="พิมพ์สรุปเวลาเรียน"/>
      <sheetName val="รวมเกรด1"/>
      <sheetName val="รวมเกรด2"/>
      <sheetName val="การตัดสิน"/>
      <sheetName val="หน้าสรุป"/>
      <sheetName val="พิมพ์ปกปพ.5"/>
      <sheetName val="พิมพ์ปกปพ.5 (2)"/>
      <sheetName val="พิมพ์เกณฑ์การประเมิ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>
        <row r="35">
          <cell r="A35" t="str">
            <v>/</v>
          </cell>
        </row>
        <row r="36">
          <cell r="A36" t="str">
            <v>x</v>
          </cell>
        </row>
      </sheetData>
      <sheetData sheetId="28" refreshError="1"/>
      <sheetData sheetId="29" refreshError="1"/>
      <sheetData sheetId="30" refreshError="1"/>
      <sheetData sheetId="3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R103"/>
  <sheetViews>
    <sheetView topLeftCell="A28" workbookViewId="0">
      <selection activeCell="L42" sqref="L42"/>
    </sheetView>
  </sheetViews>
  <sheetFormatPr defaultColWidth="9" defaultRowHeight="18"/>
  <cols>
    <col min="1" max="7" width="9" style="11"/>
    <col min="8" max="8" width="14.33203125" style="11" customWidth="1"/>
    <col min="9" max="9" width="12.33203125" style="11" customWidth="1"/>
    <col min="10" max="10" width="11.6640625" style="11" customWidth="1"/>
    <col min="11" max="12" width="28.33203125" style="11" customWidth="1"/>
    <col min="13" max="13" width="9" style="11"/>
    <col min="14" max="14" width="17.33203125" style="7" customWidth="1"/>
    <col min="15" max="15" width="23.109375" style="7" customWidth="1"/>
    <col min="16" max="16" width="19.33203125" style="7" customWidth="1"/>
    <col min="17" max="17" width="13" style="7" customWidth="1"/>
    <col min="18" max="16384" width="9" style="7"/>
  </cols>
  <sheetData>
    <row r="1" spans="1:18">
      <c r="A1" s="6" t="s">
        <v>60</v>
      </c>
      <c r="B1" s="6" t="s">
        <v>61</v>
      </c>
      <c r="C1" s="6" t="s">
        <v>62</v>
      </c>
      <c r="D1" s="6" t="s">
        <v>63</v>
      </c>
      <c r="E1" s="6" t="s">
        <v>64</v>
      </c>
      <c r="F1" s="6" t="s">
        <v>65</v>
      </c>
      <c r="G1" s="6" t="s">
        <v>66</v>
      </c>
      <c r="H1" s="6" t="s">
        <v>67</v>
      </c>
      <c r="I1" s="6" t="s">
        <v>68</v>
      </c>
      <c r="J1" s="6" t="s">
        <v>69</v>
      </c>
      <c r="K1" s="6" t="s">
        <v>70</v>
      </c>
      <c r="L1" s="6" t="s">
        <v>71</v>
      </c>
      <c r="M1" s="6" t="s">
        <v>72</v>
      </c>
      <c r="N1" s="6" t="s">
        <v>73</v>
      </c>
      <c r="O1" s="6" t="s">
        <v>74</v>
      </c>
      <c r="P1" s="6" t="s">
        <v>75</v>
      </c>
      <c r="Q1" s="6" t="s">
        <v>76</v>
      </c>
      <c r="R1" s="6" t="s">
        <v>77</v>
      </c>
    </row>
    <row r="2" spans="1:18">
      <c r="A2" s="8" t="s">
        <v>52</v>
      </c>
      <c r="B2" s="8" t="s">
        <v>78</v>
      </c>
      <c r="C2" s="8" t="s">
        <v>79</v>
      </c>
      <c r="D2" s="8" t="s">
        <v>80</v>
      </c>
      <c r="E2" s="8" t="s">
        <v>81</v>
      </c>
      <c r="F2" s="8" t="s">
        <v>13</v>
      </c>
      <c r="G2" s="8" t="s">
        <v>18</v>
      </c>
      <c r="H2" s="8" t="s">
        <v>82</v>
      </c>
      <c r="I2" s="8">
        <v>3</v>
      </c>
      <c r="J2" s="8" t="s">
        <v>83</v>
      </c>
      <c r="K2" s="8" t="s">
        <v>84</v>
      </c>
      <c r="L2" s="9" t="s">
        <v>85</v>
      </c>
      <c r="M2" s="10">
        <v>1</v>
      </c>
      <c r="N2" s="8">
        <v>1</v>
      </c>
      <c r="O2" s="8" t="s">
        <v>86</v>
      </c>
      <c r="P2" s="8" t="s">
        <v>87</v>
      </c>
      <c r="Q2" s="8" t="s">
        <v>88</v>
      </c>
      <c r="R2" s="8">
        <v>0</v>
      </c>
    </row>
    <row r="3" spans="1:18">
      <c r="A3" s="8" t="s">
        <v>89</v>
      </c>
      <c r="B3" s="8" t="s">
        <v>90</v>
      </c>
      <c r="C3" s="8" t="s">
        <v>91</v>
      </c>
      <c r="D3" s="8" t="s">
        <v>92</v>
      </c>
      <c r="E3" s="8" t="s">
        <v>93</v>
      </c>
      <c r="F3" s="8" t="s">
        <v>57</v>
      </c>
      <c r="G3" s="8" t="s">
        <v>94</v>
      </c>
      <c r="H3" s="8" t="s">
        <v>95</v>
      </c>
      <c r="I3" s="8">
        <v>2</v>
      </c>
      <c r="J3" s="8" t="s">
        <v>96</v>
      </c>
      <c r="K3" s="8" t="s">
        <v>97</v>
      </c>
      <c r="L3" s="9" t="s">
        <v>98</v>
      </c>
      <c r="M3" s="10">
        <v>2</v>
      </c>
      <c r="N3" s="8">
        <f>N2+1</f>
        <v>2</v>
      </c>
      <c r="O3" s="8" t="s">
        <v>99</v>
      </c>
      <c r="P3" s="8" t="s">
        <v>100</v>
      </c>
      <c r="Q3" s="8" t="s">
        <v>101</v>
      </c>
      <c r="R3" s="8">
        <f>R2+1</f>
        <v>1</v>
      </c>
    </row>
    <row r="4" spans="1:18">
      <c r="A4" s="8" t="s">
        <v>56</v>
      </c>
      <c r="B4" s="8" t="s">
        <v>78</v>
      </c>
      <c r="D4" s="8" t="s">
        <v>102</v>
      </c>
      <c r="E4" s="8" t="s">
        <v>103</v>
      </c>
      <c r="F4" s="8" t="s">
        <v>58</v>
      </c>
      <c r="G4" s="8" t="s">
        <v>104</v>
      </c>
      <c r="H4" s="8" t="s">
        <v>105</v>
      </c>
      <c r="I4" s="8">
        <v>1</v>
      </c>
      <c r="J4" s="8" t="s">
        <v>87</v>
      </c>
      <c r="K4" s="8" t="s">
        <v>106</v>
      </c>
      <c r="L4" s="9" t="s">
        <v>107</v>
      </c>
      <c r="N4" s="8">
        <f t="shared" ref="N4:N68" si="0">N3+1</f>
        <v>3</v>
      </c>
      <c r="O4" s="8" t="s">
        <v>108</v>
      </c>
      <c r="Q4" s="8" t="s">
        <v>109</v>
      </c>
      <c r="R4" s="8">
        <f t="shared" ref="R4:R68" si="1">R3+1</f>
        <v>2</v>
      </c>
    </row>
    <row r="5" spans="1:18">
      <c r="A5" s="8" t="s">
        <v>110</v>
      </c>
      <c r="B5" s="8" t="s">
        <v>90</v>
      </c>
      <c r="D5" s="8" t="s">
        <v>111</v>
      </c>
      <c r="E5" s="8" t="s">
        <v>112</v>
      </c>
      <c r="F5" s="8" t="s">
        <v>59</v>
      </c>
      <c r="G5" s="8" t="s">
        <v>113</v>
      </c>
      <c r="H5" s="8" t="s">
        <v>114</v>
      </c>
      <c r="I5" s="8">
        <v>0</v>
      </c>
      <c r="J5" s="8" t="s">
        <v>100</v>
      </c>
      <c r="K5" s="8" t="s">
        <v>115</v>
      </c>
      <c r="L5" s="9" t="s">
        <v>116</v>
      </c>
      <c r="N5" s="8">
        <f t="shared" si="0"/>
        <v>4</v>
      </c>
      <c r="O5" s="8" t="s">
        <v>117</v>
      </c>
      <c r="Q5" s="8" t="s">
        <v>118</v>
      </c>
      <c r="R5" s="8">
        <f t="shared" si="1"/>
        <v>3</v>
      </c>
    </row>
    <row r="6" spans="1:18">
      <c r="A6" s="8" t="s">
        <v>119</v>
      </c>
      <c r="B6" s="8" t="s">
        <v>90</v>
      </c>
      <c r="D6" s="8" t="s">
        <v>120</v>
      </c>
      <c r="E6" s="8" t="s">
        <v>121</v>
      </c>
      <c r="K6" s="8" t="s">
        <v>122</v>
      </c>
      <c r="L6" s="9" t="s">
        <v>123</v>
      </c>
      <c r="N6" s="8">
        <f t="shared" si="0"/>
        <v>5</v>
      </c>
      <c r="R6" s="8">
        <f t="shared" si="1"/>
        <v>4</v>
      </c>
    </row>
    <row r="7" spans="1:18">
      <c r="A7" s="8" t="s">
        <v>124</v>
      </c>
      <c r="B7" s="8" t="s">
        <v>78</v>
      </c>
      <c r="D7" s="8" t="s">
        <v>125</v>
      </c>
      <c r="E7" s="8" t="s">
        <v>126</v>
      </c>
      <c r="K7" s="8" t="s">
        <v>127</v>
      </c>
      <c r="L7" s="9" t="s">
        <v>128</v>
      </c>
      <c r="N7" s="8">
        <f t="shared" si="0"/>
        <v>6</v>
      </c>
      <c r="R7" s="8">
        <f t="shared" si="1"/>
        <v>5</v>
      </c>
    </row>
    <row r="8" spans="1:18">
      <c r="D8" s="8" t="s">
        <v>129</v>
      </c>
      <c r="E8" s="8" t="s">
        <v>130</v>
      </c>
      <c r="K8" s="8" t="s">
        <v>131</v>
      </c>
      <c r="L8" s="9" t="s">
        <v>132</v>
      </c>
      <c r="N8" s="8">
        <f t="shared" si="0"/>
        <v>7</v>
      </c>
      <c r="R8" s="8">
        <f t="shared" si="1"/>
        <v>6</v>
      </c>
    </row>
    <row r="9" spans="1:18">
      <c r="K9" s="8" t="s">
        <v>133</v>
      </c>
      <c r="L9" s="9" t="s">
        <v>134</v>
      </c>
      <c r="N9" s="8">
        <f t="shared" si="0"/>
        <v>8</v>
      </c>
      <c r="R9" s="8">
        <f t="shared" si="1"/>
        <v>7</v>
      </c>
    </row>
    <row r="10" spans="1:18">
      <c r="K10" s="8" t="s">
        <v>135</v>
      </c>
      <c r="L10" s="9" t="s">
        <v>136</v>
      </c>
      <c r="N10" s="8">
        <f t="shared" si="0"/>
        <v>9</v>
      </c>
      <c r="R10" s="8">
        <f t="shared" si="1"/>
        <v>8</v>
      </c>
    </row>
    <row r="11" spans="1:18">
      <c r="K11" s="8" t="s">
        <v>137</v>
      </c>
      <c r="L11" s="9" t="s">
        <v>138</v>
      </c>
      <c r="N11" s="8">
        <f t="shared" si="0"/>
        <v>10</v>
      </c>
      <c r="R11" s="8">
        <f t="shared" si="1"/>
        <v>9</v>
      </c>
    </row>
    <row r="12" spans="1:18">
      <c r="K12" s="8" t="s">
        <v>139</v>
      </c>
      <c r="L12" s="9" t="s">
        <v>140</v>
      </c>
      <c r="N12" s="8">
        <f t="shared" si="0"/>
        <v>11</v>
      </c>
      <c r="R12" s="8">
        <f t="shared" si="1"/>
        <v>10</v>
      </c>
    </row>
    <row r="13" spans="1:18">
      <c r="K13" s="8" t="s">
        <v>141</v>
      </c>
      <c r="L13" s="9" t="s">
        <v>142</v>
      </c>
      <c r="N13" s="8">
        <f t="shared" si="0"/>
        <v>12</v>
      </c>
      <c r="R13" s="8">
        <f t="shared" si="1"/>
        <v>11</v>
      </c>
    </row>
    <row r="14" spans="1:18">
      <c r="K14" s="8" t="s">
        <v>143</v>
      </c>
      <c r="L14" s="9" t="s">
        <v>144</v>
      </c>
      <c r="N14" s="8">
        <f t="shared" si="0"/>
        <v>13</v>
      </c>
      <c r="R14" s="8">
        <f t="shared" si="1"/>
        <v>12</v>
      </c>
    </row>
    <row r="15" spans="1:18">
      <c r="K15" s="8" t="s">
        <v>145</v>
      </c>
      <c r="L15" s="9" t="s">
        <v>146</v>
      </c>
      <c r="N15" s="8">
        <f t="shared" si="0"/>
        <v>14</v>
      </c>
      <c r="R15" s="8">
        <f t="shared" si="1"/>
        <v>13</v>
      </c>
    </row>
    <row r="16" spans="1:18">
      <c r="K16" s="8" t="s">
        <v>147</v>
      </c>
      <c r="L16" s="9" t="s">
        <v>148</v>
      </c>
      <c r="N16" s="8">
        <f t="shared" si="0"/>
        <v>15</v>
      </c>
      <c r="R16" s="8">
        <f t="shared" si="1"/>
        <v>14</v>
      </c>
    </row>
    <row r="17" spans="11:18">
      <c r="K17" s="8" t="s">
        <v>149</v>
      </c>
      <c r="L17" s="9" t="s">
        <v>150</v>
      </c>
      <c r="N17" s="8">
        <f t="shared" si="0"/>
        <v>16</v>
      </c>
      <c r="R17" s="8">
        <f t="shared" si="1"/>
        <v>15</v>
      </c>
    </row>
    <row r="18" spans="11:18">
      <c r="K18" s="8" t="s">
        <v>151</v>
      </c>
      <c r="L18" s="9" t="s">
        <v>152</v>
      </c>
      <c r="N18" s="8">
        <f t="shared" si="0"/>
        <v>17</v>
      </c>
      <c r="R18" s="8">
        <f t="shared" si="1"/>
        <v>16</v>
      </c>
    </row>
    <row r="19" spans="11:18">
      <c r="K19" s="8" t="s">
        <v>153</v>
      </c>
      <c r="L19" s="12" t="s">
        <v>154</v>
      </c>
      <c r="N19" s="8">
        <f t="shared" si="0"/>
        <v>18</v>
      </c>
      <c r="R19" s="8">
        <f t="shared" si="1"/>
        <v>17</v>
      </c>
    </row>
    <row r="20" spans="11:18">
      <c r="K20" s="8" t="s">
        <v>155</v>
      </c>
      <c r="L20" s="9" t="s">
        <v>156</v>
      </c>
      <c r="N20" s="8">
        <f t="shared" si="0"/>
        <v>19</v>
      </c>
      <c r="R20" s="8">
        <f t="shared" si="1"/>
        <v>18</v>
      </c>
    </row>
    <row r="21" spans="11:18">
      <c r="K21" s="8" t="s">
        <v>157</v>
      </c>
      <c r="L21" s="9" t="s">
        <v>158</v>
      </c>
      <c r="N21" s="8">
        <f t="shared" si="0"/>
        <v>20</v>
      </c>
      <c r="R21" s="8">
        <f t="shared" si="1"/>
        <v>19</v>
      </c>
    </row>
    <row r="22" spans="11:18">
      <c r="K22" s="8" t="s">
        <v>159</v>
      </c>
      <c r="L22" s="9" t="s">
        <v>160</v>
      </c>
      <c r="N22" s="8">
        <f t="shared" si="0"/>
        <v>21</v>
      </c>
      <c r="R22" s="8">
        <f t="shared" si="1"/>
        <v>20</v>
      </c>
    </row>
    <row r="23" spans="11:18">
      <c r="K23" s="8" t="s">
        <v>161</v>
      </c>
      <c r="L23" s="9" t="s">
        <v>162</v>
      </c>
      <c r="N23" s="8">
        <f t="shared" si="0"/>
        <v>22</v>
      </c>
      <c r="R23" s="8">
        <f t="shared" si="1"/>
        <v>21</v>
      </c>
    </row>
    <row r="24" spans="11:18">
      <c r="K24" s="8" t="s">
        <v>163</v>
      </c>
      <c r="L24" s="12" t="s">
        <v>164</v>
      </c>
      <c r="N24" s="8">
        <f t="shared" si="0"/>
        <v>23</v>
      </c>
      <c r="R24" s="8">
        <f t="shared" si="1"/>
        <v>22</v>
      </c>
    </row>
    <row r="25" spans="11:18">
      <c r="K25" s="8" t="s">
        <v>165</v>
      </c>
      <c r="L25" s="12" t="s">
        <v>166</v>
      </c>
      <c r="N25" s="8">
        <f t="shared" si="0"/>
        <v>24</v>
      </c>
      <c r="R25" s="8">
        <f t="shared" si="1"/>
        <v>23</v>
      </c>
    </row>
    <row r="26" spans="11:18">
      <c r="K26" s="8" t="s">
        <v>167</v>
      </c>
      <c r="L26" s="9" t="s">
        <v>168</v>
      </c>
      <c r="N26" s="8">
        <f t="shared" si="0"/>
        <v>25</v>
      </c>
      <c r="R26" s="8">
        <f t="shared" si="1"/>
        <v>24</v>
      </c>
    </row>
    <row r="27" spans="11:18">
      <c r="K27" s="8" t="s">
        <v>169</v>
      </c>
      <c r="L27" s="9" t="s">
        <v>170</v>
      </c>
      <c r="N27" s="8">
        <f t="shared" si="0"/>
        <v>26</v>
      </c>
      <c r="R27" s="8">
        <f t="shared" si="1"/>
        <v>25</v>
      </c>
    </row>
    <row r="28" spans="11:18">
      <c r="K28" s="8" t="s">
        <v>171</v>
      </c>
      <c r="L28" s="9" t="s">
        <v>172</v>
      </c>
      <c r="N28" s="8">
        <f t="shared" si="0"/>
        <v>27</v>
      </c>
      <c r="R28" s="8">
        <f t="shared" si="1"/>
        <v>26</v>
      </c>
    </row>
    <row r="29" spans="11:18">
      <c r="K29" s="8" t="s">
        <v>173</v>
      </c>
      <c r="L29" s="9" t="s">
        <v>174</v>
      </c>
      <c r="N29" s="8">
        <f t="shared" si="0"/>
        <v>28</v>
      </c>
      <c r="R29" s="8">
        <f t="shared" si="1"/>
        <v>27</v>
      </c>
    </row>
    <row r="30" spans="11:18">
      <c r="K30" s="8" t="s">
        <v>153</v>
      </c>
      <c r="L30" s="9" t="s">
        <v>175</v>
      </c>
      <c r="N30" s="8">
        <f t="shared" si="0"/>
        <v>29</v>
      </c>
      <c r="R30" s="8">
        <f t="shared" si="1"/>
        <v>28</v>
      </c>
    </row>
    <row r="31" spans="11:18">
      <c r="K31" s="8" t="s">
        <v>176</v>
      </c>
      <c r="L31" s="9" t="s">
        <v>177</v>
      </c>
      <c r="N31" s="8">
        <f t="shared" si="0"/>
        <v>30</v>
      </c>
      <c r="R31" s="8">
        <f t="shared" si="1"/>
        <v>29</v>
      </c>
    </row>
    <row r="32" spans="11:18">
      <c r="K32" s="8" t="s">
        <v>178</v>
      </c>
      <c r="L32" s="9" t="s">
        <v>179</v>
      </c>
      <c r="N32" s="8">
        <f t="shared" si="0"/>
        <v>31</v>
      </c>
      <c r="R32" s="8">
        <f t="shared" si="1"/>
        <v>30</v>
      </c>
    </row>
    <row r="33" spans="11:18">
      <c r="K33" s="8" t="s">
        <v>180</v>
      </c>
      <c r="L33" s="9" t="s">
        <v>181</v>
      </c>
      <c r="N33" s="8">
        <f t="shared" si="0"/>
        <v>32</v>
      </c>
      <c r="R33" s="8">
        <f t="shared" si="1"/>
        <v>31</v>
      </c>
    </row>
    <row r="34" spans="11:18">
      <c r="K34" s="8" t="s">
        <v>182</v>
      </c>
      <c r="L34" s="9" t="s">
        <v>183</v>
      </c>
      <c r="N34" s="8">
        <f t="shared" si="0"/>
        <v>33</v>
      </c>
      <c r="R34" s="8">
        <f t="shared" si="1"/>
        <v>32</v>
      </c>
    </row>
    <row r="35" spans="11:18">
      <c r="K35" s="8" t="s">
        <v>184</v>
      </c>
      <c r="L35" s="9" t="s">
        <v>185</v>
      </c>
      <c r="N35" s="8">
        <f t="shared" si="0"/>
        <v>34</v>
      </c>
      <c r="R35" s="8">
        <f t="shared" si="1"/>
        <v>33</v>
      </c>
    </row>
    <row r="36" spans="11:18">
      <c r="K36" s="8" t="s">
        <v>186</v>
      </c>
      <c r="L36" s="9" t="s">
        <v>187</v>
      </c>
      <c r="N36" s="8">
        <f t="shared" si="0"/>
        <v>35</v>
      </c>
      <c r="R36" s="8">
        <f t="shared" si="1"/>
        <v>34</v>
      </c>
    </row>
    <row r="37" spans="11:18">
      <c r="K37" s="8" t="s">
        <v>188</v>
      </c>
      <c r="L37" s="9" t="s">
        <v>189</v>
      </c>
      <c r="N37" s="8">
        <f t="shared" si="0"/>
        <v>36</v>
      </c>
      <c r="R37" s="8">
        <f t="shared" si="1"/>
        <v>35</v>
      </c>
    </row>
    <row r="38" spans="11:18">
      <c r="K38" s="99" t="s">
        <v>210</v>
      </c>
      <c r="L38" s="100" t="s">
        <v>246</v>
      </c>
      <c r="N38" s="8">
        <f t="shared" si="0"/>
        <v>37</v>
      </c>
      <c r="R38" s="8">
        <f t="shared" si="1"/>
        <v>36</v>
      </c>
    </row>
    <row r="39" spans="11:18">
      <c r="K39" s="99" t="s">
        <v>211</v>
      </c>
      <c r="L39" s="100" t="s">
        <v>221</v>
      </c>
      <c r="N39" s="8">
        <f t="shared" si="0"/>
        <v>38</v>
      </c>
      <c r="R39" s="8">
        <f t="shared" si="1"/>
        <v>37</v>
      </c>
    </row>
    <row r="40" spans="11:18">
      <c r="K40" s="99" t="s">
        <v>212</v>
      </c>
      <c r="L40" s="101" t="s">
        <v>256</v>
      </c>
      <c r="N40" s="8">
        <f t="shared" si="0"/>
        <v>39</v>
      </c>
      <c r="R40" s="8">
        <f t="shared" si="1"/>
        <v>38</v>
      </c>
    </row>
    <row r="41" spans="11:18">
      <c r="K41" s="99" t="s">
        <v>213</v>
      </c>
      <c r="L41" s="102" t="s">
        <v>219</v>
      </c>
      <c r="N41" s="8">
        <f t="shared" si="0"/>
        <v>40</v>
      </c>
      <c r="R41" s="8">
        <f t="shared" si="1"/>
        <v>39</v>
      </c>
    </row>
    <row r="42" spans="11:18">
      <c r="K42" s="99" t="s">
        <v>214</v>
      </c>
      <c r="L42" s="103" t="s">
        <v>243</v>
      </c>
      <c r="N42" s="8">
        <f t="shared" si="0"/>
        <v>41</v>
      </c>
      <c r="R42" s="8">
        <f t="shared" si="1"/>
        <v>40</v>
      </c>
    </row>
    <row r="43" spans="11:18">
      <c r="K43" s="99" t="s">
        <v>215</v>
      </c>
      <c r="L43" s="103" t="s">
        <v>220</v>
      </c>
      <c r="N43" s="8">
        <f t="shared" si="0"/>
        <v>42</v>
      </c>
      <c r="R43" s="8">
        <f t="shared" si="1"/>
        <v>41</v>
      </c>
    </row>
    <row r="44" spans="11:18">
      <c r="K44" s="99" t="s">
        <v>216</v>
      </c>
      <c r="L44" s="103" t="s">
        <v>247</v>
      </c>
      <c r="N44" s="8">
        <f t="shared" si="0"/>
        <v>43</v>
      </c>
      <c r="R44" s="8">
        <f t="shared" si="1"/>
        <v>42</v>
      </c>
    </row>
    <row r="45" spans="11:18">
      <c r="K45" s="99" t="s">
        <v>217</v>
      </c>
      <c r="L45" s="103" t="s">
        <v>257</v>
      </c>
      <c r="N45" s="8">
        <f t="shared" si="0"/>
        <v>44</v>
      </c>
      <c r="R45" s="8">
        <f t="shared" si="1"/>
        <v>43</v>
      </c>
    </row>
    <row r="46" spans="11:18">
      <c r="K46" s="99" t="s">
        <v>218</v>
      </c>
      <c r="L46" s="103" t="s">
        <v>248</v>
      </c>
      <c r="N46" s="8">
        <f t="shared" si="0"/>
        <v>45</v>
      </c>
      <c r="R46" s="8">
        <f t="shared" si="1"/>
        <v>44</v>
      </c>
    </row>
    <row r="47" spans="11:18">
      <c r="L47" s="103" t="s">
        <v>249</v>
      </c>
      <c r="N47" s="8">
        <f t="shared" si="0"/>
        <v>46</v>
      </c>
      <c r="R47" s="8">
        <f t="shared" si="1"/>
        <v>45</v>
      </c>
    </row>
    <row r="48" spans="11:18">
      <c r="L48" s="103" t="s">
        <v>250</v>
      </c>
      <c r="N48" s="8">
        <f t="shared" si="0"/>
        <v>47</v>
      </c>
      <c r="R48" s="8">
        <f t="shared" si="1"/>
        <v>46</v>
      </c>
    </row>
    <row r="49" spans="12:18">
      <c r="L49" s="104" t="s">
        <v>251</v>
      </c>
      <c r="N49" s="8">
        <f t="shared" si="0"/>
        <v>48</v>
      </c>
      <c r="R49" s="8">
        <f t="shared" si="1"/>
        <v>47</v>
      </c>
    </row>
    <row r="50" spans="12:18">
      <c r="L50" s="104" t="s">
        <v>254</v>
      </c>
      <c r="N50" s="8">
        <f t="shared" si="0"/>
        <v>49</v>
      </c>
      <c r="R50" s="8">
        <f t="shared" si="1"/>
        <v>48</v>
      </c>
    </row>
    <row r="51" spans="12:18">
      <c r="L51" s="104" t="s">
        <v>252</v>
      </c>
      <c r="N51" s="8"/>
      <c r="R51" s="8"/>
    </row>
    <row r="52" spans="12:18">
      <c r="L52" s="104" t="s">
        <v>245</v>
      </c>
      <c r="N52" s="8">
        <f>N50+1</f>
        <v>50</v>
      </c>
      <c r="R52" s="8">
        <f>R50+1</f>
        <v>49</v>
      </c>
    </row>
    <row r="53" spans="12:18">
      <c r="L53" s="106" t="s">
        <v>194</v>
      </c>
      <c r="N53" s="8">
        <f t="shared" si="0"/>
        <v>51</v>
      </c>
      <c r="R53" s="8">
        <f t="shared" si="1"/>
        <v>50</v>
      </c>
    </row>
    <row r="54" spans="12:18">
      <c r="L54" s="107" t="s">
        <v>195</v>
      </c>
      <c r="N54" s="8">
        <f t="shared" si="0"/>
        <v>52</v>
      </c>
      <c r="R54" s="8">
        <f t="shared" si="1"/>
        <v>51</v>
      </c>
    </row>
    <row r="55" spans="12:18">
      <c r="L55" s="107" t="s">
        <v>222</v>
      </c>
      <c r="N55" s="8">
        <f t="shared" si="0"/>
        <v>53</v>
      </c>
      <c r="R55" s="8">
        <f t="shared" si="1"/>
        <v>52</v>
      </c>
    </row>
    <row r="56" spans="12:18">
      <c r="L56" s="107" t="s">
        <v>223</v>
      </c>
      <c r="N56" s="8">
        <f t="shared" si="0"/>
        <v>54</v>
      </c>
      <c r="R56" s="8">
        <f t="shared" si="1"/>
        <v>53</v>
      </c>
    </row>
    <row r="57" spans="12:18">
      <c r="L57" s="105" t="s">
        <v>224</v>
      </c>
      <c r="N57" s="8">
        <f t="shared" si="0"/>
        <v>55</v>
      </c>
      <c r="R57" s="8">
        <f t="shared" si="1"/>
        <v>54</v>
      </c>
    </row>
    <row r="58" spans="12:18">
      <c r="L58" s="100" t="s">
        <v>225</v>
      </c>
      <c r="N58" s="8">
        <f t="shared" si="0"/>
        <v>56</v>
      </c>
      <c r="R58" s="8">
        <f t="shared" si="1"/>
        <v>55</v>
      </c>
    </row>
    <row r="59" spans="12:18">
      <c r="L59" s="100" t="s">
        <v>190</v>
      </c>
      <c r="N59" s="8">
        <f t="shared" si="0"/>
        <v>57</v>
      </c>
      <c r="R59" s="8">
        <f t="shared" si="1"/>
        <v>56</v>
      </c>
    </row>
    <row r="60" spans="12:18">
      <c r="L60" s="100" t="s">
        <v>226</v>
      </c>
      <c r="N60" s="8">
        <f t="shared" si="0"/>
        <v>58</v>
      </c>
      <c r="R60" s="8">
        <f t="shared" si="1"/>
        <v>57</v>
      </c>
    </row>
    <row r="61" spans="12:18">
      <c r="L61" s="100" t="s">
        <v>227</v>
      </c>
      <c r="N61" s="8">
        <f t="shared" si="0"/>
        <v>59</v>
      </c>
      <c r="R61" s="8">
        <f t="shared" si="1"/>
        <v>58</v>
      </c>
    </row>
    <row r="62" spans="12:18">
      <c r="L62" s="97" t="s">
        <v>232</v>
      </c>
      <c r="N62" s="8">
        <f t="shared" si="0"/>
        <v>60</v>
      </c>
      <c r="R62" s="8">
        <f t="shared" si="1"/>
        <v>59</v>
      </c>
    </row>
    <row r="63" spans="12:18">
      <c r="L63" s="97" t="s">
        <v>233</v>
      </c>
      <c r="N63" s="8">
        <f t="shared" si="0"/>
        <v>61</v>
      </c>
      <c r="R63" s="8">
        <f t="shared" si="1"/>
        <v>60</v>
      </c>
    </row>
    <row r="64" spans="12:18">
      <c r="L64" s="97" t="s">
        <v>234</v>
      </c>
      <c r="N64" s="8">
        <f t="shared" si="0"/>
        <v>62</v>
      </c>
      <c r="R64" s="8">
        <f t="shared" si="1"/>
        <v>61</v>
      </c>
    </row>
    <row r="65" spans="12:18">
      <c r="L65" s="97" t="s">
        <v>235</v>
      </c>
      <c r="N65" s="8">
        <f t="shared" si="0"/>
        <v>63</v>
      </c>
      <c r="R65" s="8">
        <f t="shared" si="1"/>
        <v>62</v>
      </c>
    </row>
    <row r="66" spans="12:18">
      <c r="L66" s="97" t="s">
        <v>236</v>
      </c>
      <c r="N66" s="8">
        <f t="shared" si="0"/>
        <v>64</v>
      </c>
      <c r="R66" s="8">
        <f t="shared" si="1"/>
        <v>63</v>
      </c>
    </row>
    <row r="67" spans="12:18">
      <c r="L67" s="97" t="s">
        <v>237</v>
      </c>
      <c r="N67" s="8">
        <f t="shared" si="0"/>
        <v>65</v>
      </c>
      <c r="R67" s="8">
        <f t="shared" si="1"/>
        <v>64</v>
      </c>
    </row>
    <row r="68" spans="12:18">
      <c r="L68" s="97" t="s">
        <v>238</v>
      </c>
      <c r="N68" s="8">
        <f t="shared" si="0"/>
        <v>66</v>
      </c>
      <c r="R68" s="8">
        <f t="shared" si="1"/>
        <v>65</v>
      </c>
    </row>
    <row r="69" spans="12:18">
      <c r="L69" s="97" t="s">
        <v>239</v>
      </c>
      <c r="N69" s="8">
        <f t="shared" ref="N69:N102" si="2">N68+1</f>
        <v>67</v>
      </c>
      <c r="R69" s="8">
        <f t="shared" ref="R69:R102" si="3">R68+1</f>
        <v>66</v>
      </c>
    </row>
    <row r="70" spans="12:18">
      <c r="L70" s="97" t="s">
        <v>240</v>
      </c>
      <c r="N70" s="8">
        <f t="shared" si="2"/>
        <v>68</v>
      </c>
      <c r="R70" s="8">
        <f t="shared" si="3"/>
        <v>67</v>
      </c>
    </row>
    <row r="71" spans="12:18">
      <c r="L71" s="97" t="s">
        <v>241</v>
      </c>
      <c r="N71" s="8">
        <f t="shared" si="2"/>
        <v>69</v>
      </c>
      <c r="R71" s="8">
        <f t="shared" si="3"/>
        <v>68</v>
      </c>
    </row>
    <row r="72" spans="12:18">
      <c r="N72" s="8">
        <f t="shared" si="2"/>
        <v>70</v>
      </c>
      <c r="R72" s="8">
        <f t="shared" si="3"/>
        <v>69</v>
      </c>
    </row>
    <row r="73" spans="12:18">
      <c r="N73" s="8">
        <f t="shared" si="2"/>
        <v>71</v>
      </c>
      <c r="R73" s="8">
        <f t="shared" si="3"/>
        <v>70</v>
      </c>
    </row>
    <row r="74" spans="12:18">
      <c r="N74" s="8">
        <f t="shared" si="2"/>
        <v>72</v>
      </c>
      <c r="R74" s="8">
        <f t="shared" si="3"/>
        <v>71</v>
      </c>
    </row>
    <row r="75" spans="12:18">
      <c r="N75" s="8">
        <f t="shared" si="2"/>
        <v>73</v>
      </c>
      <c r="R75" s="8">
        <f t="shared" si="3"/>
        <v>72</v>
      </c>
    </row>
    <row r="76" spans="12:18">
      <c r="N76" s="8">
        <f t="shared" si="2"/>
        <v>74</v>
      </c>
      <c r="R76" s="8">
        <f t="shared" si="3"/>
        <v>73</v>
      </c>
    </row>
    <row r="77" spans="12:18">
      <c r="N77" s="8">
        <f t="shared" si="2"/>
        <v>75</v>
      </c>
      <c r="R77" s="8">
        <f t="shared" si="3"/>
        <v>74</v>
      </c>
    </row>
    <row r="78" spans="12:18">
      <c r="N78" s="8">
        <f t="shared" si="2"/>
        <v>76</v>
      </c>
      <c r="R78" s="8">
        <f t="shared" si="3"/>
        <v>75</v>
      </c>
    </row>
    <row r="79" spans="12:18">
      <c r="N79" s="8">
        <f t="shared" si="2"/>
        <v>77</v>
      </c>
      <c r="R79" s="8">
        <f t="shared" si="3"/>
        <v>76</v>
      </c>
    </row>
    <row r="80" spans="12:18">
      <c r="N80" s="8">
        <f t="shared" si="2"/>
        <v>78</v>
      </c>
      <c r="R80" s="8">
        <f t="shared" si="3"/>
        <v>77</v>
      </c>
    </row>
    <row r="81" spans="14:18">
      <c r="N81" s="8">
        <f t="shared" si="2"/>
        <v>79</v>
      </c>
      <c r="R81" s="8">
        <f t="shared" si="3"/>
        <v>78</v>
      </c>
    </row>
    <row r="82" spans="14:18">
      <c r="N82" s="8">
        <f t="shared" si="2"/>
        <v>80</v>
      </c>
      <c r="R82" s="8">
        <f t="shared" si="3"/>
        <v>79</v>
      </c>
    </row>
    <row r="83" spans="14:18">
      <c r="N83" s="8">
        <f t="shared" si="2"/>
        <v>81</v>
      </c>
      <c r="R83" s="8">
        <f t="shared" si="3"/>
        <v>80</v>
      </c>
    </row>
    <row r="84" spans="14:18">
      <c r="N84" s="8">
        <f t="shared" si="2"/>
        <v>82</v>
      </c>
      <c r="R84" s="8">
        <f t="shared" si="3"/>
        <v>81</v>
      </c>
    </row>
    <row r="85" spans="14:18">
      <c r="N85" s="8">
        <f t="shared" si="2"/>
        <v>83</v>
      </c>
      <c r="R85" s="8">
        <f t="shared" si="3"/>
        <v>82</v>
      </c>
    </row>
    <row r="86" spans="14:18">
      <c r="N86" s="8">
        <f t="shared" si="2"/>
        <v>84</v>
      </c>
      <c r="R86" s="8">
        <f t="shared" si="3"/>
        <v>83</v>
      </c>
    </row>
    <row r="87" spans="14:18">
      <c r="N87" s="8">
        <f t="shared" si="2"/>
        <v>85</v>
      </c>
      <c r="R87" s="8">
        <f t="shared" si="3"/>
        <v>84</v>
      </c>
    </row>
    <row r="88" spans="14:18">
      <c r="N88" s="8">
        <f t="shared" si="2"/>
        <v>86</v>
      </c>
      <c r="R88" s="8">
        <f t="shared" si="3"/>
        <v>85</v>
      </c>
    </row>
    <row r="89" spans="14:18">
      <c r="N89" s="8">
        <f t="shared" si="2"/>
        <v>87</v>
      </c>
      <c r="R89" s="8">
        <f t="shared" si="3"/>
        <v>86</v>
      </c>
    </row>
    <row r="90" spans="14:18">
      <c r="N90" s="8">
        <f t="shared" si="2"/>
        <v>88</v>
      </c>
      <c r="R90" s="8">
        <f t="shared" si="3"/>
        <v>87</v>
      </c>
    </row>
    <row r="91" spans="14:18">
      <c r="N91" s="8">
        <f t="shared" si="2"/>
        <v>89</v>
      </c>
      <c r="R91" s="8">
        <f t="shared" si="3"/>
        <v>88</v>
      </c>
    </row>
    <row r="92" spans="14:18">
      <c r="N92" s="8">
        <f t="shared" si="2"/>
        <v>90</v>
      </c>
      <c r="R92" s="8">
        <f t="shared" si="3"/>
        <v>89</v>
      </c>
    </row>
    <row r="93" spans="14:18">
      <c r="N93" s="8">
        <f t="shared" si="2"/>
        <v>91</v>
      </c>
      <c r="R93" s="8">
        <f t="shared" si="3"/>
        <v>90</v>
      </c>
    </row>
    <row r="94" spans="14:18">
      <c r="N94" s="8">
        <f t="shared" si="2"/>
        <v>92</v>
      </c>
      <c r="R94" s="8">
        <f t="shared" si="3"/>
        <v>91</v>
      </c>
    </row>
    <row r="95" spans="14:18">
      <c r="N95" s="8">
        <f t="shared" si="2"/>
        <v>93</v>
      </c>
      <c r="R95" s="8">
        <f t="shared" si="3"/>
        <v>92</v>
      </c>
    </row>
    <row r="96" spans="14:18">
      <c r="N96" s="8">
        <f t="shared" si="2"/>
        <v>94</v>
      </c>
      <c r="R96" s="8">
        <f t="shared" si="3"/>
        <v>93</v>
      </c>
    </row>
    <row r="97" spans="14:18">
      <c r="N97" s="8">
        <f t="shared" si="2"/>
        <v>95</v>
      </c>
      <c r="R97" s="8">
        <f t="shared" si="3"/>
        <v>94</v>
      </c>
    </row>
    <row r="98" spans="14:18">
      <c r="N98" s="8">
        <f t="shared" si="2"/>
        <v>96</v>
      </c>
      <c r="R98" s="8">
        <f t="shared" si="3"/>
        <v>95</v>
      </c>
    </row>
    <row r="99" spans="14:18">
      <c r="N99" s="8">
        <f t="shared" si="2"/>
        <v>97</v>
      </c>
      <c r="R99" s="8">
        <f t="shared" si="3"/>
        <v>96</v>
      </c>
    </row>
    <row r="100" spans="14:18">
      <c r="N100" s="8">
        <f t="shared" si="2"/>
        <v>98</v>
      </c>
      <c r="R100" s="8">
        <f t="shared" si="3"/>
        <v>97</v>
      </c>
    </row>
    <row r="101" spans="14:18">
      <c r="N101" s="8">
        <f t="shared" si="2"/>
        <v>99</v>
      </c>
      <c r="R101" s="8">
        <f t="shared" si="3"/>
        <v>98</v>
      </c>
    </row>
    <row r="102" spans="14:18">
      <c r="N102" s="8">
        <f t="shared" si="2"/>
        <v>100</v>
      </c>
      <c r="R102" s="8">
        <f t="shared" si="3"/>
        <v>99</v>
      </c>
    </row>
    <row r="103" spans="14:18">
      <c r="R103" s="8">
        <f>R102+1</f>
        <v>100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CN36"/>
  <sheetViews>
    <sheetView view="pageLayout" topLeftCell="A10" zoomScaleNormal="100" zoomScaleSheetLayoutView="98" workbookViewId="0">
      <selection activeCell="C22" sqref="C22:D22"/>
    </sheetView>
  </sheetViews>
  <sheetFormatPr defaultColWidth="9" defaultRowHeight="24.6"/>
  <cols>
    <col min="1" max="1" width="7.33203125" style="15" customWidth="1"/>
    <col min="2" max="2" width="12.33203125" style="15" customWidth="1"/>
    <col min="3" max="3" width="17.6640625" style="15" customWidth="1"/>
    <col min="4" max="4" width="15.33203125" style="15" customWidth="1"/>
    <col min="5" max="5" width="9.33203125" style="15" customWidth="1"/>
    <col min="6" max="6" width="13.109375" style="15" customWidth="1"/>
    <col min="7" max="8" width="9" style="15"/>
    <col min="9" max="92" width="0" style="22" hidden="1" customWidth="1"/>
    <col min="93" max="16384" width="9" style="15"/>
  </cols>
  <sheetData>
    <row r="1" spans="1:8" s="22" customFormat="1" ht="21.75" customHeight="1" thickBot="1">
      <c r="A1" s="318" t="s">
        <v>14</v>
      </c>
      <c r="B1" s="319"/>
      <c r="C1" s="319"/>
      <c r="D1" s="319"/>
      <c r="E1" s="319"/>
      <c r="F1" s="319"/>
      <c r="G1" s="319"/>
      <c r="H1" s="320"/>
    </row>
    <row r="2" spans="1:8" s="22" customFormat="1" ht="21.75" customHeight="1" thickBot="1">
      <c r="A2" s="23" t="s">
        <v>4</v>
      </c>
      <c r="B2" s="24" t="s">
        <v>9</v>
      </c>
      <c r="C2" s="309" t="s">
        <v>15</v>
      </c>
      <c r="D2" s="309"/>
      <c r="E2" s="309" t="s">
        <v>16</v>
      </c>
      <c r="F2" s="309"/>
      <c r="G2" s="327" t="s">
        <v>2</v>
      </c>
      <c r="H2" s="328"/>
    </row>
    <row r="3" spans="1:8" s="22" customFormat="1" ht="21.75" customHeight="1">
      <c r="A3" s="294">
        <v>17</v>
      </c>
      <c r="B3" s="314" t="str">
        <f>บันทึกเวลาเรียน!$S$4</f>
        <v>27/2/69</v>
      </c>
      <c r="C3" s="310" t="s">
        <v>276</v>
      </c>
      <c r="D3" s="311"/>
      <c r="E3" s="329"/>
      <c r="F3" s="330"/>
      <c r="G3" s="329"/>
      <c r="H3" s="331"/>
    </row>
    <row r="4" spans="1:8" s="22" customFormat="1" ht="21.75" customHeight="1">
      <c r="A4" s="295"/>
      <c r="B4" s="315"/>
      <c r="C4" s="292"/>
      <c r="D4" s="286"/>
      <c r="E4" s="285"/>
      <c r="F4" s="286"/>
      <c r="G4" s="285"/>
      <c r="H4" s="317"/>
    </row>
    <row r="5" spans="1:8" s="22" customFormat="1" ht="21.75" customHeight="1">
      <c r="A5" s="295"/>
      <c r="B5" s="315"/>
      <c r="C5" s="292"/>
      <c r="D5" s="286"/>
      <c r="E5" s="285"/>
      <c r="F5" s="286"/>
      <c r="G5" s="285"/>
      <c r="H5" s="317"/>
    </row>
    <row r="6" spans="1:8" s="22" customFormat="1" ht="21.75" customHeight="1" thickBot="1">
      <c r="A6" s="296"/>
      <c r="B6" s="316"/>
      <c r="C6" s="293"/>
      <c r="D6" s="288"/>
      <c r="E6" s="287"/>
      <c r="F6" s="288"/>
      <c r="G6" s="287"/>
      <c r="H6" s="332"/>
    </row>
    <row r="7" spans="1:8" s="22" customFormat="1" ht="21.75" customHeight="1">
      <c r="A7" s="15"/>
      <c r="B7" s="25" t="s">
        <v>55</v>
      </c>
      <c r="C7" s="291"/>
      <c r="D7" s="291"/>
      <c r="E7" s="25" t="s">
        <v>55</v>
      </c>
      <c r="F7" s="291"/>
      <c r="G7" s="291"/>
      <c r="H7" s="291"/>
    </row>
    <row r="8" spans="1:8" s="22" customFormat="1" ht="21.75" customHeight="1">
      <c r="A8" s="15"/>
      <c r="B8" s="15"/>
      <c r="C8" s="289" t="str">
        <f>IF(ปก!H10="","","( " &amp; ปก!H10 &amp; " )")</f>
        <v>( นายกานต์ สุขกลาง )</v>
      </c>
      <c r="D8" s="290"/>
      <c r="E8" s="15"/>
      <c r="F8" s="290" t="str">
        <f>IF(ปก!H11="","","( " &amp; ปก!H11 &amp; " )")</f>
        <v>( นางสาวบัวบุษกร รักษา )</v>
      </c>
      <c r="G8" s="290"/>
      <c r="H8" s="290"/>
    </row>
    <row r="9" spans="1:8" s="22" customFormat="1" ht="10.5" customHeight="1" thickBot="1">
      <c r="A9" s="15"/>
      <c r="B9" s="15"/>
      <c r="C9" s="15"/>
      <c r="D9" s="15"/>
      <c r="E9" s="15"/>
      <c r="F9" s="15"/>
      <c r="G9" s="15"/>
      <c r="H9" s="15"/>
    </row>
    <row r="10" spans="1:8" s="22" customFormat="1" ht="21.75" customHeight="1" thickBot="1">
      <c r="A10" s="318" t="s">
        <v>14</v>
      </c>
      <c r="B10" s="319"/>
      <c r="C10" s="319"/>
      <c r="D10" s="319"/>
      <c r="E10" s="319"/>
      <c r="F10" s="319"/>
      <c r="G10" s="319"/>
      <c r="H10" s="320"/>
    </row>
    <row r="11" spans="1:8" s="22" customFormat="1" ht="21.75" customHeight="1" thickBot="1">
      <c r="A11" s="23" t="s">
        <v>4</v>
      </c>
      <c r="B11" s="24" t="s">
        <v>9</v>
      </c>
      <c r="C11" s="309" t="s">
        <v>15</v>
      </c>
      <c r="D11" s="309"/>
      <c r="E11" s="309" t="s">
        <v>16</v>
      </c>
      <c r="F11" s="309"/>
      <c r="G11" s="327" t="s">
        <v>2</v>
      </c>
      <c r="H11" s="328"/>
    </row>
    <row r="12" spans="1:8" s="22" customFormat="1" ht="21.75" customHeight="1">
      <c r="A12" s="337">
        <v>18</v>
      </c>
      <c r="B12" s="338" t="str">
        <f>บันทึกเวลาเรียน!$T$4</f>
        <v>6/3/69</v>
      </c>
      <c r="C12" s="321"/>
      <c r="D12" s="322"/>
      <c r="E12" s="325"/>
      <c r="F12" s="311"/>
      <c r="G12" s="329"/>
      <c r="H12" s="331"/>
    </row>
    <row r="13" spans="1:8" s="22" customFormat="1" ht="21.75" customHeight="1">
      <c r="A13" s="304"/>
      <c r="B13" s="307"/>
      <c r="C13" s="323"/>
      <c r="D13" s="324"/>
      <c r="E13" s="326"/>
      <c r="F13" s="313"/>
      <c r="G13" s="285"/>
      <c r="H13" s="317"/>
    </row>
    <row r="14" spans="1:8" s="22" customFormat="1" ht="21.75" customHeight="1">
      <c r="A14" s="304"/>
      <c r="B14" s="307"/>
      <c r="C14" s="323"/>
      <c r="D14" s="324"/>
      <c r="E14" s="326"/>
      <c r="F14" s="313"/>
      <c r="G14" s="285"/>
      <c r="H14" s="317"/>
    </row>
    <row r="15" spans="1:8" s="22" customFormat="1" ht="21.75" customHeight="1" thickBot="1">
      <c r="A15" s="305"/>
      <c r="B15" s="308"/>
      <c r="C15" s="333"/>
      <c r="D15" s="334"/>
      <c r="E15" s="335"/>
      <c r="F15" s="336"/>
      <c r="G15" s="287"/>
      <c r="H15" s="332"/>
    </row>
    <row r="16" spans="1:8" s="22" customFormat="1" ht="21.75" customHeight="1">
      <c r="A16" s="15"/>
      <c r="B16" s="25" t="s">
        <v>55</v>
      </c>
      <c r="C16" s="291"/>
      <c r="D16" s="291"/>
      <c r="E16" s="25" t="s">
        <v>55</v>
      </c>
      <c r="F16" s="291"/>
      <c r="G16" s="291"/>
      <c r="H16" s="291"/>
    </row>
    <row r="17" spans="1:8" s="22" customFormat="1" ht="21.75" customHeight="1">
      <c r="A17" s="15"/>
      <c r="B17" s="15"/>
      <c r="C17" s="289" t="str">
        <f>IF(ปก!H10="","","( " &amp; ปก!H10 &amp; " )")</f>
        <v>( นายกานต์ สุขกลาง )</v>
      </c>
      <c r="D17" s="290"/>
      <c r="E17" s="15"/>
      <c r="F17" s="290" t="str">
        <f>IF(ปก!H11="","","( " &amp; ปก!H11 &amp; " )")</f>
        <v>( นางสาวบัวบุษกร รักษา )</v>
      </c>
      <c r="G17" s="290"/>
      <c r="H17" s="290"/>
    </row>
    <row r="18" spans="1:8" s="22" customFormat="1" ht="8.25" customHeight="1" thickBot="1">
      <c r="A18" s="15"/>
      <c r="B18" s="15"/>
      <c r="C18" s="15"/>
      <c r="D18" s="15"/>
      <c r="E18" s="15"/>
      <c r="F18" s="15"/>
      <c r="G18" s="15"/>
      <c r="H18" s="15"/>
    </row>
    <row r="19" spans="1:8" s="22" customFormat="1" ht="21.75" customHeight="1" thickBot="1">
      <c r="A19" s="318" t="s">
        <v>14</v>
      </c>
      <c r="B19" s="319"/>
      <c r="C19" s="319"/>
      <c r="D19" s="319"/>
      <c r="E19" s="319"/>
      <c r="F19" s="319"/>
      <c r="G19" s="319"/>
      <c r="H19" s="320"/>
    </row>
    <row r="20" spans="1:8" s="22" customFormat="1" ht="21.75" customHeight="1" thickBot="1">
      <c r="A20" s="23" t="s">
        <v>4</v>
      </c>
      <c r="B20" s="24" t="s">
        <v>9</v>
      </c>
      <c r="C20" s="309" t="s">
        <v>15</v>
      </c>
      <c r="D20" s="309"/>
      <c r="E20" s="309" t="s">
        <v>16</v>
      </c>
      <c r="F20" s="309"/>
      <c r="G20" s="327" t="s">
        <v>2</v>
      </c>
      <c r="H20" s="328"/>
    </row>
    <row r="21" spans="1:8" s="22" customFormat="1" ht="21.75" customHeight="1">
      <c r="A21" s="303">
        <v>19</v>
      </c>
      <c r="B21" s="306" t="str">
        <f>บันทึกเวลาเรียน!$U$4</f>
        <v>13/3/69</v>
      </c>
      <c r="C21" s="310" t="s">
        <v>277</v>
      </c>
      <c r="D21" s="311"/>
      <c r="E21" s="325"/>
      <c r="F21" s="311"/>
      <c r="G21" s="329"/>
      <c r="H21" s="331"/>
    </row>
    <row r="22" spans="1:8" s="22" customFormat="1" ht="21.75" customHeight="1">
      <c r="A22" s="304"/>
      <c r="B22" s="307"/>
      <c r="C22" s="312"/>
      <c r="D22" s="313"/>
      <c r="E22" s="326"/>
      <c r="F22" s="313"/>
      <c r="G22" s="285"/>
      <c r="H22" s="317"/>
    </row>
    <row r="23" spans="1:8" s="22" customFormat="1" ht="21.75" customHeight="1">
      <c r="A23" s="304"/>
      <c r="B23" s="307"/>
      <c r="C23" s="312"/>
      <c r="D23" s="313"/>
      <c r="E23" s="326"/>
      <c r="F23" s="313"/>
      <c r="G23" s="285"/>
      <c r="H23" s="317"/>
    </row>
    <row r="24" spans="1:8" s="22" customFormat="1" ht="21.75" customHeight="1" thickBot="1">
      <c r="A24" s="305"/>
      <c r="B24" s="308"/>
      <c r="C24" s="339"/>
      <c r="D24" s="336"/>
      <c r="E24" s="335"/>
      <c r="F24" s="336"/>
      <c r="G24" s="287"/>
      <c r="H24" s="332"/>
    </row>
    <row r="25" spans="1:8" s="22" customFormat="1" ht="21.75" customHeight="1">
      <c r="A25" s="15"/>
      <c r="B25" s="25" t="s">
        <v>55</v>
      </c>
      <c r="C25" s="291"/>
      <c r="D25" s="291"/>
      <c r="E25" s="25" t="s">
        <v>55</v>
      </c>
      <c r="F25" s="291"/>
      <c r="G25" s="291"/>
      <c r="H25" s="291"/>
    </row>
    <row r="26" spans="1:8" s="22" customFormat="1" ht="21.75" customHeight="1">
      <c r="A26" s="15"/>
      <c r="B26" s="15"/>
      <c r="C26" s="289" t="str">
        <f>IF(ปก!H10="","","( " &amp; ปก!H10 &amp; " )")</f>
        <v>( นายกานต์ สุขกลาง )</v>
      </c>
      <c r="D26" s="290"/>
      <c r="E26" s="15"/>
      <c r="F26" s="290" t="str">
        <f>IF(ปก!H11="","","( " &amp; ปก!H11 &amp; " )")</f>
        <v>( นางสาวบัวบุษกร รักษา )</v>
      </c>
      <c r="G26" s="290"/>
      <c r="H26" s="290"/>
    </row>
    <row r="27" spans="1:8" s="22" customFormat="1" ht="8.25" customHeight="1" thickBot="1">
      <c r="A27" s="15"/>
      <c r="B27" s="15"/>
      <c r="C27" s="15"/>
      <c r="D27" s="15"/>
      <c r="E27" s="15"/>
      <c r="F27" s="15"/>
      <c r="G27" s="15"/>
      <c r="H27" s="15"/>
    </row>
    <row r="28" spans="1:8" s="22" customFormat="1" ht="21.75" customHeight="1" thickBot="1">
      <c r="A28" s="318" t="s">
        <v>14</v>
      </c>
      <c r="B28" s="319"/>
      <c r="C28" s="319"/>
      <c r="D28" s="319"/>
      <c r="E28" s="319"/>
      <c r="F28" s="319"/>
      <c r="G28" s="319"/>
      <c r="H28" s="320"/>
    </row>
    <row r="29" spans="1:8" s="22" customFormat="1" ht="21.75" customHeight="1" thickBot="1">
      <c r="A29" s="23" t="s">
        <v>4</v>
      </c>
      <c r="B29" s="24" t="s">
        <v>9</v>
      </c>
      <c r="C29" s="309" t="s">
        <v>15</v>
      </c>
      <c r="D29" s="309"/>
      <c r="E29" s="309" t="s">
        <v>16</v>
      </c>
      <c r="F29" s="309"/>
      <c r="G29" s="327" t="s">
        <v>2</v>
      </c>
      <c r="H29" s="328"/>
    </row>
    <row r="30" spans="1:8" s="22" customFormat="1" ht="21.75" customHeight="1">
      <c r="A30" s="303">
        <v>20</v>
      </c>
      <c r="B30" s="306">
        <f>บันทึกเวลาเรียน!$V$4</f>
        <v>0</v>
      </c>
      <c r="C30" s="310"/>
      <c r="D30" s="311"/>
      <c r="E30" s="325"/>
      <c r="F30" s="311"/>
      <c r="G30" s="329"/>
      <c r="H30" s="331"/>
    </row>
    <row r="31" spans="1:8" s="22" customFormat="1" ht="21.75" customHeight="1">
      <c r="A31" s="304"/>
      <c r="B31" s="307"/>
      <c r="C31" s="312"/>
      <c r="D31" s="313"/>
      <c r="E31" s="326"/>
      <c r="F31" s="313"/>
      <c r="G31" s="285"/>
      <c r="H31" s="317"/>
    </row>
    <row r="32" spans="1:8" s="22" customFormat="1" ht="21.75" customHeight="1">
      <c r="A32" s="304"/>
      <c r="B32" s="307"/>
      <c r="C32" s="312"/>
      <c r="D32" s="313"/>
      <c r="E32" s="326"/>
      <c r="F32" s="313"/>
      <c r="G32" s="285"/>
      <c r="H32" s="317"/>
    </row>
    <row r="33" spans="1:8" s="22" customFormat="1" ht="21.75" customHeight="1" thickBot="1">
      <c r="A33" s="305"/>
      <c r="B33" s="308"/>
      <c r="C33" s="339"/>
      <c r="D33" s="336"/>
      <c r="E33" s="335"/>
      <c r="F33" s="336"/>
      <c r="G33" s="287"/>
      <c r="H33" s="332"/>
    </row>
    <row r="34" spans="1:8" s="22" customFormat="1" ht="21.75" customHeight="1">
      <c r="A34" s="15"/>
      <c r="B34" s="25" t="s">
        <v>55</v>
      </c>
      <c r="C34" s="291"/>
      <c r="D34" s="291"/>
      <c r="E34" s="25" t="s">
        <v>55</v>
      </c>
      <c r="F34" s="291"/>
      <c r="G34" s="291"/>
      <c r="H34" s="291"/>
    </row>
    <row r="35" spans="1:8" s="22" customFormat="1" ht="21.75" customHeight="1">
      <c r="A35" s="15"/>
      <c r="B35" s="15"/>
      <c r="C35" s="289" t="str">
        <f>IF(ปก!H10="","","( " &amp; ปก!H10 &amp; " )")</f>
        <v>( นายกานต์ สุขกลาง )</v>
      </c>
      <c r="D35" s="290"/>
      <c r="E35" s="15"/>
      <c r="F35" s="290" t="str">
        <f>IF(ปก!H11="","","( " &amp; ปก!H11 &amp; " )")</f>
        <v>( นางสาวบัวบุษกร รักษา )</v>
      </c>
      <c r="G35" s="290"/>
      <c r="H35" s="290"/>
    </row>
    <row r="36" spans="1:8" s="22" customFormat="1">
      <c r="A36" s="15"/>
      <c r="B36" s="15"/>
      <c r="C36" s="15"/>
      <c r="D36" s="15"/>
      <c r="E36" s="15"/>
      <c r="F36" s="15"/>
      <c r="G36" s="15"/>
      <c r="H36" s="15"/>
    </row>
  </sheetData>
  <sheetProtection algorithmName="SHA-512" hashValue="3jMB6zzJ6Cs5Ru2qRfAQfZplEl3ZLpX4IiDadgZVIsGbXKsKEfLUMAfvkhhGf1zozXXbKEyS+pJPa972fype9A==" saltValue="NnMKuHglddJ5WV64thFTXQ==" spinCount="100000" sheet="1" objects="1" scenarios="1"/>
  <mergeCells count="88">
    <mergeCell ref="C35:D35"/>
    <mergeCell ref="F35:H35"/>
    <mergeCell ref="G32:H32"/>
    <mergeCell ref="C33:D33"/>
    <mergeCell ref="E33:F33"/>
    <mergeCell ref="G33:H33"/>
    <mergeCell ref="C34:D34"/>
    <mergeCell ref="F34:H34"/>
    <mergeCell ref="A28:H28"/>
    <mergeCell ref="C29:D29"/>
    <mergeCell ref="E29:F29"/>
    <mergeCell ref="G29:H29"/>
    <mergeCell ref="A30:A33"/>
    <mergeCell ref="B30:B33"/>
    <mergeCell ref="C30:D30"/>
    <mergeCell ref="E30:F30"/>
    <mergeCell ref="G30:H30"/>
    <mergeCell ref="C31:D31"/>
    <mergeCell ref="E31:F31"/>
    <mergeCell ref="G31:H31"/>
    <mergeCell ref="C32:D32"/>
    <mergeCell ref="E32:F32"/>
    <mergeCell ref="G24:H24"/>
    <mergeCell ref="C25:D25"/>
    <mergeCell ref="F25:H25"/>
    <mergeCell ref="C26:D26"/>
    <mergeCell ref="F26:H26"/>
    <mergeCell ref="C20:D20"/>
    <mergeCell ref="E20:F20"/>
    <mergeCell ref="G20:H20"/>
    <mergeCell ref="A21:A24"/>
    <mergeCell ref="B21:B24"/>
    <mergeCell ref="C21:D21"/>
    <mergeCell ref="E21:F21"/>
    <mergeCell ref="G21:H21"/>
    <mergeCell ref="C22:D22"/>
    <mergeCell ref="E22:F22"/>
    <mergeCell ref="G22:H22"/>
    <mergeCell ref="C23:D23"/>
    <mergeCell ref="E23:F23"/>
    <mergeCell ref="G23:H23"/>
    <mergeCell ref="C24:D24"/>
    <mergeCell ref="E24:F24"/>
    <mergeCell ref="C16:D16"/>
    <mergeCell ref="F16:H16"/>
    <mergeCell ref="C17:D17"/>
    <mergeCell ref="F17:H17"/>
    <mergeCell ref="A19:H19"/>
    <mergeCell ref="A12:A15"/>
    <mergeCell ref="B12:B15"/>
    <mergeCell ref="C12:D12"/>
    <mergeCell ref="E12:F12"/>
    <mergeCell ref="G12:H12"/>
    <mergeCell ref="C13:D13"/>
    <mergeCell ref="E13:F13"/>
    <mergeCell ref="G13:H13"/>
    <mergeCell ref="C14:D14"/>
    <mergeCell ref="E14:F14"/>
    <mergeCell ref="G14:H14"/>
    <mergeCell ref="C15:D15"/>
    <mergeCell ref="E15:F15"/>
    <mergeCell ref="G15:H15"/>
    <mergeCell ref="C11:D11"/>
    <mergeCell ref="E11:F11"/>
    <mergeCell ref="G11:H11"/>
    <mergeCell ref="E4:F4"/>
    <mergeCell ref="G4:H4"/>
    <mergeCell ref="C5:D5"/>
    <mergeCell ref="E5:F5"/>
    <mergeCell ref="G5:H5"/>
    <mergeCell ref="C6:D6"/>
    <mergeCell ref="E6:F6"/>
    <mergeCell ref="G6:H6"/>
    <mergeCell ref="C7:D7"/>
    <mergeCell ref="F7:H7"/>
    <mergeCell ref="C8:D8"/>
    <mergeCell ref="F8:H8"/>
    <mergeCell ref="A10:H10"/>
    <mergeCell ref="A1:H1"/>
    <mergeCell ref="C2:D2"/>
    <mergeCell ref="E2:F2"/>
    <mergeCell ref="G2:H2"/>
    <mergeCell ref="A3:A6"/>
    <mergeCell ref="B3:B6"/>
    <mergeCell ref="C3:D3"/>
    <mergeCell ref="E3:F3"/>
    <mergeCell ref="G3:H3"/>
    <mergeCell ref="C4:D4"/>
  </mergeCells>
  <pageMargins left="0.39583333333333331" right="0.25" top="0.75" bottom="0.75" header="0.3" footer="0.3"/>
  <pageSetup paperSize="9" orientation="portrait" horizontalDpi="4294967293" verticalDpi="12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X35"/>
  <sheetViews>
    <sheetView tabSelected="1" showWhiteSpace="0" view="pageLayout" topLeftCell="A22" zoomScaleNormal="96" workbookViewId="0">
      <selection activeCell="F26" sqref="F26:F27"/>
    </sheetView>
  </sheetViews>
  <sheetFormatPr defaultColWidth="9" defaultRowHeight="24.6"/>
  <cols>
    <col min="1" max="1" width="5" style="15" customWidth="1"/>
    <col min="2" max="2" width="27.33203125" style="15" customWidth="1"/>
    <col min="3" max="3" width="8.6640625" style="15" customWidth="1"/>
    <col min="4" max="4" width="24.33203125" style="15" customWidth="1"/>
    <col min="5" max="5" width="15.109375" style="15" customWidth="1"/>
    <col min="6" max="6" width="16.33203125" style="15" customWidth="1"/>
    <col min="7" max="16384" width="9" style="15"/>
  </cols>
  <sheetData>
    <row r="1" spans="1:6" ht="25.2" thickBot="1">
      <c r="A1" s="351" t="s">
        <v>228</v>
      </c>
      <c r="B1" s="352"/>
      <c r="C1" s="352"/>
      <c r="D1" s="352"/>
      <c r="E1" s="352"/>
      <c r="F1" s="353"/>
    </row>
    <row r="2" spans="1:6" ht="12" customHeight="1">
      <c r="A2" s="354" t="s">
        <v>4</v>
      </c>
      <c r="B2" s="357" t="s">
        <v>7</v>
      </c>
      <c r="C2" s="360" t="s">
        <v>18</v>
      </c>
      <c r="D2" s="363" t="s">
        <v>253</v>
      </c>
      <c r="E2" s="366" t="s">
        <v>17</v>
      </c>
      <c r="F2" s="369" t="s">
        <v>19</v>
      </c>
    </row>
    <row r="3" spans="1:6" ht="25.5" customHeight="1">
      <c r="A3" s="355"/>
      <c r="B3" s="358"/>
      <c r="C3" s="361"/>
      <c r="D3" s="364"/>
      <c r="E3" s="367"/>
      <c r="F3" s="370"/>
    </row>
    <row r="4" spans="1:6" ht="25.5" customHeight="1" thickBot="1">
      <c r="A4" s="356"/>
      <c r="B4" s="359"/>
      <c r="C4" s="362"/>
      <c r="D4" s="365"/>
      <c r="E4" s="368"/>
      <c r="F4" s="371"/>
    </row>
    <row r="5" spans="1:6" ht="21" customHeight="1">
      <c r="A5" s="143" t="str">
        <f>IF(รายชื่อสมาชิก!A5="","",รายชื่อสมาชิก!A5&amp; "  " )</f>
        <v xml:space="preserve">1  </v>
      </c>
      <c r="B5" s="144" t="str">
        <f>IF(รายชื่อสมาชิก!D5="","",รายชื่อสมาชิก!D5&amp; "  " )</f>
        <v xml:space="preserve">เด็กชายณพรรณพ อุตพันธ์  </v>
      </c>
      <c r="C5" s="145" t="str">
        <f>IF(บันทึกเวลาเรียน!W5="",""," " &amp; บันทึกเวลาเรียน!W5 &amp; " ")</f>
        <v xml:space="preserve"> 0 </v>
      </c>
      <c r="D5" s="108" t="s">
        <v>232</v>
      </c>
      <c r="E5" s="109" t="s">
        <v>87</v>
      </c>
      <c r="F5" s="110" t="s">
        <v>87</v>
      </c>
    </row>
    <row r="6" spans="1:6" ht="21" customHeight="1">
      <c r="A6" s="146" t="str">
        <f>IF(รายชื่อสมาชิก!A6="","",รายชื่อสมาชิก!A6&amp; "  " )</f>
        <v xml:space="preserve">2  </v>
      </c>
      <c r="B6" s="147" t="str">
        <f>IF(รายชื่อสมาชิก!D6="","",รายชื่อสมาชิก!D6&amp; "  " )</f>
        <v xml:space="preserve">เด็กหญิงสุรพิชญ์ คำดี  </v>
      </c>
      <c r="C6" s="148" t="str">
        <f>IF(บันทึกเวลาเรียน!W6="",""," " &amp; บันทึกเวลาเรียน!W6 &amp; " ")</f>
        <v xml:space="preserve"> 0 </v>
      </c>
      <c r="D6" s="111"/>
      <c r="E6" s="112"/>
      <c r="F6" s="113" t="s">
        <v>100</v>
      </c>
    </row>
    <row r="7" spans="1:6" ht="21" customHeight="1">
      <c r="A7" s="146" t="str">
        <f>IF(รายชื่อสมาชิก!A7="","",รายชื่อสมาชิก!A7&amp; "  " )</f>
        <v xml:space="preserve">3  </v>
      </c>
      <c r="B7" s="147" t="str">
        <f>IF(รายชื่อสมาชิก!D7="","",รายชื่อสมาชิก!D7&amp; "  " )</f>
        <v xml:space="preserve">เด็กหญิงภคมน  มาโต  </v>
      </c>
      <c r="C7" s="148" t="str">
        <f>IF(บันทึกเวลาเรียน!W7="",""," " &amp; บันทึกเวลาเรียน!W7 &amp; " ")</f>
        <v xml:space="preserve"> 0 </v>
      </c>
      <c r="D7" s="111"/>
      <c r="E7" s="112"/>
      <c r="F7" s="113" t="s">
        <v>87</v>
      </c>
    </row>
    <row r="8" spans="1:6" ht="21" customHeight="1">
      <c r="A8" s="146" t="str">
        <f>IF(รายชื่อสมาชิก!A8="","",รายชื่อสมาชิก!A8&amp; "  " )</f>
        <v xml:space="preserve">4  </v>
      </c>
      <c r="B8" s="147" t="str">
        <f>IF(รายชื่อสมาชิก!D8="","",รายชื่อสมาชิก!D8&amp; "  " )</f>
        <v xml:space="preserve">เด็กหญิงจินดารัตน์ ทับทอง  </v>
      </c>
      <c r="C8" s="148" t="str">
        <f>IF(บันทึกเวลาเรียน!W8="",""," " &amp; บันทึกเวลาเรียน!W8 &amp; " ")</f>
        <v xml:space="preserve"> 0 </v>
      </c>
      <c r="D8" s="111"/>
      <c r="E8" s="112"/>
      <c r="F8" s="113" t="s">
        <v>87</v>
      </c>
    </row>
    <row r="9" spans="1:6" ht="21" customHeight="1">
      <c r="A9" s="146" t="str">
        <f>IF(รายชื่อสมาชิก!A9="","",รายชื่อสมาชิก!A9&amp; "  " )</f>
        <v xml:space="preserve">5  </v>
      </c>
      <c r="B9" s="147" t="str">
        <f>IF(รายชื่อสมาชิก!D9="","",รายชื่อสมาชิก!D9&amp; "  " )</f>
        <v xml:space="preserve">เด็กชายวีระ  ชมครุฑ  </v>
      </c>
      <c r="C9" s="148" t="str">
        <f>IF(บันทึกเวลาเรียน!W9="",""," " &amp; บันทึกเวลาเรียน!W9 &amp; " ")</f>
        <v xml:space="preserve"> 0 </v>
      </c>
      <c r="D9" s="111"/>
      <c r="E9" s="112"/>
      <c r="F9" s="113" t="s">
        <v>100</v>
      </c>
    </row>
    <row r="10" spans="1:6" ht="21" customHeight="1">
      <c r="A10" s="146" t="str">
        <f>IF(รายชื่อสมาชิก!A10="","",รายชื่อสมาชิก!A10&amp; "  " )</f>
        <v xml:space="preserve">6  </v>
      </c>
      <c r="B10" s="147" t="str">
        <f>IF(รายชื่อสมาชิก!D10="","",รายชื่อสมาชิก!D10&amp; "  " )</f>
        <v xml:space="preserve">เด็กชายณพรรนพ ขัดชมา  </v>
      </c>
      <c r="C10" s="148" t="str">
        <f>IF(บันทึกเวลาเรียน!W10="",""," " &amp; บันทึกเวลาเรียน!W10 &amp; " ")</f>
        <v xml:space="preserve"> 0 </v>
      </c>
      <c r="D10" s="111"/>
      <c r="E10" s="112"/>
      <c r="F10" s="113" t="s">
        <v>87</v>
      </c>
    </row>
    <row r="11" spans="1:6" ht="21" customHeight="1">
      <c r="A11" s="146" t="str">
        <f>IF(รายชื่อสมาชิก!A11="","",รายชื่อสมาชิก!A11&amp; "  " )</f>
        <v xml:space="preserve">7  </v>
      </c>
      <c r="B11" s="147" t="str">
        <f>IF(รายชื่อสมาชิก!D11="","",รายชื่อสมาชิก!D11&amp; "  " )</f>
        <v xml:space="preserve">เด็กชายพดชรพล ดีนิล  </v>
      </c>
      <c r="C11" s="148" t="str">
        <f>IF(บันทึกเวลาเรียน!W11="",""," " &amp; บันทึกเวลาเรียน!W11 &amp; " ")</f>
        <v xml:space="preserve"> 0 </v>
      </c>
      <c r="D11" s="111"/>
      <c r="E11" s="112"/>
      <c r="F11" s="113"/>
    </row>
    <row r="12" spans="1:6" ht="21" customHeight="1">
      <c r="A12" s="146" t="str">
        <f>IF(รายชื่อสมาชิก!A12="","",รายชื่อสมาชิก!A12&amp; "  " )</f>
        <v xml:space="preserve">8  </v>
      </c>
      <c r="B12" s="147" t="str">
        <f>IF(รายชื่อสมาชิก!D12="","",รายชื่อสมาชิก!D12&amp; "  " )</f>
        <v xml:space="preserve">เด็กชายสิทธิศักดิ์ เอนกนวน  </v>
      </c>
      <c r="C12" s="148" t="str">
        <f>IF(บันทึกเวลาเรียน!W12="",""," " &amp; บันทึกเวลาเรียน!W12 &amp; " ")</f>
        <v xml:space="preserve"> 0 </v>
      </c>
      <c r="D12" s="111"/>
      <c r="E12" s="112"/>
      <c r="F12" s="113"/>
    </row>
    <row r="13" spans="1:6" ht="21" customHeight="1">
      <c r="A13" s="146" t="str">
        <f>IF(รายชื่อสมาชิก!A13="","",รายชื่อสมาชิก!A13&amp; "  " )</f>
        <v xml:space="preserve">9  </v>
      </c>
      <c r="B13" s="147" t="str">
        <f>IF(รายชื่อสมาชิก!D13="","",รายชื่อสมาชิก!D13&amp; "  " )</f>
        <v xml:space="preserve">เด็กชายตนุภัทร เชี่ยวธัญญะกรณ์  </v>
      </c>
      <c r="C13" s="148" t="str">
        <f>IF(บันทึกเวลาเรียน!W13="",""," " &amp; บันทึกเวลาเรียน!W13 &amp; " ")</f>
        <v xml:space="preserve"> 0 </v>
      </c>
      <c r="D13" s="111"/>
      <c r="E13" s="112"/>
      <c r="F13" s="113"/>
    </row>
    <row r="14" spans="1:6" ht="21" customHeight="1">
      <c r="A14" s="146" t="str">
        <f>IF(รายชื่อสมาชิก!A14="","",รายชื่อสมาชิก!A14&amp; "  " )</f>
        <v xml:space="preserve">10  </v>
      </c>
      <c r="B14" s="147" t="str">
        <f>IF(รายชื่อสมาชิก!D14="","",รายชื่อสมาชิก!D14&amp; "  " )</f>
        <v xml:space="preserve">เด็กหญิงเตือนใจ มณีรักษ์  </v>
      </c>
      <c r="C14" s="148" t="str">
        <f>IF(บันทึกเวลาเรียน!W14="",""," " &amp; บันทึกเวลาเรียน!W14 &amp; " ")</f>
        <v xml:space="preserve"> 0 </v>
      </c>
      <c r="D14" s="111"/>
      <c r="E14" s="112"/>
      <c r="F14" s="113"/>
    </row>
    <row r="15" spans="1:6" ht="21" customHeight="1">
      <c r="A15" s="146" t="str">
        <f>IF(รายชื่อสมาชิก!A15="","",รายชื่อสมาชิก!A15&amp; "  " )</f>
        <v xml:space="preserve">11  </v>
      </c>
      <c r="B15" s="147" t="str">
        <f>IF(รายชื่อสมาชิก!D15="","",รายชื่อสมาชิก!D15&amp; "  " )</f>
        <v xml:space="preserve">เด็กชายธนกฤต รอดสุพรรณ์  </v>
      </c>
      <c r="C15" s="148" t="str">
        <f>IF(บันทึกเวลาเรียน!W15="",""," " &amp; บันทึกเวลาเรียน!W15 &amp; " ")</f>
        <v xml:space="preserve"> 0 </v>
      </c>
      <c r="D15" s="111"/>
      <c r="E15" s="112"/>
      <c r="F15" s="113"/>
    </row>
    <row r="16" spans="1:6" ht="21" customHeight="1">
      <c r="A16" s="146" t="str">
        <f>IF(รายชื่อสมาชิก!A16="","",รายชื่อสมาชิก!A16&amp; "  " )</f>
        <v xml:space="preserve">12  </v>
      </c>
      <c r="B16" s="147" t="str">
        <f>IF(รายชื่อสมาชิก!D16="","",รายชื่อสมาชิก!D16&amp; "  " )</f>
        <v xml:space="preserve">เด็กชายธีรภัทร กระแสโท  </v>
      </c>
      <c r="C16" s="148" t="str">
        <f>IF(บันทึกเวลาเรียน!W16="",""," " &amp; บันทึกเวลาเรียน!W16 &amp; " ")</f>
        <v xml:space="preserve"> 0 </v>
      </c>
      <c r="D16" s="111"/>
      <c r="E16" s="112"/>
      <c r="F16" s="113"/>
    </row>
    <row r="17" spans="1:24" ht="21" customHeight="1">
      <c r="A17" s="146" t="str">
        <f>IF(รายชื่อสมาชิก!A17="","",รายชื่อสมาชิก!A17&amp; "  " )</f>
        <v xml:space="preserve">13  </v>
      </c>
      <c r="B17" s="147" t="str">
        <f>IF(รายชื่อสมาชิก!D17="","",รายชื่อสมาชิก!D17&amp; "  " )</f>
        <v xml:space="preserve">เด็กชายนภดล ธีระวุฒธิ์  </v>
      </c>
      <c r="C17" s="148" t="str">
        <f>IF(บันทึกเวลาเรียน!W17="",""," " &amp; บันทึกเวลาเรียน!W17 &amp; " ")</f>
        <v xml:space="preserve"> 0 </v>
      </c>
      <c r="D17" s="111"/>
      <c r="E17" s="112"/>
      <c r="F17" s="113"/>
    </row>
    <row r="18" spans="1:24" ht="21" customHeight="1">
      <c r="A18" s="146" t="str">
        <f>IF(รายชื่อสมาชิก!A18="","",รายชื่อสมาชิก!A18&amp; "  " )</f>
        <v xml:space="preserve">14  </v>
      </c>
      <c r="B18" s="147" t="str">
        <f>IF(รายชื่อสมาชิก!D18="","",รายชื่อสมาชิก!D18&amp; "  " )</f>
        <v xml:space="preserve">เด็กหญิงจรรยมณฑน์ ศิริยศ  </v>
      </c>
      <c r="C18" s="148" t="str">
        <f>IF(บันทึกเวลาเรียน!W18="",""," " &amp; บันทึกเวลาเรียน!W18 &amp; " ")</f>
        <v xml:space="preserve"> 0 </v>
      </c>
      <c r="D18" s="111"/>
      <c r="E18" s="112"/>
      <c r="F18" s="113"/>
    </row>
    <row r="19" spans="1:24" ht="21" customHeight="1">
      <c r="A19" s="146" t="str">
        <f>IF(รายชื่อสมาชิก!A19="","",รายชื่อสมาชิก!A19&amp; "  " )</f>
        <v xml:space="preserve">15  </v>
      </c>
      <c r="B19" s="147" t="str">
        <f>IF(รายชื่อสมาชิก!D19="","",รายชื่อสมาชิก!D19&amp; "  " )</f>
        <v xml:space="preserve">เด็กหญิงทัดดาว เนียมทอง  </v>
      </c>
      <c r="C19" s="148" t="str">
        <f>IF(บันทึกเวลาเรียน!W19="",""," " &amp; บันทึกเวลาเรียน!W19 &amp; " ")</f>
        <v xml:space="preserve"> 0 </v>
      </c>
      <c r="D19" s="111"/>
      <c r="E19" s="112"/>
      <c r="F19" s="113"/>
    </row>
    <row r="20" spans="1:24" ht="21" customHeight="1">
      <c r="A20" s="146" t="str">
        <f>IF(รายชื่อสมาชิก!A20="","",รายชื่อสมาชิก!A20&amp; "  " )</f>
        <v xml:space="preserve">16  </v>
      </c>
      <c r="B20" s="147" t="str">
        <f>IF(รายชื่อสมาชิก!D20="","",รายชื่อสมาชิก!D20&amp; "  " )</f>
        <v xml:space="preserve">เด็กหญิงธัญญรัตน์ สอาดรัมย์  </v>
      </c>
      <c r="C20" s="148" t="str">
        <f>IF(บันทึกเวลาเรียน!W20="",""," " &amp; บันทึกเวลาเรียน!W20 &amp; " ")</f>
        <v xml:space="preserve"> 0 </v>
      </c>
      <c r="D20" s="111"/>
      <c r="E20" s="112"/>
      <c r="F20" s="113"/>
    </row>
    <row r="21" spans="1:24" ht="21" customHeight="1">
      <c r="A21" s="146" t="str">
        <f>IF(รายชื่อสมาชิก!A21="","",รายชื่อสมาชิก!A21&amp; "  " )</f>
        <v xml:space="preserve">17  </v>
      </c>
      <c r="B21" s="147" t="str">
        <f>IF(รายชื่อสมาชิก!D21="","",รายชื่อสมาชิก!D21&amp; "  " )</f>
        <v xml:space="preserve">เด็กหญิงนลัตทพร อรรคฮาต  </v>
      </c>
      <c r="C21" s="148" t="str">
        <f>IF(บันทึกเวลาเรียน!W21="",""," " &amp; บันทึกเวลาเรียน!W21 &amp; " ")</f>
        <v xml:space="preserve"> 0 </v>
      </c>
      <c r="D21" s="111"/>
      <c r="E21" s="114"/>
      <c r="F21" s="115"/>
    </row>
    <row r="22" spans="1:24" ht="21" customHeight="1">
      <c r="A22" s="146" t="str">
        <f>IF(รายชื่อสมาชิก!A22="","",รายชื่อสมาชิก!A22&amp; "  " )</f>
        <v xml:space="preserve">18  </v>
      </c>
      <c r="B22" s="147" t="str">
        <f>IF(รายชื่อสมาชิก!D22="","",รายชื่อสมาชิก!D22&amp; "  " )</f>
        <v xml:space="preserve">เด็กหญิงปัญฑิญา ผอบสวรรค์  </v>
      </c>
      <c r="C22" s="148" t="str">
        <f>IF(บันทึกเวลาเรียน!W22="",""," " &amp; บันทึกเวลาเรียน!W22 &amp; " ")</f>
        <v xml:space="preserve"> 0 </v>
      </c>
      <c r="D22" s="111"/>
      <c r="E22" s="114"/>
      <c r="F22" s="115"/>
    </row>
    <row r="23" spans="1:24" ht="21" customHeight="1">
      <c r="A23" s="146" t="str">
        <f>IF(รายชื่อสมาชิก!A23="","",รายชื่อสมาชิก!A23&amp; "  " )</f>
        <v xml:space="preserve">19  </v>
      </c>
      <c r="B23" s="147" t="str">
        <f>IF(รายชื่อสมาชิก!D23="","",รายชื่อสมาชิก!D23&amp; "  " )</f>
        <v xml:space="preserve">เด็กหญิงวรรณธิมา โพธิ์ทอง  </v>
      </c>
      <c r="C23" s="148" t="str">
        <f>IF(บันทึกเวลาเรียน!W23="",""," " &amp; บันทึกเวลาเรียน!W23 &amp; " ")</f>
        <v xml:space="preserve"> 0 </v>
      </c>
      <c r="D23" s="111"/>
      <c r="E23" s="114"/>
      <c r="F23" s="115"/>
    </row>
    <row r="24" spans="1:24" ht="21" customHeight="1">
      <c r="A24" s="146" t="str">
        <f>IF(รายชื่อสมาชิก!A24="","",รายชื่อสมาชิก!A24&amp; "  " )</f>
        <v xml:space="preserve">20  </v>
      </c>
      <c r="B24" s="147" t="str">
        <f>IF(รายชื่อสมาชิก!D24="","",รายชื่อสมาชิก!D24&amp; "  " )</f>
        <v xml:space="preserve">เด็กหญิงศศิธร ชูเชิด  </v>
      </c>
      <c r="C24" s="148" t="str">
        <f>IF(บันทึกเวลาเรียน!W24="",""," " &amp; บันทึกเวลาเรียน!W24 &amp; " ")</f>
        <v xml:space="preserve"> 0 </v>
      </c>
      <c r="D24" s="111"/>
      <c r="E24" s="114"/>
      <c r="F24" s="115"/>
    </row>
    <row r="25" spans="1:24" ht="21" customHeight="1" thickBot="1">
      <c r="A25" s="149" t="str">
        <f>IF(รายชื่อสมาชิก!A25="","",รายชื่อสมาชิก!A25&amp; "  " )</f>
        <v xml:space="preserve">21  </v>
      </c>
      <c r="B25" s="150" t="str">
        <f>IF(รายชื่อสมาชิก!D25="","",รายชื่อสมาชิก!D25&amp; "  " )</f>
        <v xml:space="preserve">เด็กหญิงมลิวรรณ สมเผ่า  </v>
      </c>
      <c r="C25" s="151" t="str">
        <f>IF(บันทึกเวลาเรียน!W25="",""," " &amp; บันทึกเวลาเรียน!W25 &amp; " ")</f>
        <v xml:space="preserve"> 0 </v>
      </c>
      <c r="D25" s="116"/>
      <c r="E25" s="117"/>
      <c r="F25" s="118"/>
    </row>
    <row r="26" spans="1:24" ht="21" customHeight="1">
      <c r="A26" s="341"/>
      <c r="B26" s="342"/>
      <c r="C26" s="343"/>
      <c r="D26" s="347"/>
      <c r="E26" s="347"/>
      <c r="F26" s="349"/>
    </row>
    <row r="27" spans="1:24" ht="21" customHeight="1" thickBot="1">
      <c r="A27" s="344"/>
      <c r="B27" s="345"/>
      <c r="C27" s="346"/>
      <c r="D27" s="348"/>
      <c r="E27" s="348"/>
      <c r="F27" s="350"/>
    </row>
    <row r="28" spans="1:24" ht="13.5" customHeight="1">
      <c r="A28" s="152"/>
      <c r="B28" s="153"/>
      <c r="C28" s="153"/>
      <c r="D28" s="153"/>
      <c r="E28" s="153"/>
      <c r="F28" s="154"/>
    </row>
    <row r="29" spans="1:24">
      <c r="A29" s="155" t="s">
        <v>55</v>
      </c>
      <c r="B29" s="156"/>
      <c r="C29" s="157" t="s">
        <v>55</v>
      </c>
      <c r="D29" s="340"/>
      <c r="E29" s="340"/>
      <c r="F29" s="158"/>
      <c r="G29" s="159"/>
      <c r="H29" s="159"/>
      <c r="I29" s="159"/>
      <c r="J29" s="159"/>
      <c r="K29" s="159"/>
      <c r="L29" s="159"/>
      <c r="M29" s="159"/>
      <c r="N29" s="159"/>
      <c r="O29" s="159"/>
      <c r="P29" s="159"/>
      <c r="Q29" s="159"/>
      <c r="R29" s="159"/>
      <c r="S29" s="159"/>
      <c r="T29" s="159"/>
      <c r="U29" s="159"/>
      <c r="V29" s="159"/>
      <c r="W29" s="159"/>
      <c r="X29" s="159"/>
    </row>
    <row r="30" spans="1:24">
      <c r="A30" s="155"/>
      <c r="B30" s="160" t="str">
        <f>IF(ปก!H10="","","( " &amp; ปก!H10 &amp; " )")</f>
        <v>( นายกานต์ สุขกลาง )</v>
      </c>
      <c r="C30" s="157"/>
      <c r="D30" s="372" t="str">
        <f>IF(ปก!E27="",""," " &amp; ปก!E27 &amp; " ")</f>
        <v xml:space="preserve"> (นายกานต์ สุขกลาง) </v>
      </c>
      <c r="E30" s="372"/>
      <c r="F30" s="158"/>
      <c r="G30" s="159"/>
      <c r="H30" s="159"/>
      <c r="I30" s="159"/>
      <c r="J30" s="159"/>
      <c r="K30" s="159"/>
      <c r="L30" s="159"/>
      <c r="M30" s="159"/>
      <c r="N30" s="159"/>
      <c r="O30" s="159"/>
      <c r="P30" s="159"/>
      <c r="Q30" s="159"/>
      <c r="R30" s="159"/>
      <c r="S30" s="159"/>
      <c r="T30" s="159"/>
      <c r="U30" s="159"/>
      <c r="V30" s="159"/>
      <c r="W30" s="159"/>
      <c r="X30" s="159"/>
    </row>
    <row r="31" spans="1:24">
      <c r="A31" s="155"/>
      <c r="B31" s="160" t="s">
        <v>196</v>
      </c>
      <c r="C31" s="157"/>
      <c r="D31" s="374"/>
      <c r="E31" s="374"/>
      <c r="F31" s="158"/>
      <c r="G31" s="159"/>
      <c r="H31" s="159"/>
      <c r="I31" s="159"/>
      <c r="J31" s="159"/>
      <c r="K31" s="159"/>
      <c r="L31" s="159"/>
      <c r="M31" s="159"/>
      <c r="N31" s="159"/>
      <c r="O31" s="159"/>
      <c r="P31" s="159"/>
      <c r="Q31" s="159"/>
      <c r="R31" s="159"/>
      <c r="S31" s="159"/>
      <c r="T31" s="159"/>
      <c r="U31" s="159"/>
      <c r="V31" s="159"/>
      <c r="W31" s="159"/>
      <c r="X31" s="159"/>
    </row>
    <row r="32" spans="1:24">
      <c r="A32" s="155"/>
      <c r="B32" s="161"/>
      <c r="C32" s="157"/>
      <c r="D32" s="161" t="s">
        <v>229</v>
      </c>
      <c r="E32" s="161" t="s">
        <v>230</v>
      </c>
      <c r="F32" s="158"/>
      <c r="G32" s="159"/>
      <c r="H32" s="159"/>
      <c r="I32" s="159"/>
      <c r="J32" s="159"/>
      <c r="K32" s="159"/>
      <c r="L32" s="159"/>
      <c r="M32" s="159"/>
      <c r="N32" s="159"/>
      <c r="O32" s="159"/>
      <c r="P32" s="159"/>
      <c r="Q32" s="159"/>
      <c r="R32" s="159"/>
      <c r="S32" s="159"/>
      <c r="T32" s="159"/>
      <c r="U32" s="159"/>
      <c r="V32" s="159"/>
      <c r="W32" s="159"/>
      <c r="X32" s="159"/>
    </row>
    <row r="33" spans="1:6">
      <c r="A33" s="162" t="s">
        <v>55</v>
      </c>
      <c r="B33" s="163"/>
      <c r="C33" s="164" t="s">
        <v>55</v>
      </c>
      <c r="D33" s="340"/>
      <c r="E33" s="340"/>
      <c r="F33" s="154"/>
    </row>
    <row r="34" spans="1:6">
      <c r="A34" s="66"/>
      <c r="B34" s="165" t="str">
        <f>IF(ปก!H11="","","( " &amp; ปก!H11 &amp; " )")</f>
        <v>( นางสาวบัวบุษกร รักษา )</v>
      </c>
      <c r="D34" s="372" t="str">
        <f>IF(ปก!E30="",""," " &amp; ปก!E30 &amp; " ")</f>
        <v xml:space="preserve"> (นางสาวศิริลักษณ์ สืบไทย) </v>
      </c>
      <c r="E34" s="372"/>
      <c r="F34" s="67"/>
    </row>
    <row r="35" spans="1:6" ht="25.2" thickBot="1">
      <c r="A35" s="31"/>
      <c r="B35" s="166" t="s">
        <v>196</v>
      </c>
      <c r="C35" s="33"/>
      <c r="D35" s="373" t="s">
        <v>231</v>
      </c>
      <c r="E35" s="373"/>
      <c r="F35" s="34"/>
    </row>
  </sheetData>
  <sheetProtection algorithmName="SHA-512" hashValue="zGYdQrFHXGlkAtAkBR+nOKjZUPAnivjyntK8TsfDixSSeFpmidGLV7/1KmUcyQrNLqX4Oqa9HXIJcPhuVKjmAA==" saltValue="A8O2joFq9ivFziDgvubpug==" spinCount="100000" sheet="1" objects="1" scenarios="1"/>
  <mergeCells count="17">
    <mergeCell ref="D30:E30"/>
    <mergeCell ref="D33:E33"/>
    <mergeCell ref="D34:E34"/>
    <mergeCell ref="D35:E35"/>
    <mergeCell ref="D31:E31"/>
    <mergeCell ref="A1:F1"/>
    <mergeCell ref="A2:A4"/>
    <mergeCell ref="B2:B4"/>
    <mergeCell ref="C2:C4"/>
    <mergeCell ref="D2:D4"/>
    <mergeCell ref="E2:E4"/>
    <mergeCell ref="F2:F4"/>
    <mergeCell ref="D29:E29"/>
    <mergeCell ref="A26:C27"/>
    <mergeCell ref="D26:D27"/>
    <mergeCell ref="E26:E27"/>
    <mergeCell ref="F26:F27"/>
  </mergeCells>
  <pageMargins left="0.25" right="0.25" top="0.75" bottom="0.75" header="0.3" footer="0.3"/>
  <pageSetup paperSize="9" scale="96" orientation="portrait" horizontalDpi="4294967293" verticalDpi="12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A00-000000000000}">
          <x14:formula1>
            <xm:f>รายการ!$P$2:$P$3</xm:f>
          </x14:formula1>
          <xm:sqref>F5:F25 E5:E25</xm:sqref>
        </x14:dataValidation>
        <x14:dataValidation type="list" allowBlank="1" showInputMessage="1" showErrorMessage="1" xr:uid="{00000000-0002-0000-0A00-000001000000}">
          <x14:formula1>
            <xm:f>รายการ!$L$62:$L$71</xm:f>
          </x14:formula1>
          <xm:sqref>D5:D25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N32"/>
  <sheetViews>
    <sheetView view="pageLayout" topLeftCell="A22" zoomScaleNormal="100" workbookViewId="0">
      <selection activeCell="H11" sqref="H11:L11"/>
    </sheetView>
  </sheetViews>
  <sheetFormatPr defaultColWidth="9.109375" defaultRowHeight="21"/>
  <cols>
    <col min="1" max="2" width="9.109375" style="123"/>
    <col min="3" max="5" width="6.6640625" style="123" customWidth="1"/>
    <col min="6" max="6" width="8.6640625" style="123" customWidth="1"/>
    <col min="7" max="7" width="1.6640625" style="123" customWidth="1"/>
    <col min="8" max="11" width="6.6640625" style="123" customWidth="1"/>
    <col min="12" max="12" width="2.33203125" style="123" customWidth="1"/>
    <col min="13" max="13" width="9.33203125" style="123" customWidth="1"/>
    <col min="14" max="14" width="6.6640625" style="123" customWidth="1"/>
    <col min="15" max="567" width="0" style="123" hidden="1" customWidth="1"/>
    <col min="568" max="16384" width="9.109375" style="123"/>
  </cols>
  <sheetData>
    <row r="1" spans="2:14" ht="31.95" customHeight="1">
      <c r="B1" s="121"/>
      <c r="C1" s="122"/>
      <c r="D1" s="122"/>
      <c r="E1" s="122"/>
      <c r="F1" s="122"/>
      <c r="G1" s="122"/>
      <c r="H1" s="122"/>
      <c r="I1" s="122"/>
      <c r="J1" s="122"/>
      <c r="K1" s="122"/>
      <c r="L1" s="167" t="s">
        <v>191</v>
      </c>
      <c r="M1" s="167"/>
      <c r="N1" s="168"/>
    </row>
    <row r="2" spans="2:14" ht="25.8">
      <c r="B2" s="124"/>
      <c r="L2" s="172" t="s">
        <v>193</v>
      </c>
      <c r="M2" s="172"/>
      <c r="N2" s="98" t="s">
        <v>190</v>
      </c>
    </row>
    <row r="3" spans="2:14" ht="26.4" customHeight="1">
      <c r="B3" s="124"/>
      <c r="N3" s="125"/>
    </row>
    <row r="4" spans="2:14" ht="35.25" customHeight="1">
      <c r="B4" s="193" t="s">
        <v>35</v>
      </c>
      <c r="C4" s="194"/>
      <c r="D4" s="194"/>
      <c r="E4" s="194"/>
      <c r="F4" s="194"/>
      <c r="G4" s="194"/>
      <c r="H4" s="194"/>
      <c r="I4" s="194"/>
      <c r="J4" s="194"/>
      <c r="K4" s="194"/>
      <c r="L4" s="194"/>
      <c r="M4" s="194"/>
      <c r="N4" s="195"/>
    </row>
    <row r="5" spans="2:14" ht="30" customHeight="1">
      <c r="B5" s="196" t="s">
        <v>36</v>
      </c>
      <c r="C5" s="197"/>
      <c r="D5" s="197"/>
      <c r="E5" s="197"/>
      <c r="F5" s="197"/>
      <c r="G5" s="197"/>
      <c r="H5" s="197"/>
      <c r="I5" s="197"/>
      <c r="J5" s="197"/>
      <c r="K5" s="197"/>
      <c r="L5" s="197"/>
      <c r="M5" s="197"/>
      <c r="N5" s="198"/>
    </row>
    <row r="6" spans="2:14" ht="33">
      <c r="B6" s="196" t="s">
        <v>37</v>
      </c>
      <c r="C6" s="199"/>
      <c r="D6" s="199"/>
      <c r="E6" s="199"/>
      <c r="F6" s="199"/>
      <c r="G6" s="199"/>
      <c r="H6" s="199"/>
      <c r="I6" s="199"/>
      <c r="J6" s="199"/>
      <c r="K6" s="199"/>
      <c r="L6" s="199"/>
      <c r="M6" s="199"/>
      <c r="N6" s="200"/>
    </row>
    <row r="7" spans="2:14">
      <c r="B7" s="126"/>
      <c r="C7" s="201" t="s">
        <v>198</v>
      </c>
      <c r="D7" s="201"/>
      <c r="E7" s="127">
        <v>1</v>
      </c>
      <c r="F7" s="202" t="s">
        <v>199</v>
      </c>
      <c r="G7" s="202"/>
      <c r="H7" s="202"/>
      <c r="I7" s="128" t="s">
        <v>200</v>
      </c>
      <c r="J7" s="127">
        <v>20</v>
      </c>
      <c r="K7" s="202" t="s">
        <v>201</v>
      </c>
      <c r="L7" s="202"/>
      <c r="M7" s="202"/>
      <c r="N7" s="129"/>
    </row>
    <row r="8" spans="2:14">
      <c r="B8" s="126"/>
      <c r="C8" s="170"/>
      <c r="D8" s="170"/>
      <c r="E8" s="130"/>
      <c r="F8" s="202" t="s">
        <v>207</v>
      </c>
      <c r="G8" s="202"/>
      <c r="H8" s="120">
        <v>2</v>
      </c>
      <c r="I8" s="201" t="s">
        <v>208</v>
      </c>
      <c r="J8" s="201"/>
      <c r="K8" s="173">
        <v>2568</v>
      </c>
      <c r="L8" s="173"/>
      <c r="M8" s="130"/>
      <c r="N8" s="129"/>
    </row>
    <row r="9" spans="2:14">
      <c r="B9" s="126"/>
      <c r="C9" s="170" t="s">
        <v>209</v>
      </c>
      <c r="D9" s="170"/>
      <c r="E9" s="170"/>
      <c r="F9" s="171" t="s">
        <v>216</v>
      </c>
      <c r="G9" s="171"/>
      <c r="H9" s="171"/>
      <c r="I9" s="171"/>
      <c r="J9" s="171"/>
      <c r="K9" s="171"/>
      <c r="L9" s="171"/>
      <c r="M9" s="130"/>
      <c r="N9" s="129"/>
    </row>
    <row r="10" spans="2:14">
      <c r="B10" s="126"/>
      <c r="C10" s="130"/>
      <c r="D10" s="130"/>
      <c r="E10" s="170" t="s">
        <v>54</v>
      </c>
      <c r="F10" s="170"/>
      <c r="G10" s="130">
        <v>1</v>
      </c>
      <c r="H10" s="169" t="s">
        <v>250</v>
      </c>
      <c r="I10" s="169"/>
      <c r="J10" s="169"/>
      <c r="K10" s="169"/>
      <c r="L10" s="169"/>
      <c r="M10" s="130"/>
      <c r="N10" s="129"/>
    </row>
    <row r="11" spans="2:14">
      <c r="B11" s="126"/>
      <c r="C11" s="130"/>
      <c r="D11" s="130"/>
      <c r="E11" s="130"/>
      <c r="F11" s="130"/>
      <c r="G11" s="130">
        <v>2</v>
      </c>
      <c r="H11" s="169" t="s">
        <v>257</v>
      </c>
      <c r="I11" s="169"/>
      <c r="J11" s="169"/>
      <c r="K11" s="169"/>
      <c r="L11" s="169"/>
      <c r="M11" s="130"/>
      <c r="N11" s="129"/>
    </row>
    <row r="12" spans="2:14" ht="6" customHeight="1" thickBot="1">
      <c r="B12" s="124"/>
      <c r="N12" s="125"/>
    </row>
    <row r="13" spans="2:14">
      <c r="B13" s="131" t="s">
        <v>38</v>
      </c>
      <c r="C13" s="180" t="s">
        <v>39</v>
      </c>
      <c r="D13" s="181"/>
      <c r="E13" s="181"/>
      <c r="F13" s="181"/>
      <c r="G13" s="181"/>
      <c r="H13" s="181"/>
      <c r="I13" s="181"/>
      <c r="J13" s="181"/>
      <c r="K13" s="181"/>
      <c r="L13" s="181"/>
      <c r="M13" s="121"/>
      <c r="N13" s="132"/>
    </row>
    <row r="14" spans="2:14" ht="21.6" thickBot="1">
      <c r="B14" s="133" t="s">
        <v>40</v>
      </c>
      <c r="C14" s="182" t="s">
        <v>41</v>
      </c>
      <c r="D14" s="183"/>
      <c r="E14" s="183"/>
      <c r="F14" s="183"/>
      <c r="G14" s="183"/>
      <c r="H14" s="183"/>
      <c r="I14" s="183"/>
      <c r="J14" s="183"/>
      <c r="K14" s="183"/>
      <c r="L14" s="184"/>
      <c r="M14" s="186" t="s">
        <v>2</v>
      </c>
      <c r="N14" s="187"/>
    </row>
    <row r="15" spans="2:14" ht="21.6" thickBot="1">
      <c r="B15" s="134" t="s">
        <v>42</v>
      </c>
      <c r="C15" s="188" t="s">
        <v>87</v>
      </c>
      <c r="D15" s="189"/>
      <c r="E15" s="189"/>
      <c r="F15" s="189"/>
      <c r="G15" s="190"/>
      <c r="H15" s="191" t="s">
        <v>100</v>
      </c>
      <c r="I15" s="189"/>
      <c r="J15" s="189"/>
      <c r="K15" s="189"/>
      <c r="L15" s="192"/>
      <c r="M15" s="135"/>
      <c r="N15" s="136"/>
    </row>
    <row r="16" spans="2:14" ht="21.6" thickBot="1">
      <c r="B16" s="137">
        <f>IF(COUNTA(รายชื่อสมาชิก!D5:D29)=0,"",COUNTA(รายชื่อสมาชิก!D5:D29))</f>
        <v>22</v>
      </c>
      <c r="C16" s="174">
        <f>IF($B$16="","",IF(COUNTIF(การประเมิน!$F$5:$F$25,$C$15)=0,"",COUNTIF(การประเมิน!$F$5:$F$25,$C$15)))</f>
        <v>4</v>
      </c>
      <c r="D16" s="175"/>
      <c r="E16" s="175"/>
      <c r="F16" s="175"/>
      <c r="G16" s="176"/>
      <c r="H16" s="177">
        <f>IF($B$16="","",IF(COUNTIF(การประเมิน!$F$5:$F$25,$H$15)=0,"",COUNTIF(การประเมิน!$F$5:$F$25,$H$15)))</f>
        <v>2</v>
      </c>
      <c r="I16" s="175"/>
      <c r="J16" s="175"/>
      <c r="K16" s="175"/>
      <c r="L16" s="178"/>
      <c r="M16" s="135"/>
      <c r="N16" s="136"/>
    </row>
    <row r="17" spans="2:14" ht="7.5" customHeight="1">
      <c r="B17" s="124"/>
      <c r="N17" s="125"/>
    </row>
    <row r="18" spans="2:14" ht="6.75" customHeight="1">
      <c r="B18" s="124"/>
      <c r="N18" s="125"/>
    </row>
    <row r="19" spans="2:14" ht="19.95" customHeight="1">
      <c r="B19" s="124"/>
      <c r="E19" s="130" t="s">
        <v>43</v>
      </c>
      <c r="N19" s="125"/>
    </row>
    <row r="20" spans="2:14">
      <c r="B20" s="124"/>
      <c r="C20" s="123" t="s">
        <v>44</v>
      </c>
      <c r="N20" s="125"/>
    </row>
    <row r="21" spans="2:14">
      <c r="B21" s="124"/>
      <c r="C21" s="123" t="s">
        <v>44</v>
      </c>
      <c r="N21" s="125"/>
    </row>
    <row r="22" spans="2:14">
      <c r="B22" s="124"/>
      <c r="C22" s="123" t="s">
        <v>45</v>
      </c>
      <c r="N22" s="125"/>
    </row>
    <row r="23" spans="2:14">
      <c r="B23" s="124"/>
      <c r="C23" s="123" t="s">
        <v>46</v>
      </c>
      <c r="N23" s="125"/>
    </row>
    <row r="24" spans="2:14" ht="26.25" customHeight="1">
      <c r="B24" s="126"/>
      <c r="D24" s="130" t="s">
        <v>47</v>
      </c>
      <c r="N24" s="125"/>
    </row>
    <row r="25" spans="2:14" ht="15.6" customHeight="1">
      <c r="B25" s="124"/>
      <c r="N25" s="125"/>
    </row>
    <row r="26" spans="2:14">
      <c r="B26" s="124"/>
      <c r="C26" s="138"/>
      <c r="E26" s="123" t="s">
        <v>53</v>
      </c>
      <c r="N26" s="125"/>
    </row>
    <row r="27" spans="2:14" ht="21.75" customHeight="1">
      <c r="B27" s="124"/>
      <c r="E27" s="185" t="s">
        <v>244</v>
      </c>
      <c r="F27" s="185"/>
      <c r="G27" s="185"/>
      <c r="H27" s="185"/>
      <c r="I27" s="185"/>
      <c r="N27" s="125"/>
    </row>
    <row r="28" spans="2:14" ht="24.6" customHeight="1">
      <c r="B28" s="124"/>
      <c r="E28" s="138" t="s">
        <v>48</v>
      </c>
      <c r="F28" s="123" t="s">
        <v>49</v>
      </c>
      <c r="H28" s="138" t="s">
        <v>48</v>
      </c>
      <c r="I28" s="123" t="s">
        <v>50</v>
      </c>
      <c r="N28" s="125"/>
    </row>
    <row r="29" spans="2:14" ht="28.2" customHeight="1">
      <c r="B29" s="124"/>
      <c r="C29" s="138"/>
      <c r="E29" s="123" t="s">
        <v>51</v>
      </c>
      <c r="N29" s="125"/>
    </row>
    <row r="30" spans="2:14">
      <c r="B30" s="124"/>
      <c r="E30" s="185" t="s">
        <v>242</v>
      </c>
      <c r="F30" s="185"/>
      <c r="G30" s="185"/>
      <c r="H30" s="185"/>
      <c r="I30" s="185"/>
      <c r="N30" s="125"/>
    </row>
    <row r="31" spans="2:14">
      <c r="B31" s="124"/>
      <c r="E31" s="179" t="s">
        <v>258</v>
      </c>
      <c r="F31" s="179"/>
      <c r="G31" s="179"/>
      <c r="H31" s="179"/>
      <c r="I31" s="179"/>
      <c r="N31" s="125"/>
    </row>
    <row r="32" spans="2:14" ht="21.6" thickBot="1">
      <c r="B32" s="135"/>
      <c r="C32" s="139"/>
      <c r="D32" s="140"/>
      <c r="E32" s="140"/>
      <c r="F32" s="140"/>
      <c r="G32" s="140"/>
      <c r="H32" s="140"/>
      <c r="I32" s="140"/>
      <c r="J32" s="140"/>
      <c r="K32" s="140"/>
      <c r="L32" s="140"/>
      <c r="M32" s="140"/>
      <c r="N32" s="136"/>
    </row>
  </sheetData>
  <sheetProtection algorithmName="SHA-512" hashValue="DeTVVu5ZwpxxThgS9CHWS+E8QVjM/bHAfD2b/5YWYlM/DeWNVsjCDNfPzVF5Udafs81JqBSQpuncMVgr1PneEQ==" saltValue="PT2GszDbzliBH30g5s9yeQ==" spinCount="100000" sheet="1" selectLockedCells="1"/>
  <mergeCells count="27">
    <mergeCell ref="M14:N14"/>
    <mergeCell ref="C15:G15"/>
    <mergeCell ref="H15:L15"/>
    <mergeCell ref="B4:N4"/>
    <mergeCell ref="B5:N5"/>
    <mergeCell ref="B6:N6"/>
    <mergeCell ref="C7:D7"/>
    <mergeCell ref="C8:D8"/>
    <mergeCell ref="F8:G8"/>
    <mergeCell ref="F7:H7"/>
    <mergeCell ref="K7:M7"/>
    <mergeCell ref="I8:J8"/>
    <mergeCell ref="C16:G16"/>
    <mergeCell ref="H16:L16"/>
    <mergeCell ref="E31:I31"/>
    <mergeCell ref="C13:L13"/>
    <mergeCell ref="C14:L14"/>
    <mergeCell ref="E27:I27"/>
    <mergeCell ref="E30:I30"/>
    <mergeCell ref="L1:N1"/>
    <mergeCell ref="H10:L10"/>
    <mergeCell ref="H11:L11"/>
    <mergeCell ref="E10:F10"/>
    <mergeCell ref="F9:L9"/>
    <mergeCell ref="C9:E9"/>
    <mergeCell ref="L2:M2"/>
    <mergeCell ref="K8:L8"/>
  </mergeCells>
  <pageMargins left="0.25" right="0.25" top="0.6333333333333333" bottom="0.75" header="0.3" footer="0.3"/>
  <pageSetup paperSize="9" pageOrder="overThenDown" orientation="portrait" horizontalDpi="4294967293" r:id="rId1"/>
  <headerFooter alignWithMargins="0"/>
  <ignoredErrors>
    <ignoredError sqref="C16 H16" unlockedFormula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100-000000000000}">
          <x14:formula1>
            <xm:f>รายการ!$K$38:$K$46</xm:f>
          </x14:formula1>
          <xm:sqref>F9:L9</xm:sqref>
        </x14:dataValidation>
        <x14:dataValidation type="list" allowBlank="1" showInputMessage="1" showErrorMessage="1" xr:uid="{00000000-0002-0000-0100-000001000000}">
          <x14:formula1>
            <xm:f>รายการ!$L$38:$L$52</xm:f>
          </x14:formula1>
          <xm:sqref>H10:L11</xm:sqref>
        </x14:dataValidation>
        <x14:dataValidation type="list" allowBlank="1" showInputMessage="1" showErrorMessage="1" xr:uid="{00000000-0002-0000-0100-000002000000}">
          <x14:formula1>
            <xm:f>รายการ!$L$53:$L$61</xm:f>
          </x14:formula1>
          <xm:sqref>N2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37"/>
  <sheetViews>
    <sheetView view="pageLayout" zoomScaleNormal="93" workbookViewId="0">
      <selection activeCell="A35" sqref="A35:F37"/>
    </sheetView>
  </sheetViews>
  <sheetFormatPr defaultColWidth="9" defaultRowHeight="24.6"/>
  <cols>
    <col min="1" max="2" width="11.109375" style="15" customWidth="1"/>
    <col min="3" max="3" width="51.33203125" style="15" customWidth="1"/>
    <col min="4" max="4" width="23.88671875" style="15" hidden="1" customWidth="1"/>
    <col min="5" max="16384" width="9" style="15"/>
  </cols>
  <sheetData>
    <row r="1" spans="1:6" ht="20.25" customHeight="1">
      <c r="A1" s="211" t="s">
        <v>206</v>
      </c>
      <c r="B1" s="212"/>
      <c r="C1" s="212"/>
      <c r="D1" s="212"/>
      <c r="E1" s="212"/>
      <c r="F1" s="213"/>
    </row>
    <row r="2" spans="1:6" ht="20.25" customHeight="1" thickBot="1">
      <c r="A2" s="214"/>
      <c r="B2" s="215"/>
      <c r="C2" s="215"/>
      <c r="D2" s="215"/>
      <c r="E2" s="215"/>
      <c r="F2" s="216"/>
    </row>
    <row r="3" spans="1:6" ht="20.25" customHeight="1" thickBot="1">
      <c r="A3" s="81" t="s">
        <v>38</v>
      </c>
      <c r="B3" s="82" t="str">
        <f>IF(ปก!J7="","","( " &amp; ปก!J7 &amp; " )")</f>
        <v>( 20 )</v>
      </c>
      <c r="C3" s="83" t="s">
        <v>205</v>
      </c>
      <c r="D3" s="84"/>
      <c r="E3" s="84"/>
      <c r="F3" s="85"/>
    </row>
    <row r="4" spans="1:6" ht="20.25" customHeight="1">
      <c r="A4" s="203" t="s">
        <v>197</v>
      </c>
      <c r="B4" s="86" t="s">
        <v>203</v>
      </c>
      <c r="C4" s="205" t="str">
        <f>IF(ปก!H10="","","( " &amp; ปก!H10 &amp; " )")</f>
        <v>( นายกานต์ สุขกลาง )</v>
      </c>
      <c r="D4" s="206"/>
      <c r="E4" s="206"/>
      <c r="F4" s="207"/>
    </row>
    <row r="5" spans="1:6" ht="20.25" customHeight="1" thickBot="1">
      <c r="A5" s="204"/>
      <c r="B5" s="87" t="s">
        <v>204</v>
      </c>
      <c r="C5" s="208" t="str">
        <f>IF(ปก!H11="","","( " &amp; ปก!H11&amp; " )")</f>
        <v>( นางสาวบัวบุษกร รักษา )</v>
      </c>
      <c r="D5" s="209"/>
      <c r="E5" s="209"/>
      <c r="F5" s="210"/>
    </row>
    <row r="6" spans="1:6" ht="20.25" customHeight="1">
      <c r="A6" s="219" t="s">
        <v>202</v>
      </c>
      <c r="B6" s="220"/>
      <c r="C6" s="224"/>
      <c r="D6" s="225"/>
      <c r="E6" s="225"/>
      <c r="F6" s="226"/>
    </row>
    <row r="7" spans="1:6" ht="12" customHeight="1">
      <c r="A7" s="221"/>
      <c r="B7" s="220"/>
      <c r="C7" s="224"/>
      <c r="D7" s="225"/>
      <c r="E7" s="225"/>
      <c r="F7" s="226"/>
    </row>
    <row r="8" spans="1:6" ht="20.25" customHeight="1">
      <c r="A8" s="221"/>
      <c r="B8" s="220"/>
      <c r="C8" s="224"/>
      <c r="D8" s="225"/>
      <c r="E8" s="225"/>
      <c r="F8" s="226"/>
    </row>
    <row r="9" spans="1:6" ht="20.25" customHeight="1" thickBot="1">
      <c r="A9" s="222"/>
      <c r="B9" s="223"/>
      <c r="C9" s="227"/>
      <c r="D9" s="228"/>
      <c r="E9" s="228"/>
      <c r="F9" s="229"/>
    </row>
    <row r="10" spans="1:6" ht="20.25" customHeight="1">
      <c r="A10" s="258" t="s">
        <v>3</v>
      </c>
      <c r="B10" s="259"/>
      <c r="C10" s="230"/>
      <c r="D10" s="231"/>
      <c r="E10" s="231"/>
      <c r="F10" s="232"/>
    </row>
    <row r="11" spans="1:6" ht="20.25" customHeight="1" thickBot="1">
      <c r="A11" s="260"/>
      <c r="B11" s="261"/>
      <c r="C11" s="227"/>
      <c r="D11" s="228"/>
      <c r="E11" s="228"/>
      <c r="F11" s="229"/>
    </row>
    <row r="12" spans="1:6" ht="3" customHeight="1" thickBot="1">
      <c r="A12" s="237"/>
      <c r="B12" s="237"/>
      <c r="C12" s="237"/>
      <c r="D12" s="237"/>
    </row>
    <row r="13" spans="1:6" ht="24.75" customHeight="1" thickBot="1">
      <c r="A13" s="88" t="s">
        <v>0</v>
      </c>
      <c r="B13" s="240" t="s">
        <v>1</v>
      </c>
      <c r="C13" s="241"/>
      <c r="D13" s="89" t="s">
        <v>2</v>
      </c>
      <c r="E13" s="217" t="s">
        <v>2</v>
      </c>
      <c r="F13" s="218"/>
    </row>
    <row r="14" spans="1:6" ht="22.5" customHeight="1">
      <c r="A14" s="90">
        <v>1</v>
      </c>
      <c r="B14" s="242"/>
      <c r="C14" s="243"/>
      <c r="D14" s="94"/>
      <c r="E14" s="233"/>
      <c r="F14" s="234"/>
    </row>
    <row r="15" spans="1:6" ht="22.5" customHeight="1">
      <c r="A15" s="91" t="s">
        <v>20</v>
      </c>
      <c r="B15" s="238"/>
      <c r="C15" s="239"/>
      <c r="D15" s="95"/>
      <c r="E15" s="235"/>
      <c r="F15" s="236"/>
    </row>
    <row r="16" spans="1:6" ht="22.5" customHeight="1">
      <c r="A16" s="91" t="s">
        <v>21</v>
      </c>
      <c r="B16" s="238"/>
      <c r="C16" s="239"/>
      <c r="D16" s="95"/>
      <c r="E16" s="235"/>
      <c r="F16" s="236"/>
    </row>
    <row r="17" spans="1:6" ht="22.5" customHeight="1">
      <c r="A17" s="91" t="s">
        <v>22</v>
      </c>
      <c r="B17" s="238"/>
      <c r="C17" s="239"/>
      <c r="D17" s="95"/>
      <c r="E17" s="235"/>
      <c r="F17" s="236"/>
    </row>
    <row r="18" spans="1:6" ht="22.5" customHeight="1">
      <c r="A18" s="91" t="s">
        <v>23</v>
      </c>
      <c r="B18" s="238"/>
      <c r="C18" s="239"/>
      <c r="D18" s="95"/>
      <c r="E18" s="235"/>
      <c r="F18" s="236"/>
    </row>
    <row r="19" spans="1:6" ht="22.5" customHeight="1">
      <c r="A19" s="91" t="s">
        <v>24</v>
      </c>
      <c r="B19" s="238"/>
      <c r="C19" s="239"/>
      <c r="D19" s="95"/>
      <c r="E19" s="235"/>
      <c r="F19" s="236"/>
    </row>
    <row r="20" spans="1:6" ht="22.5" customHeight="1">
      <c r="A20" s="91" t="s">
        <v>25</v>
      </c>
      <c r="B20" s="238"/>
      <c r="C20" s="239"/>
      <c r="D20" s="95"/>
      <c r="E20" s="235"/>
      <c r="F20" s="236"/>
    </row>
    <row r="21" spans="1:6" ht="22.5" customHeight="1">
      <c r="A21" s="91" t="s">
        <v>26</v>
      </c>
      <c r="B21" s="238"/>
      <c r="C21" s="239"/>
      <c r="D21" s="95"/>
      <c r="E21" s="235"/>
      <c r="F21" s="236"/>
    </row>
    <row r="22" spans="1:6" ht="22.5" customHeight="1">
      <c r="A22" s="91" t="s">
        <v>27</v>
      </c>
      <c r="B22" s="238"/>
      <c r="C22" s="239"/>
      <c r="D22" s="95"/>
      <c r="E22" s="235"/>
      <c r="F22" s="236"/>
    </row>
    <row r="23" spans="1:6" ht="22.5" customHeight="1">
      <c r="A23" s="91" t="s">
        <v>28</v>
      </c>
      <c r="B23" s="238"/>
      <c r="C23" s="239"/>
      <c r="D23" s="95"/>
      <c r="E23" s="235"/>
      <c r="F23" s="236"/>
    </row>
    <row r="24" spans="1:6" ht="22.5" customHeight="1">
      <c r="A24" s="91" t="s">
        <v>29</v>
      </c>
      <c r="B24" s="238"/>
      <c r="C24" s="239"/>
      <c r="D24" s="95"/>
      <c r="E24" s="235"/>
      <c r="F24" s="236"/>
    </row>
    <row r="25" spans="1:6" ht="22.5" customHeight="1">
      <c r="A25" s="91" t="s">
        <v>30</v>
      </c>
      <c r="B25" s="238"/>
      <c r="C25" s="239"/>
      <c r="D25" s="95"/>
      <c r="E25" s="235"/>
      <c r="F25" s="236"/>
    </row>
    <row r="26" spans="1:6" ht="22.5" customHeight="1">
      <c r="A26" s="91" t="s">
        <v>31</v>
      </c>
      <c r="B26" s="238"/>
      <c r="C26" s="239"/>
      <c r="D26" s="95"/>
      <c r="E26" s="235"/>
      <c r="F26" s="236"/>
    </row>
    <row r="27" spans="1:6" ht="22.5" customHeight="1">
      <c r="A27" s="91" t="s">
        <v>32</v>
      </c>
      <c r="B27" s="238"/>
      <c r="C27" s="239"/>
      <c r="D27" s="95"/>
      <c r="E27" s="235"/>
      <c r="F27" s="236"/>
    </row>
    <row r="28" spans="1:6" ht="22.5" customHeight="1">
      <c r="A28" s="91" t="s">
        <v>33</v>
      </c>
      <c r="B28" s="238"/>
      <c r="C28" s="239"/>
      <c r="D28" s="95"/>
      <c r="E28" s="235"/>
      <c r="F28" s="236"/>
    </row>
    <row r="29" spans="1:6" ht="22.5" customHeight="1">
      <c r="A29" s="91" t="s">
        <v>34</v>
      </c>
      <c r="B29" s="238"/>
      <c r="C29" s="239"/>
      <c r="D29" s="95"/>
      <c r="E29" s="235"/>
      <c r="F29" s="236"/>
    </row>
    <row r="30" spans="1:6" ht="22.5" customHeight="1">
      <c r="A30" s="92">
        <v>17</v>
      </c>
      <c r="B30" s="238"/>
      <c r="C30" s="239"/>
      <c r="D30" s="95"/>
      <c r="E30" s="235"/>
      <c r="F30" s="236"/>
    </row>
    <row r="31" spans="1:6" ht="22.5" customHeight="1">
      <c r="A31" s="92">
        <v>18</v>
      </c>
      <c r="B31" s="238"/>
      <c r="C31" s="239"/>
      <c r="D31" s="95"/>
      <c r="E31" s="235"/>
      <c r="F31" s="236"/>
    </row>
    <row r="32" spans="1:6" ht="22.5" customHeight="1">
      <c r="A32" s="92">
        <v>19</v>
      </c>
      <c r="B32" s="238"/>
      <c r="C32" s="239"/>
      <c r="D32" s="95"/>
      <c r="E32" s="235"/>
      <c r="F32" s="236"/>
    </row>
    <row r="33" spans="1:6" ht="22.5" customHeight="1" thickBot="1">
      <c r="A33" s="93">
        <v>20</v>
      </c>
      <c r="B33" s="256"/>
      <c r="C33" s="257"/>
      <c r="D33" s="96"/>
      <c r="E33" s="262"/>
      <c r="F33" s="263"/>
    </row>
    <row r="34" spans="1:6" ht="23.25" customHeight="1" thickBot="1">
      <c r="A34" s="244"/>
      <c r="B34" s="245"/>
      <c r="C34" s="245"/>
      <c r="D34" s="245"/>
      <c r="E34" s="245"/>
      <c r="F34" s="246"/>
    </row>
    <row r="35" spans="1:6">
      <c r="A35" s="247"/>
      <c r="B35" s="248"/>
      <c r="C35" s="248"/>
      <c r="D35" s="248"/>
      <c r="E35" s="248"/>
      <c r="F35" s="249"/>
    </row>
    <row r="36" spans="1:6" ht="24" customHeight="1">
      <c r="A36" s="250"/>
      <c r="B36" s="251"/>
      <c r="C36" s="251"/>
      <c r="D36" s="251"/>
      <c r="E36" s="251"/>
      <c r="F36" s="252"/>
    </row>
    <row r="37" spans="1:6" ht="25.2" thickBot="1">
      <c r="A37" s="253"/>
      <c r="B37" s="254"/>
      <c r="C37" s="254"/>
      <c r="D37" s="254"/>
      <c r="E37" s="254"/>
      <c r="F37" s="255"/>
    </row>
  </sheetData>
  <sheetProtection algorithmName="SHA-512" hashValue="t0UML4FkVcAko1nqXzvv66VqC9Q8PVz6jdQTM0xv7pE/fZJDxQhmwFfchB/4bpxRhxjnw4nnGjOkH1l94eXazQ==" saltValue="qFhFPF/8Dra5YslpAq46PQ==" spinCount="100000" sheet="1" objects="1" scenarios="1"/>
  <mergeCells count="53">
    <mergeCell ref="A34:F34"/>
    <mergeCell ref="A35:F37"/>
    <mergeCell ref="B32:C32"/>
    <mergeCell ref="B33:C33"/>
    <mergeCell ref="A10:B11"/>
    <mergeCell ref="B29:C29"/>
    <mergeCell ref="B30:C30"/>
    <mergeCell ref="B31:C31"/>
    <mergeCell ref="E32:F32"/>
    <mergeCell ref="E33:F33"/>
    <mergeCell ref="B24:C24"/>
    <mergeCell ref="B25:C25"/>
    <mergeCell ref="B26:C26"/>
    <mergeCell ref="E27:F27"/>
    <mergeCell ref="E28:F28"/>
    <mergeCell ref="E29:F29"/>
    <mergeCell ref="B27:C27"/>
    <mergeCell ref="B28:C28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E31:F31"/>
    <mergeCell ref="E22:F22"/>
    <mergeCell ref="E23:F23"/>
    <mergeCell ref="E24:F24"/>
    <mergeCell ref="E25:F25"/>
    <mergeCell ref="E26:F26"/>
    <mergeCell ref="E18:F18"/>
    <mergeCell ref="E19:F19"/>
    <mergeCell ref="E20:F20"/>
    <mergeCell ref="E21:F21"/>
    <mergeCell ref="E30:F30"/>
    <mergeCell ref="E14:F14"/>
    <mergeCell ref="E15:F15"/>
    <mergeCell ref="E16:F16"/>
    <mergeCell ref="A12:D12"/>
    <mergeCell ref="E17:F17"/>
    <mergeCell ref="A4:A5"/>
    <mergeCell ref="C4:F4"/>
    <mergeCell ref="C5:F5"/>
    <mergeCell ref="A1:F2"/>
    <mergeCell ref="E13:F13"/>
    <mergeCell ref="A6:B9"/>
    <mergeCell ref="C6:F9"/>
    <mergeCell ref="C10:F11"/>
  </mergeCells>
  <pageMargins left="0.62992125984251968" right="0.23622047244094491" top="0.74803149606299213" bottom="0.28799999999999998" header="0.31496062992125984" footer="0.31496062992125984"/>
  <pageSetup paperSize="9" scale="96" orientation="portrait" horizontalDpi="4294967293" verticalDpi="12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5"/>
  <sheetViews>
    <sheetView view="pageLayout" zoomScaleNormal="96" workbookViewId="0">
      <selection activeCell="D9" sqref="D9"/>
    </sheetView>
  </sheetViews>
  <sheetFormatPr defaultColWidth="9" defaultRowHeight="24.6"/>
  <cols>
    <col min="1" max="1" width="7" style="15" customWidth="1"/>
    <col min="2" max="2" width="11" style="15" customWidth="1"/>
    <col min="3" max="3" width="9.6640625" style="15" customWidth="1"/>
    <col min="4" max="4" width="36.109375" style="15" customWidth="1"/>
    <col min="5" max="5" width="21.33203125" style="15" customWidth="1"/>
    <col min="6" max="16384" width="9" style="15"/>
  </cols>
  <sheetData>
    <row r="1" spans="1:5" ht="25.2" thickBot="1">
      <c r="A1" s="14"/>
      <c r="B1" s="14"/>
      <c r="C1" s="14"/>
      <c r="D1" s="14"/>
      <c r="E1" s="14"/>
    </row>
    <row r="2" spans="1:5" ht="25.2" thickBot="1">
      <c r="A2" s="264" t="s">
        <v>192</v>
      </c>
      <c r="B2" s="265"/>
      <c r="C2" s="265"/>
      <c r="D2" s="265"/>
      <c r="E2" s="266"/>
    </row>
    <row r="3" spans="1:5" ht="12" customHeight="1" thickBot="1">
      <c r="A3" s="59"/>
      <c r="B3" s="60"/>
      <c r="C3" s="60"/>
      <c r="D3" s="60"/>
      <c r="E3" s="61"/>
    </row>
    <row r="4" spans="1:5">
      <c r="A4" s="74" t="s">
        <v>4</v>
      </c>
      <c r="B4" s="75" t="s">
        <v>5</v>
      </c>
      <c r="C4" s="76" t="s">
        <v>6</v>
      </c>
      <c r="D4" s="77" t="s">
        <v>7</v>
      </c>
      <c r="E4" s="78" t="s">
        <v>2</v>
      </c>
    </row>
    <row r="5" spans="1:5" ht="21" customHeight="1">
      <c r="A5" s="68">
        <f>IF(D5="","",1)</f>
        <v>1</v>
      </c>
      <c r="B5" s="70" t="str">
        <f>IF(ปก!N2="","",ปก!N2&amp; "  " )</f>
        <v xml:space="preserve">ม.1  </v>
      </c>
      <c r="C5" s="72">
        <f>IF(D5="","",1)</f>
        <v>1</v>
      </c>
      <c r="D5" s="141" t="s">
        <v>278</v>
      </c>
      <c r="E5" s="79"/>
    </row>
    <row r="6" spans="1:5" ht="21" customHeight="1">
      <c r="A6" s="68">
        <f>IF(D6="","",IF(A5="","",A5+1))</f>
        <v>2</v>
      </c>
      <c r="B6" s="70" t="str">
        <f>IF(D6="","",IF(A6="","",ปก!$N$2&amp; "  "))</f>
        <v xml:space="preserve">ม.1  </v>
      </c>
      <c r="C6" s="72">
        <f>IF(D6="","",IF(A5="","",A5+1))</f>
        <v>2</v>
      </c>
      <c r="D6" s="141" t="s">
        <v>279</v>
      </c>
      <c r="E6" s="79"/>
    </row>
    <row r="7" spans="1:5" ht="21" customHeight="1">
      <c r="A7" s="68">
        <f t="shared" ref="A7:A29" si="0">IF(D7="","",IF(A6="","",A6+1))</f>
        <v>3</v>
      </c>
      <c r="B7" s="70" t="str">
        <f>IF(D7="","",IF(A7="","",ปก!$N$2&amp; "  "))</f>
        <v xml:space="preserve">ม.1  </v>
      </c>
      <c r="C7" s="72">
        <f t="shared" ref="C7:C29" si="1">IF(D7="","",IF(A6="","",A6+1))</f>
        <v>3</v>
      </c>
      <c r="D7" s="141" t="s">
        <v>280</v>
      </c>
      <c r="E7" s="79"/>
    </row>
    <row r="8" spans="1:5" ht="21" customHeight="1">
      <c r="A8" s="68">
        <f t="shared" si="0"/>
        <v>4</v>
      </c>
      <c r="B8" s="70" t="str">
        <f>IF(D8="","",IF(A8="","",ปก!$N$2&amp; "  "))</f>
        <v xml:space="preserve">ม.1  </v>
      </c>
      <c r="C8" s="72">
        <f t="shared" si="1"/>
        <v>4</v>
      </c>
      <c r="D8" s="142" t="s">
        <v>281</v>
      </c>
      <c r="E8" s="79"/>
    </row>
    <row r="9" spans="1:5" ht="21" customHeight="1">
      <c r="A9" s="68">
        <f t="shared" si="0"/>
        <v>5</v>
      </c>
      <c r="B9" s="70" t="str">
        <f>IF(D9="","",IF(A9="","",ปก!$N$2&amp; "  "))</f>
        <v xml:space="preserve">ม.1  </v>
      </c>
      <c r="C9" s="72">
        <f t="shared" si="1"/>
        <v>5</v>
      </c>
      <c r="D9" s="141" t="s">
        <v>282</v>
      </c>
      <c r="E9" s="79"/>
    </row>
    <row r="10" spans="1:5" ht="21" customHeight="1">
      <c r="A10" s="68">
        <f t="shared" si="0"/>
        <v>6</v>
      </c>
      <c r="B10" s="70" t="str">
        <f>IF(D10="","",IF(A10="","",ปก!$N$2&amp; "  "))</f>
        <v xml:space="preserve">ม.1  </v>
      </c>
      <c r="C10" s="72">
        <f t="shared" si="1"/>
        <v>6</v>
      </c>
      <c r="D10" s="141" t="s">
        <v>283</v>
      </c>
      <c r="E10" s="79"/>
    </row>
    <row r="11" spans="1:5" ht="21" customHeight="1">
      <c r="A11" s="68">
        <f t="shared" si="0"/>
        <v>7</v>
      </c>
      <c r="B11" s="70" t="str">
        <f>IF(D11="","",IF(A11="","",ปก!$N$2&amp; "  "))</f>
        <v xml:space="preserve">ม.1  </v>
      </c>
      <c r="C11" s="72">
        <f t="shared" si="1"/>
        <v>7</v>
      </c>
      <c r="D11" s="141" t="s">
        <v>284</v>
      </c>
      <c r="E11" s="79"/>
    </row>
    <row r="12" spans="1:5" ht="21" customHeight="1">
      <c r="A12" s="68">
        <f t="shared" si="0"/>
        <v>8</v>
      </c>
      <c r="B12" s="70" t="str">
        <f>IF(D12="","",IF(A12="","",ปก!$N$2&amp; "  "))</f>
        <v xml:space="preserve">ม.1  </v>
      </c>
      <c r="C12" s="72">
        <f t="shared" si="1"/>
        <v>8</v>
      </c>
      <c r="D12" s="141" t="s">
        <v>285</v>
      </c>
      <c r="E12" s="79"/>
    </row>
    <row r="13" spans="1:5" ht="21" customHeight="1">
      <c r="A13" s="68">
        <f t="shared" si="0"/>
        <v>9</v>
      </c>
      <c r="B13" s="70" t="str">
        <f>IF(D13="","",IF(A13="","",ปก!$N$2&amp; "  "))</f>
        <v xml:space="preserve">ม.1  </v>
      </c>
      <c r="C13" s="72">
        <f t="shared" si="1"/>
        <v>9</v>
      </c>
      <c r="D13" s="141" t="s">
        <v>286</v>
      </c>
      <c r="E13" s="79"/>
    </row>
    <row r="14" spans="1:5" ht="21" customHeight="1">
      <c r="A14" s="68">
        <f t="shared" si="0"/>
        <v>10</v>
      </c>
      <c r="B14" s="70" t="str">
        <f>IF(D14="","",IF(A14="","",ปก!$N$2&amp; "  "))</f>
        <v xml:space="preserve">ม.1  </v>
      </c>
      <c r="C14" s="72">
        <f t="shared" si="1"/>
        <v>10</v>
      </c>
      <c r="D14" s="141" t="s">
        <v>287</v>
      </c>
      <c r="E14" s="79"/>
    </row>
    <row r="15" spans="1:5" ht="21" customHeight="1">
      <c r="A15" s="68">
        <f t="shared" si="0"/>
        <v>11</v>
      </c>
      <c r="B15" s="70" t="str">
        <f>IF(D15="","",IF(A15="","",ปก!$N$2&amp; "  "))</f>
        <v xml:space="preserve">ม.1  </v>
      </c>
      <c r="C15" s="72">
        <f t="shared" si="1"/>
        <v>11</v>
      </c>
      <c r="D15" s="141" t="s">
        <v>288</v>
      </c>
      <c r="E15" s="79"/>
    </row>
    <row r="16" spans="1:5" ht="21" customHeight="1">
      <c r="A16" s="68">
        <f t="shared" si="0"/>
        <v>12</v>
      </c>
      <c r="B16" s="70" t="str">
        <f>IF(D16="","",IF(A16="","",ปก!$N$2&amp; "  "))</f>
        <v xml:space="preserve">ม.1  </v>
      </c>
      <c r="C16" s="72">
        <f t="shared" si="1"/>
        <v>12</v>
      </c>
      <c r="D16" s="141" t="s">
        <v>289</v>
      </c>
      <c r="E16" s="79"/>
    </row>
    <row r="17" spans="1:5" ht="21" customHeight="1">
      <c r="A17" s="68">
        <f t="shared" si="0"/>
        <v>13</v>
      </c>
      <c r="B17" s="70" t="str">
        <f>IF(D17="","",IF(A17="","",ปก!$N$2&amp; "  "))</f>
        <v xml:space="preserve">ม.1  </v>
      </c>
      <c r="C17" s="72">
        <f t="shared" si="1"/>
        <v>13</v>
      </c>
      <c r="D17" s="141" t="s">
        <v>290</v>
      </c>
      <c r="E17" s="79"/>
    </row>
    <row r="18" spans="1:5" ht="21" customHeight="1">
      <c r="A18" s="68">
        <f t="shared" si="0"/>
        <v>14</v>
      </c>
      <c r="B18" s="70" t="str">
        <f>IF(D18="","",IF(A18="","",ปก!$N$2&amp; "  "))</f>
        <v xml:space="preserve">ม.1  </v>
      </c>
      <c r="C18" s="72">
        <f t="shared" si="1"/>
        <v>14</v>
      </c>
      <c r="D18" s="141" t="s">
        <v>291</v>
      </c>
      <c r="E18" s="79"/>
    </row>
    <row r="19" spans="1:5" ht="21" customHeight="1">
      <c r="A19" s="68">
        <f t="shared" si="0"/>
        <v>15</v>
      </c>
      <c r="B19" s="70" t="str">
        <f>IF(D19="","",IF(A19="","",ปก!$N$2&amp; "  "))</f>
        <v xml:space="preserve">ม.1  </v>
      </c>
      <c r="C19" s="72">
        <f t="shared" si="1"/>
        <v>15</v>
      </c>
      <c r="D19" s="141" t="s">
        <v>292</v>
      </c>
      <c r="E19" s="79"/>
    </row>
    <row r="20" spans="1:5" ht="21" customHeight="1">
      <c r="A20" s="68">
        <f t="shared" si="0"/>
        <v>16</v>
      </c>
      <c r="B20" s="70" t="str">
        <f>IF(D20="","",IF(A20="","",ปก!$N$2&amp; "  "))</f>
        <v xml:space="preserve">ม.1  </v>
      </c>
      <c r="C20" s="72">
        <f t="shared" si="1"/>
        <v>16</v>
      </c>
      <c r="D20" s="141" t="s">
        <v>293</v>
      </c>
      <c r="E20" s="79"/>
    </row>
    <row r="21" spans="1:5" ht="21" customHeight="1">
      <c r="A21" s="68">
        <f t="shared" si="0"/>
        <v>17</v>
      </c>
      <c r="B21" s="70" t="str">
        <f>IF(D21="","",IF(A21="","",ปก!$N$2&amp; "  "))</f>
        <v xml:space="preserve">ม.1  </v>
      </c>
      <c r="C21" s="72">
        <f t="shared" si="1"/>
        <v>17</v>
      </c>
      <c r="D21" s="1" t="s">
        <v>294</v>
      </c>
      <c r="E21" s="79"/>
    </row>
    <row r="22" spans="1:5" ht="21" customHeight="1">
      <c r="A22" s="68">
        <f t="shared" si="0"/>
        <v>18</v>
      </c>
      <c r="B22" s="70" t="str">
        <f>IF(D22="","",IF(A22="","",ปก!$N$2&amp; "  "))</f>
        <v xml:space="preserve">ม.1  </v>
      </c>
      <c r="C22" s="72">
        <f t="shared" si="1"/>
        <v>18</v>
      </c>
      <c r="D22" s="2" t="s">
        <v>295</v>
      </c>
      <c r="E22" s="79"/>
    </row>
    <row r="23" spans="1:5" ht="21" customHeight="1">
      <c r="A23" s="68">
        <f t="shared" si="0"/>
        <v>19</v>
      </c>
      <c r="B23" s="70" t="str">
        <f>IF(D23="","",IF(A23="","",ปก!$N$2&amp; "  "))</f>
        <v xml:space="preserve">ม.1  </v>
      </c>
      <c r="C23" s="72">
        <f t="shared" si="1"/>
        <v>19</v>
      </c>
      <c r="D23" s="1" t="s">
        <v>296</v>
      </c>
      <c r="E23" s="79"/>
    </row>
    <row r="24" spans="1:5" ht="21" customHeight="1">
      <c r="A24" s="68">
        <f t="shared" si="0"/>
        <v>20</v>
      </c>
      <c r="B24" s="70" t="str">
        <f>IF(D24="","",IF(A24="","",ปก!$N$2&amp; "  "))</f>
        <v xml:space="preserve">ม.1  </v>
      </c>
      <c r="C24" s="72">
        <f t="shared" si="1"/>
        <v>20</v>
      </c>
      <c r="D24" s="1" t="s">
        <v>297</v>
      </c>
      <c r="E24" s="79"/>
    </row>
    <row r="25" spans="1:5" ht="21" customHeight="1">
      <c r="A25" s="68">
        <f t="shared" si="0"/>
        <v>21</v>
      </c>
      <c r="B25" s="70" t="str">
        <f>IF(D25="","",IF(A25="","",ปก!$N$2&amp; "  "))</f>
        <v xml:space="preserve">ม.1  </v>
      </c>
      <c r="C25" s="72">
        <f t="shared" si="1"/>
        <v>21</v>
      </c>
      <c r="D25" s="1" t="s">
        <v>298</v>
      </c>
      <c r="E25" s="79"/>
    </row>
    <row r="26" spans="1:5" ht="21" customHeight="1">
      <c r="A26" s="68">
        <f t="shared" si="0"/>
        <v>22</v>
      </c>
      <c r="B26" s="70" t="str">
        <f>IF(D26="","",IF(A26="","",ปก!$N$2&amp; "  "))</f>
        <v xml:space="preserve">ม.1  </v>
      </c>
      <c r="C26" s="72">
        <f t="shared" si="1"/>
        <v>22</v>
      </c>
      <c r="D26" s="3" t="s">
        <v>299</v>
      </c>
      <c r="E26" s="79"/>
    </row>
    <row r="27" spans="1:5" ht="21" customHeight="1">
      <c r="A27" s="68" t="str">
        <f t="shared" si="0"/>
        <v/>
      </c>
      <c r="B27" s="70" t="str">
        <f>IF(D27="","",IF(A27="","",ปก!$N$2&amp; "  "))</f>
        <v/>
      </c>
      <c r="C27" s="72" t="str">
        <f t="shared" si="1"/>
        <v/>
      </c>
      <c r="D27" s="3"/>
      <c r="E27" s="79"/>
    </row>
    <row r="28" spans="1:5" ht="21" customHeight="1">
      <c r="A28" s="68" t="str">
        <f t="shared" si="0"/>
        <v/>
      </c>
      <c r="B28" s="70" t="str">
        <f>IF(D28="","",IF(A28="","",ปก!$N$2&amp; "  "))</f>
        <v/>
      </c>
      <c r="C28" s="72" t="str">
        <f t="shared" si="1"/>
        <v/>
      </c>
      <c r="D28" s="3"/>
      <c r="E28" s="79"/>
    </row>
    <row r="29" spans="1:5" ht="21" customHeight="1" thickBot="1">
      <c r="A29" s="69" t="str">
        <f t="shared" si="0"/>
        <v/>
      </c>
      <c r="B29" s="71" t="str">
        <f>IF(D29="","",IF(A29="","",ปก!$N$2&amp; "  "))</f>
        <v/>
      </c>
      <c r="C29" s="73" t="str">
        <f t="shared" si="1"/>
        <v/>
      </c>
      <c r="D29" s="62"/>
      <c r="E29" s="80"/>
    </row>
    <row r="30" spans="1:5" ht="25.2" thickBot="1"/>
    <row r="31" spans="1:5">
      <c r="A31" s="63"/>
      <c r="B31" s="36"/>
      <c r="C31" s="64" t="s">
        <v>55</v>
      </c>
      <c r="D31" s="65"/>
      <c r="E31" s="42" t="s">
        <v>196</v>
      </c>
    </row>
    <row r="32" spans="1:5">
      <c r="A32" s="66"/>
      <c r="D32" s="4" t="str">
        <f>IF(ปก!H10="","","( " &amp; ปก!H10 &amp; " )")</f>
        <v>( นายกานต์ สุขกลาง )</v>
      </c>
      <c r="E32" s="67"/>
    </row>
    <row r="33" spans="1:5">
      <c r="A33" s="66"/>
      <c r="E33" s="67"/>
    </row>
    <row r="34" spans="1:5">
      <c r="A34" s="66"/>
      <c r="C34" s="25" t="s">
        <v>55</v>
      </c>
      <c r="D34" s="16"/>
      <c r="E34" s="67" t="s">
        <v>196</v>
      </c>
    </row>
    <row r="35" spans="1:5" ht="25.2" thickBot="1">
      <c r="A35" s="31"/>
      <c r="B35" s="33"/>
      <c r="C35" s="33"/>
      <c r="D35" s="40" t="str">
        <f>IF(ปก!H11="","","( " &amp; ปก!H11 &amp; " )")</f>
        <v>( นางสาวบัวบุษกร รักษา )</v>
      </c>
      <c r="E35" s="34"/>
    </row>
  </sheetData>
  <sheetProtection algorithmName="SHA-512" hashValue="fKuCwm5N301n9KtFQ6QZGQkPN1Lvii4v7UPxNpk4beY8niKYOOYI6BiOe5gNtsaokrPZFg0cOjxh7mT4eWy8bA==" saltValue="vbFqgarmD2592QUfx4ysyQ==" spinCount="100000" sheet="1" objects="1" scenarios="1"/>
  <mergeCells count="1">
    <mergeCell ref="A2:E2"/>
  </mergeCells>
  <pageMargins left="0.62992125984251968" right="0.23622047244094491" top="0.74803149606299213" bottom="0.74803149606299213" header="0.31496062992125984" footer="0.31496062992125984"/>
  <pageSetup paperSize="9" orientation="portrait" horizontalDpi="4294967293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Y36"/>
  <sheetViews>
    <sheetView view="pageLayout" zoomScaleNormal="100" workbookViewId="0">
      <selection activeCell="R8" sqref="R8"/>
    </sheetView>
  </sheetViews>
  <sheetFormatPr defaultColWidth="9" defaultRowHeight="24.6"/>
  <cols>
    <col min="1" max="1" width="4.109375" style="4" customWidth="1"/>
    <col min="2" max="5" width="3.109375" style="15" customWidth="1"/>
    <col min="6" max="22" width="3.33203125" style="15" customWidth="1"/>
    <col min="23" max="23" width="11" style="15" customWidth="1"/>
    <col min="24" max="24" width="9.109375" style="15" customWidth="1"/>
    <col min="25" max="25" width="2.33203125" style="15" customWidth="1"/>
    <col min="26" max="26" width="3.33203125" style="15" customWidth="1"/>
    <col min="27" max="16384" width="9" style="15"/>
  </cols>
  <sheetData>
    <row r="1" spans="1:25" ht="25.2" thickBot="1">
      <c r="A1" s="272" t="s">
        <v>8</v>
      </c>
      <c r="B1" s="273"/>
      <c r="C1" s="273"/>
      <c r="D1" s="273"/>
      <c r="E1" s="273"/>
      <c r="F1" s="273"/>
      <c r="G1" s="273"/>
      <c r="H1" s="273"/>
      <c r="I1" s="273"/>
      <c r="J1" s="273"/>
      <c r="K1" s="273"/>
      <c r="L1" s="273"/>
      <c r="M1" s="273"/>
      <c r="N1" s="273"/>
      <c r="O1" s="273"/>
      <c r="P1" s="273"/>
      <c r="Q1" s="273"/>
      <c r="R1" s="273"/>
      <c r="S1" s="273"/>
      <c r="T1" s="273"/>
      <c r="U1" s="273"/>
      <c r="V1" s="273"/>
      <c r="W1" s="273"/>
      <c r="X1" s="273"/>
      <c r="Y1" s="274"/>
    </row>
    <row r="2" spans="1:25" ht="9.75" customHeight="1" thickBot="1">
      <c r="A2" s="35"/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42"/>
      <c r="Y2" s="47"/>
    </row>
    <row r="3" spans="1:25">
      <c r="A3" s="279" t="s">
        <v>4</v>
      </c>
      <c r="B3" s="53" t="s">
        <v>10</v>
      </c>
      <c r="C3" s="53">
        <v>1</v>
      </c>
      <c r="D3" s="53">
        <v>2</v>
      </c>
      <c r="E3" s="53">
        <v>3</v>
      </c>
      <c r="F3" s="53">
        <v>4</v>
      </c>
      <c r="G3" s="53">
        <v>5</v>
      </c>
      <c r="H3" s="53">
        <v>6</v>
      </c>
      <c r="I3" s="53">
        <v>7</v>
      </c>
      <c r="J3" s="53">
        <v>8</v>
      </c>
      <c r="K3" s="53">
        <v>9</v>
      </c>
      <c r="L3" s="53">
        <v>10</v>
      </c>
      <c r="M3" s="53">
        <v>11</v>
      </c>
      <c r="N3" s="53">
        <v>12</v>
      </c>
      <c r="O3" s="53">
        <v>13</v>
      </c>
      <c r="P3" s="53">
        <v>14</v>
      </c>
      <c r="Q3" s="53">
        <v>15</v>
      </c>
      <c r="R3" s="53">
        <v>16</v>
      </c>
      <c r="S3" s="53">
        <v>17</v>
      </c>
      <c r="T3" s="53">
        <v>18</v>
      </c>
      <c r="U3" s="53">
        <v>19</v>
      </c>
      <c r="V3" s="53">
        <v>20</v>
      </c>
      <c r="W3" s="275" t="s">
        <v>11</v>
      </c>
      <c r="X3" s="277" t="s">
        <v>12</v>
      </c>
      <c r="Y3" s="48"/>
    </row>
    <row r="4" spans="1:25" ht="54.75" customHeight="1" thickBot="1">
      <c r="A4" s="280"/>
      <c r="B4" s="54" t="s">
        <v>9</v>
      </c>
      <c r="C4" s="119" t="s">
        <v>259</v>
      </c>
      <c r="D4" s="119" t="s">
        <v>260</v>
      </c>
      <c r="E4" s="119" t="s">
        <v>261</v>
      </c>
      <c r="F4" s="119" t="s">
        <v>264</v>
      </c>
      <c r="G4" s="119" t="s">
        <v>255</v>
      </c>
      <c r="H4" s="119" t="s">
        <v>263</v>
      </c>
      <c r="I4" s="119" t="s">
        <v>262</v>
      </c>
      <c r="J4" s="119" t="s">
        <v>265</v>
      </c>
      <c r="K4" s="119" t="s">
        <v>255</v>
      </c>
      <c r="L4" s="119" t="s">
        <v>266</v>
      </c>
      <c r="M4" s="119" t="s">
        <v>255</v>
      </c>
      <c r="N4" s="119" t="s">
        <v>267</v>
      </c>
      <c r="O4" s="119" t="s">
        <v>268</v>
      </c>
      <c r="P4" s="119" t="s">
        <v>269</v>
      </c>
      <c r="Q4" s="119" t="s">
        <v>270</v>
      </c>
      <c r="R4" s="119" t="s">
        <v>271</v>
      </c>
      <c r="S4" s="119" t="s">
        <v>272</v>
      </c>
      <c r="T4" s="119" t="s">
        <v>273</v>
      </c>
      <c r="U4" s="119" t="s">
        <v>274</v>
      </c>
      <c r="V4" s="119"/>
      <c r="W4" s="276"/>
      <c r="X4" s="278"/>
      <c r="Y4" s="48"/>
    </row>
    <row r="5" spans="1:25" ht="19.5" customHeight="1">
      <c r="A5" s="55" t="str">
        <f>IF(รายชื่อสมาชิก!A5="","",รายชื่อสมาชิก!A5&amp; "  " )</f>
        <v xml:space="preserve">1  </v>
      </c>
      <c r="B5" s="269"/>
      <c r="C5" s="20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3">
        <f>IF(A5="","",COUNTIF(C5:V5,"/"))</f>
        <v>0</v>
      </c>
      <c r="X5" s="52">
        <f>IF($A5="","",IF(รายชื่อสมาชิก!$D5="","",(W5/$V$3)*100))</f>
        <v>0</v>
      </c>
      <c r="Y5" s="48"/>
    </row>
    <row r="6" spans="1:25" ht="19.5" customHeight="1">
      <c r="A6" s="56" t="str">
        <f>IF(รายชื่อสมาชิก!A6="","",รายชื่อสมาชิก!A6&amp; "  " )</f>
        <v xml:space="preserve">2  </v>
      </c>
      <c r="B6" s="270"/>
      <c r="C6" s="21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5">
        <f>IF(A6="","",COUNTIF(C6:V6,"/"))</f>
        <v>0</v>
      </c>
      <c r="X6" s="43">
        <f>IF($A6="","",IF(รายชื่อสมาชิก!$D6="","",(W6/$V$3)*100))</f>
        <v>0</v>
      </c>
      <c r="Y6" s="48"/>
    </row>
    <row r="7" spans="1:25" ht="19.5" customHeight="1">
      <c r="A7" s="56" t="str">
        <f>IF(รายชื่อสมาชิก!A7="","",รายชื่อสมาชิก!A7&amp; "  " )</f>
        <v xml:space="preserve">3  </v>
      </c>
      <c r="B7" s="270"/>
      <c r="C7" s="21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5">
        <f t="shared" ref="W7:W28" si="0">IF(A7="","",COUNTIF(C7:V7,"/"))</f>
        <v>0</v>
      </c>
      <c r="X7" s="43">
        <f>IF($A7="","",IF(รายชื่อสมาชิก!$D7="","",(W7/$V$3)*100))</f>
        <v>0</v>
      </c>
      <c r="Y7" s="48"/>
    </row>
    <row r="8" spans="1:25" ht="19.5" customHeight="1">
      <c r="A8" s="56" t="str">
        <f>IF(รายชื่อสมาชิก!A8="","",รายชื่อสมาชิก!A8&amp; "  " )</f>
        <v xml:space="preserve">4  </v>
      </c>
      <c r="B8" s="270"/>
      <c r="C8" s="21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5">
        <f t="shared" si="0"/>
        <v>0</v>
      </c>
      <c r="X8" s="43">
        <f>IF($A8="","",IF(รายชื่อสมาชิก!$D8="","",(W8/$V$3)*100))</f>
        <v>0</v>
      </c>
      <c r="Y8" s="48"/>
    </row>
    <row r="9" spans="1:25" ht="19.5" customHeight="1">
      <c r="A9" s="56" t="str">
        <f>IF(รายชื่อสมาชิก!A9="","",รายชื่อสมาชิก!A9&amp; "  " )</f>
        <v xml:space="preserve">5  </v>
      </c>
      <c r="B9" s="270"/>
      <c r="C9" s="21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5">
        <f t="shared" si="0"/>
        <v>0</v>
      </c>
      <c r="X9" s="43">
        <f>IF($A9="","",IF(รายชื่อสมาชิก!$D9="","",(W9/$V$3)*100))</f>
        <v>0</v>
      </c>
      <c r="Y9" s="48"/>
    </row>
    <row r="10" spans="1:25" ht="19.5" customHeight="1">
      <c r="A10" s="56" t="str">
        <f>IF(รายชื่อสมาชิก!A10="","",รายชื่อสมาชิก!A10&amp; "  " )</f>
        <v xml:space="preserve">6  </v>
      </c>
      <c r="B10" s="270"/>
      <c r="C10" s="21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5">
        <f t="shared" si="0"/>
        <v>0</v>
      </c>
      <c r="X10" s="43">
        <f>IF($A10="","",IF(รายชื่อสมาชิก!$D10="","",(W10/$V$3)*100))</f>
        <v>0</v>
      </c>
      <c r="Y10" s="48"/>
    </row>
    <row r="11" spans="1:25" ht="19.5" customHeight="1">
      <c r="A11" s="56" t="str">
        <f>IF(รายชื่อสมาชิก!A11="","",รายชื่อสมาชิก!A11&amp; "  " )</f>
        <v xml:space="preserve">7  </v>
      </c>
      <c r="B11" s="270"/>
      <c r="C11" s="21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5">
        <f t="shared" si="0"/>
        <v>0</v>
      </c>
      <c r="X11" s="43">
        <f>IF($A11="","",IF(รายชื่อสมาชิก!$D11="","",(W11/$V$3)*100))</f>
        <v>0</v>
      </c>
      <c r="Y11" s="48"/>
    </row>
    <row r="12" spans="1:25" ht="19.5" customHeight="1">
      <c r="A12" s="56" t="str">
        <f>IF(รายชื่อสมาชิก!A12="","",รายชื่อสมาชิก!A12&amp; "  " )</f>
        <v xml:space="preserve">8  </v>
      </c>
      <c r="B12" s="270"/>
      <c r="C12" s="21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5">
        <f t="shared" si="0"/>
        <v>0</v>
      </c>
      <c r="X12" s="43">
        <f>IF($A12="","",IF(รายชื่อสมาชิก!$D12="","",(W12/$V$3)*100))</f>
        <v>0</v>
      </c>
      <c r="Y12" s="48"/>
    </row>
    <row r="13" spans="1:25" ht="19.5" customHeight="1">
      <c r="A13" s="56" t="str">
        <f>IF(รายชื่อสมาชิก!A13="","",รายชื่อสมาชิก!A13&amp; "  " )</f>
        <v xml:space="preserve">9  </v>
      </c>
      <c r="B13" s="270"/>
      <c r="C13" s="21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5">
        <f t="shared" si="0"/>
        <v>0</v>
      </c>
      <c r="X13" s="43">
        <f>IF($A13="","",IF(รายชื่อสมาชิก!$D13="","",(W13/$V$3)*100))</f>
        <v>0</v>
      </c>
      <c r="Y13" s="48"/>
    </row>
    <row r="14" spans="1:25" ht="19.5" customHeight="1">
      <c r="A14" s="56" t="str">
        <f>IF(รายชื่อสมาชิก!A14="","",รายชื่อสมาชิก!A14&amp; "  " )</f>
        <v xml:space="preserve">10  </v>
      </c>
      <c r="B14" s="270"/>
      <c r="C14" s="21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5">
        <f t="shared" si="0"/>
        <v>0</v>
      </c>
      <c r="X14" s="43">
        <f>IF($A14="","",IF(รายชื่อสมาชิก!$D14="","",(W14/$V$3)*100))</f>
        <v>0</v>
      </c>
      <c r="Y14" s="48"/>
    </row>
    <row r="15" spans="1:25" ht="19.5" customHeight="1">
      <c r="A15" s="56" t="str">
        <f>IF(รายชื่อสมาชิก!A15="","",รายชื่อสมาชิก!A15&amp; "  " )</f>
        <v xml:space="preserve">11  </v>
      </c>
      <c r="B15" s="270"/>
      <c r="C15" s="21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5">
        <f t="shared" si="0"/>
        <v>0</v>
      </c>
      <c r="X15" s="43">
        <f>IF($A15="","",IF(รายชื่อสมาชิก!$D15="","",(W15/$V$3)*100))</f>
        <v>0</v>
      </c>
      <c r="Y15" s="48"/>
    </row>
    <row r="16" spans="1:25" ht="19.5" customHeight="1">
      <c r="A16" s="56" t="str">
        <f>IF(รายชื่อสมาชิก!A16="","",รายชื่อสมาชิก!A16&amp; "  " )</f>
        <v xml:space="preserve">12  </v>
      </c>
      <c r="B16" s="270"/>
      <c r="C16" s="21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5">
        <f t="shared" si="0"/>
        <v>0</v>
      </c>
      <c r="X16" s="43">
        <f>IF($A16="","",IF(รายชื่อสมาชิก!$D16="","",(W16/$V$3)*100))</f>
        <v>0</v>
      </c>
      <c r="Y16" s="48"/>
    </row>
    <row r="17" spans="1:25" ht="19.5" customHeight="1">
      <c r="A17" s="56" t="str">
        <f>IF(รายชื่อสมาชิก!A17="","",รายชื่อสมาชิก!A17&amp; "  " )</f>
        <v xml:space="preserve">13  </v>
      </c>
      <c r="B17" s="270"/>
      <c r="C17" s="21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5">
        <f t="shared" si="0"/>
        <v>0</v>
      </c>
      <c r="X17" s="43">
        <f>IF($A17="","",IF(รายชื่อสมาชิก!$D17="","",(W17/$V$3)*100))</f>
        <v>0</v>
      </c>
      <c r="Y17" s="48"/>
    </row>
    <row r="18" spans="1:25" ht="19.5" customHeight="1">
      <c r="A18" s="56" t="str">
        <f>IF(รายชื่อสมาชิก!A18="","",รายชื่อสมาชิก!A18&amp; "  " )</f>
        <v xml:space="preserve">14  </v>
      </c>
      <c r="B18" s="270"/>
      <c r="C18" s="21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5">
        <f t="shared" si="0"/>
        <v>0</v>
      </c>
      <c r="X18" s="43">
        <f>IF($A18="","",IF(รายชื่อสมาชิก!$D18="","",(W18/$V$3)*100))</f>
        <v>0</v>
      </c>
      <c r="Y18" s="48"/>
    </row>
    <row r="19" spans="1:25" ht="19.5" customHeight="1">
      <c r="A19" s="56" t="str">
        <f>IF(รายชื่อสมาชิก!A19="","",รายชื่อสมาชิก!A19&amp; "  " )</f>
        <v xml:space="preserve">15  </v>
      </c>
      <c r="B19" s="270"/>
      <c r="C19" s="21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5">
        <f t="shared" si="0"/>
        <v>0</v>
      </c>
      <c r="X19" s="43">
        <f>IF($A19="","",IF(รายชื่อสมาชิก!$D19="","",(W19/$V$3)*100))</f>
        <v>0</v>
      </c>
      <c r="Y19" s="48"/>
    </row>
    <row r="20" spans="1:25" ht="19.5" customHeight="1">
      <c r="A20" s="56" t="str">
        <f>IF(รายชื่อสมาชิก!A20="","",รายชื่อสมาชิก!A20&amp; "  " )</f>
        <v xml:space="preserve">16  </v>
      </c>
      <c r="B20" s="270"/>
      <c r="C20" s="21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5">
        <f t="shared" si="0"/>
        <v>0</v>
      </c>
      <c r="X20" s="43">
        <f>IF($A20="","",IF(รายชื่อสมาชิก!$D20="","",(W20/$V$3)*100))</f>
        <v>0</v>
      </c>
      <c r="Y20" s="48"/>
    </row>
    <row r="21" spans="1:25" ht="19.5" customHeight="1">
      <c r="A21" s="56" t="str">
        <f>IF(รายชื่อสมาชิก!A21="","",รายชื่อสมาชิก!A21&amp; "  " )</f>
        <v xml:space="preserve">17  </v>
      </c>
      <c r="B21" s="270"/>
      <c r="C21" s="21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5">
        <f t="shared" si="0"/>
        <v>0</v>
      </c>
      <c r="X21" s="43">
        <f>IF($A21="","",IF(รายชื่อสมาชิก!$D21="","",(W21/$V$3)*100))</f>
        <v>0</v>
      </c>
      <c r="Y21" s="48"/>
    </row>
    <row r="22" spans="1:25" ht="19.5" customHeight="1">
      <c r="A22" s="56" t="str">
        <f>IF(รายชื่อสมาชิก!A22="","",รายชื่อสมาชิก!A22&amp; "  " )</f>
        <v xml:space="preserve">18  </v>
      </c>
      <c r="B22" s="270"/>
      <c r="C22" s="21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5">
        <f t="shared" si="0"/>
        <v>0</v>
      </c>
      <c r="X22" s="43">
        <f>IF($A22="","",IF(รายชื่อสมาชิก!$D22="","",(W22/$V$3)*100))</f>
        <v>0</v>
      </c>
      <c r="Y22" s="48"/>
    </row>
    <row r="23" spans="1:25" ht="19.5" customHeight="1">
      <c r="A23" s="56" t="str">
        <f>IF(รายชื่อสมาชิก!A23="","",รายชื่อสมาชิก!A23&amp; "  " )</f>
        <v xml:space="preserve">19  </v>
      </c>
      <c r="B23" s="270"/>
      <c r="C23" s="21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5">
        <f t="shared" si="0"/>
        <v>0</v>
      </c>
      <c r="X23" s="43">
        <f>IF($A23="","",IF(รายชื่อสมาชิก!$D23="","",(W23/$V$3)*100))</f>
        <v>0</v>
      </c>
      <c r="Y23" s="48"/>
    </row>
    <row r="24" spans="1:25" ht="19.5" customHeight="1">
      <c r="A24" s="56" t="str">
        <f>IF(รายชื่อสมาชิก!A24="","",รายชื่อสมาชิก!A24&amp; "  " )</f>
        <v xml:space="preserve">20  </v>
      </c>
      <c r="B24" s="270"/>
      <c r="C24" s="21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5">
        <f t="shared" si="0"/>
        <v>0</v>
      </c>
      <c r="X24" s="43">
        <f>IF($A24="","",IF(รายชื่อสมาชิก!$D24="","",(W24/$V$3)*100))</f>
        <v>0</v>
      </c>
      <c r="Y24" s="48"/>
    </row>
    <row r="25" spans="1:25" ht="19.5" customHeight="1">
      <c r="A25" s="56" t="str">
        <f>IF(รายชื่อสมาชิก!A25="","",รายชื่อสมาชิก!A25&amp; "  " )</f>
        <v xml:space="preserve">21  </v>
      </c>
      <c r="B25" s="270"/>
      <c r="C25" s="21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5">
        <f t="shared" si="0"/>
        <v>0</v>
      </c>
      <c r="X25" s="43">
        <f>IF($A25="","",IF(รายชื่อสมาชิก!$D25="","",(W25/$V$3)*100))</f>
        <v>0</v>
      </c>
      <c r="Y25" s="48"/>
    </row>
    <row r="26" spans="1:25" ht="19.5" customHeight="1">
      <c r="A26" s="56" t="str">
        <f>IF(รายชื่อสมาชิก!A26="","",รายชื่อสมาชิก!A26&amp; "  " )</f>
        <v xml:space="preserve">22  </v>
      </c>
      <c r="B26" s="270"/>
      <c r="C26" s="21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5">
        <f t="shared" si="0"/>
        <v>0</v>
      </c>
      <c r="X26" s="43">
        <f>IF($A26="","",IF(รายชื่อสมาชิก!$D26="","",(W26/$V$3)*100))</f>
        <v>0</v>
      </c>
      <c r="Y26" s="48"/>
    </row>
    <row r="27" spans="1:25" ht="19.5" customHeight="1">
      <c r="A27" s="56" t="str">
        <f>IF(รายชื่อสมาชิก!A27="","",รายชื่อสมาชิก!A27&amp; "  " )</f>
        <v/>
      </c>
      <c r="B27" s="270"/>
      <c r="C27" s="21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5" t="str">
        <f t="shared" si="0"/>
        <v/>
      </c>
      <c r="X27" s="43" t="str">
        <f>IF($A27="","",IF(รายชื่อสมาชิก!$D27="","",(W27/$V$3)*100))</f>
        <v/>
      </c>
      <c r="Y27" s="48"/>
    </row>
    <row r="28" spans="1:25" ht="19.5" customHeight="1" thickBot="1">
      <c r="A28" s="57" t="str">
        <f>IF(รายชื่อสมาชิก!A28="","",รายชื่อสมาชิก!A28&amp; "  " )</f>
        <v/>
      </c>
      <c r="B28" s="271"/>
      <c r="C28" s="58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5" t="str">
        <f t="shared" si="0"/>
        <v/>
      </c>
      <c r="X28" s="46" t="str">
        <f>IF($A28="","",IF(รายชื่อสมาชิก!$D28="","",(W28/$V$3)*100))</f>
        <v/>
      </c>
      <c r="Y28" s="48"/>
    </row>
    <row r="29" spans="1:25" ht="19.5" customHeight="1">
      <c r="A29" s="35"/>
      <c r="B29" s="36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8"/>
      <c r="Y29" s="48"/>
    </row>
    <row r="30" spans="1:25" ht="19.5" customHeight="1" thickBot="1">
      <c r="A30" s="39"/>
      <c r="B30" s="33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1"/>
      <c r="Y30" s="48"/>
    </row>
    <row r="31" spans="1:25" ht="33" customHeight="1">
      <c r="A31" s="35"/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8"/>
      <c r="Y31" s="48"/>
    </row>
    <row r="32" spans="1:25" ht="19.5" customHeight="1">
      <c r="A32" s="30"/>
      <c r="B32" s="4"/>
      <c r="C32" s="29"/>
      <c r="D32" s="283" t="s">
        <v>55</v>
      </c>
      <c r="E32" s="283"/>
      <c r="F32" s="283"/>
      <c r="G32" s="281"/>
      <c r="H32" s="281"/>
      <c r="I32" s="281"/>
      <c r="J32" s="281"/>
      <c r="K32" s="281"/>
      <c r="L32" s="281"/>
      <c r="M32" s="281"/>
      <c r="N32" s="281"/>
      <c r="O32" s="29"/>
      <c r="P32" s="29"/>
      <c r="Q32" s="283" t="s">
        <v>55</v>
      </c>
      <c r="R32" s="283"/>
      <c r="S32" s="283"/>
      <c r="T32" s="281"/>
      <c r="U32" s="281"/>
      <c r="V32" s="281"/>
      <c r="W32" s="281"/>
      <c r="X32" s="282"/>
      <c r="Y32" s="49"/>
    </row>
    <row r="33" spans="1:25" ht="19.5" customHeight="1">
      <c r="A33" s="30"/>
      <c r="B33" s="4"/>
      <c r="C33" s="4"/>
      <c r="D33" s="4"/>
      <c r="E33" s="4"/>
      <c r="F33" s="4"/>
      <c r="G33" s="283" t="str">
        <f>IF(ปก!H10="","","( " &amp; ปก!H10 &amp; " )")</f>
        <v>( นายกานต์ สุขกลาง )</v>
      </c>
      <c r="H33" s="283"/>
      <c r="I33" s="283"/>
      <c r="J33" s="283"/>
      <c r="K33" s="283"/>
      <c r="L33" s="283"/>
      <c r="M33" s="283"/>
      <c r="N33" s="283"/>
      <c r="O33" s="4"/>
      <c r="P33" s="4"/>
      <c r="Q33" s="4"/>
      <c r="R33" s="4"/>
      <c r="S33" s="4"/>
      <c r="T33" s="283" t="str">
        <f>IF(ปก!H11="","","( " &amp; ปก!H11 &amp; " )")</f>
        <v>( นางสาวบัวบุษกร รักษา )</v>
      </c>
      <c r="U33" s="283"/>
      <c r="V33" s="283"/>
      <c r="W33" s="283"/>
      <c r="X33" s="284"/>
      <c r="Y33" s="49"/>
    </row>
    <row r="34" spans="1:25" ht="19.5" customHeight="1">
      <c r="A34" s="30"/>
      <c r="B34" s="26"/>
      <c r="G34" s="267" t="s">
        <v>196</v>
      </c>
      <c r="H34" s="267"/>
      <c r="I34" s="267"/>
      <c r="J34" s="267"/>
      <c r="K34" s="267"/>
      <c r="L34" s="267"/>
      <c r="M34" s="267"/>
      <c r="N34" s="267"/>
      <c r="T34" s="267" t="s">
        <v>196</v>
      </c>
      <c r="U34" s="267"/>
      <c r="V34" s="267"/>
      <c r="W34" s="267"/>
      <c r="X34" s="268"/>
      <c r="Y34" s="50"/>
    </row>
    <row r="35" spans="1:25" ht="19.5" customHeight="1" thickBot="1">
      <c r="A35" s="39"/>
      <c r="B35" s="32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4"/>
      <c r="Y35" s="51"/>
    </row>
    <row r="36" spans="1:25">
      <c r="A36" s="17"/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</row>
  </sheetData>
  <sheetProtection algorithmName="SHA-512" hashValue="BQDVwSI6ZvLr1NqMA9VlFCLBBDlBGn3DGDsKm6bblKlAlU0kDE1YOUJsIfR68PoF6ZzLrNDnjrUQihBlavZadA==" saltValue="LudEh+6U6XOgnJWCrd2lwg==" spinCount="100000" sheet="1" objects="1" scenarios="1"/>
  <mergeCells count="13">
    <mergeCell ref="G34:N34"/>
    <mergeCell ref="T34:X34"/>
    <mergeCell ref="B5:B28"/>
    <mergeCell ref="A1:Y1"/>
    <mergeCell ref="W3:W4"/>
    <mergeCell ref="X3:X4"/>
    <mergeCell ref="A3:A4"/>
    <mergeCell ref="T32:X32"/>
    <mergeCell ref="T33:X33"/>
    <mergeCell ref="D32:F32"/>
    <mergeCell ref="G32:N32"/>
    <mergeCell ref="G33:N33"/>
    <mergeCell ref="Q32:S32"/>
  </mergeCells>
  <pageMargins left="0.51041666666666663" right="0.23622047244094491" top="0.74803149606299213" bottom="0.74803149606299213" header="0.31496062992125984" footer="0.31496062992125984"/>
  <pageSetup paperSize="9" scale="99" orientation="portrait" horizontalDpi="4294967293" verticalDpi="12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400-000000000000}">
          <x14:formula1>
            <xm:f>รายการ!$F$2:$F$5</xm:f>
          </x14:formula1>
          <xm:sqref>C5:V28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CN35"/>
  <sheetViews>
    <sheetView view="pageLayout" zoomScale="85" zoomScaleNormal="100" zoomScaleSheetLayoutView="98" zoomScalePageLayoutView="85" workbookViewId="0">
      <selection activeCell="C21" sqref="C21:D24"/>
    </sheetView>
  </sheetViews>
  <sheetFormatPr defaultColWidth="9" defaultRowHeight="24.6"/>
  <cols>
    <col min="1" max="1" width="7.33203125" style="15" customWidth="1"/>
    <col min="2" max="2" width="12.33203125" style="15" customWidth="1"/>
    <col min="3" max="3" width="17.6640625" style="15" customWidth="1"/>
    <col min="4" max="4" width="15.33203125" style="15" customWidth="1"/>
    <col min="5" max="5" width="9.33203125" style="15" customWidth="1"/>
    <col min="6" max="6" width="13.109375" style="15" customWidth="1"/>
    <col min="7" max="8" width="9" style="15"/>
    <col min="9" max="92" width="0" style="22" hidden="1" customWidth="1"/>
    <col min="93" max="16384" width="9" style="15"/>
  </cols>
  <sheetData>
    <row r="1" spans="1:8" ht="21.75" customHeight="1" thickBot="1">
      <c r="A1" s="318" t="s">
        <v>14</v>
      </c>
      <c r="B1" s="319"/>
      <c r="C1" s="319"/>
      <c r="D1" s="319"/>
      <c r="E1" s="319"/>
      <c r="F1" s="319"/>
      <c r="G1" s="319"/>
      <c r="H1" s="320"/>
    </row>
    <row r="2" spans="1:8" ht="21.75" customHeight="1" thickBot="1">
      <c r="A2" s="23" t="s">
        <v>4</v>
      </c>
      <c r="B2" s="24" t="s">
        <v>9</v>
      </c>
      <c r="C2" s="309" t="s">
        <v>15</v>
      </c>
      <c r="D2" s="309"/>
      <c r="E2" s="309" t="s">
        <v>16</v>
      </c>
      <c r="F2" s="309"/>
      <c r="G2" s="327" t="s">
        <v>2</v>
      </c>
      <c r="H2" s="328"/>
    </row>
    <row r="3" spans="1:8" ht="21.75" customHeight="1">
      <c r="A3" s="294">
        <v>1</v>
      </c>
      <c r="B3" s="314" t="str">
        <f>บันทึกเวลาเรียน!$C$4</f>
        <v>7/11/68</v>
      </c>
      <c r="C3" s="310"/>
      <c r="D3" s="311"/>
      <c r="E3" s="329"/>
      <c r="F3" s="330"/>
      <c r="G3" s="329"/>
      <c r="H3" s="331"/>
    </row>
    <row r="4" spans="1:8" ht="21.75" customHeight="1">
      <c r="A4" s="295"/>
      <c r="B4" s="315"/>
      <c r="C4" s="292"/>
      <c r="D4" s="286"/>
      <c r="E4" s="285"/>
      <c r="F4" s="286"/>
      <c r="G4" s="285"/>
      <c r="H4" s="317"/>
    </row>
    <row r="5" spans="1:8" ht="21.75" customHeight="1">
      <c r="A5" s="295"/>
      <c r="B5" s="315"/>
      <c r="C5" s="292"/>
      <c r="D5" s="286"/>
      <c r="E5" s="285"/>
      <c r="F5" s="286"/>
      <c r="G5" s="285"/>
      <c r="H5" s="317"/>
    </row>
    <row r="6" spans="1:8" ht="21.75" customHeight="1" thickBot="1">
      <c r="A6" s="296"/>
      <c r="B6" s="316"/>
      <c r="C6" s="293"/>
      <c r="D6" s="288"/>
      <c r="E6" s="287"/>
      <c r="F6" s="288"/>
      <c r="G6" s="287"/>
      <c r="H6" s="332"/>
    </row>
    <row r="7" spans="1:8" ht="21.75" customHeight="1">
      <c r="B7" s="25" t="s">
        <v>55</v>
      </c>
      <c r="C7" s="291"/>
      <c r="D7" s="291"/>
      <c r="E7" s="25" t="s">
        <v>55</v>
      </c>
      <c r="F7" s="291"/>
      <c r="G7" s="291"/>
      <c r="H7" s="291"/>
    </row>
    <row r="8" spans="1:8" ht="21.75" customHeight="1">
      <c r="C8" s="289" t="str">
        <f>IF(ปก!H10="","","( " &amp; ปก!H10 &amp; " )")</f>
        <v>( นายกานต์ สุขกลาง )</v>
      </c>
      <c r="D8" s="290"/>
      <c r="F8" s="290" t="str">
        <f>IF(ปก!H11="","","( " &amp; ปก!H11 &amp; " )")</f>
        <v>( นางสาวบัวบุษกร รักษา )</v>
      </c>
      <c r="G8" s="290"/>
      <c r="H8" s="290"/>
    </row>
    <row r="9" spans="1:8" ht="10.5" customHeight="1" thickBot="1"/>
    <row r="10" spans="1:8" ht="21.75" customHeight="1" thickBot="1">
      <c r="A10" s="318" t="s">
        <v>14</v>
      </c>
      <c r="B10" s="319"/>
      <c r="C10" s="319"/>
      <c r="D10" s="319"/>
      <c r="E10" s="319"/>
      <c r="F10" s="319"/>
      <c r="G10" s="319"/>
      <c r="H10" s="320"/>
    </row>
    <row r="11" spans="1:8" ht="21.75" customHeight="1" thickBot="1">
      <c r="A11" s="23" t="s">
        <v>4</v>
      </c>
      <c r="B11" s="24" t="s">
        <v>9</v>
      </c>
      <c r="C11" s="309" t="s">
        <v>15</v>
      </c>
      <c r="D11" s="309"/>
      <c r="E11" s="309" t="s">
        <v>16</v>
      </c>
      <c r="F11" s="309"/>
      <c r="G11" s="327" t="s">
        <v>2</v>
      </c>
      <c r="H11" s="328"/>
    </row>
    <row r="12" spans="1:8" ht="21.75" customHeight="1">
      <c r="A12" s="337">
        <v>2</v>
      </c>
      <c r="B12" s="338" t="str">
        <f>บันทึกเวลาเรียน!$D$4</f>
        <v>14/11/68</v>
      </c>
      <c r="C12" s="321"/>
      <c r="D12" s="322"/>
      <c r="E12" s="325"/>
      <c r="F12" s="311"/>
      <c r="G12" s="329"/>
      <c r="H12" s="331"/>
    </row>
    <row r="13" spans="1:8" ht="21.75" customHeight="1">
      <c r="A13" s="304"/>
      <c r="B13" s="307"/>
      <c r="C13" s="323"/>
      <c r="D13" s="324"/>
      <c r="E13" s="326"/>
      <c r="F13" s="313"/>
      <c r="G13" s="285"/>
      <c r="H13" s="317"/>
    </row>
    <row r="14" spans="1:8" ht="21.75" customHeight="1">
      <c r="A14" s="304"/>
      <c r="B14" s="307"/>
      <c r="C14" s="323"/>
      <c r="D14" s="324"/>
      <c r="E14" s="326"/>
      <c r="F14" s="313"/>
      <c r="G14" s="285"/>
      <c r="H14" s="317"/>
    </row>
    <row r="15" spans="1:8" ht="21.75" customHeight="1" thickBot="1">
      <c r="A15" s="305"/>
      <c r="B15" s="308"/>
      <c r="C15" s="333"/>
      <c r="D15" s="334"/>
      <c r="E15" s="335"/>
      <c r="F15" s="336"/>
      <c r="G15" s="287"/>
      <c r="H15" s="332"/>
    </row>
    <row r="16" spans="1:8" ht="21.75" customHeight="1">
      <c r="B16" s="25" t="s">
        <v>55</v>
      </c>
      <c r="C16" s="291"/>
      <c r="D16" s="291"/>
      <c r="E16" s="25" t="s">
        <v>55</v>
      </c>
      <c r="F16" s="291"/>
      <c r="G16" s="291"/>
      <c r="H16" s="291"/>
    </row>
    <row r="17" spans="1:8" ht="21.75" customHeight="1">
      <c r="C17" s="289" t="str">
        <f>IF(ปก!H10="","","( " &amp; ปก!H10 &amp; " )")</f>
        <v>( นายกานต์ สุขกลาง )</v>
      </c>
      <c r="D17" s="290"/>
      <c r="F17" s="290" t="str">
        <f>IF(ปก!H11="","","( " &amp; ปก!H11 &amp; " )")</f>
        <v>( นางสาวบัวบุษกร รักษา )</v>
      </c>
      <c r="G17" s="290"/>
      <c r="H17" s="290"/>
    </row>
    <row r="18" spans="1:8" ht="8.25" customHeight="1" thickBot="1"/>
    <row r="19" spans="1:8" ht="21.75" customHeight="1" thickBot="1">
      <c r="A19" s="318" t="s">
        <v>14</v>
      </c>
      <c r="B19" s="319"/>
      <c r="C19" s="319"/>
      <c r="D19" s="319"/>
      <c r="E19" s="319"/>
      <c r="F19" s="319"/>
      <c r="G19" s="319"/>
      <c r="H19" s="320"/>
    </row>
    <row r="20" spans="1:8" ht="21.75" customHeight="1" thickBot="1">
      <c r="A20" s="23" t="s">
        <v>4</v>
      </c>
      <c r="B20" s="24" t="s">
        <v>9</v>
      </c>
      <c r="C20" s="309" t="s">
        <v>15</v>
      </c>
      <c r="D20" s="309"/>
      <c r="E20" s="309" t="s">
        <v>16</v>
      </c>
      <c r="F20" s="309"/>
      <c r="G20" s="327" t="s">
        <v>2</v>
      </c>
      <c r="H20" s="328"/>
    </row>
    <row r="21" spans="1:8" ht="21.75" customHeight="1">
      <c r="A21" s="303">
        <v>3</v>
      </c>
      <c r="B21" s="306" t="str">
        <f>บันทึกเวลาเรียน!$E$4</f>
        <v>21/11/68</v>
      </c>
      <c r="C21" s="297"/>
      <c r="D21" s="298"/>
      <c r="E21" s="325"/>
      <c r="F21" s="311"/>
      <c r="G21" s="329"/>
      <c r="H21" s="331"/>
    </row>
    <row r="22" spans="1:8" ht="21.75" customHeight="1">
      <c r="A22" s="304"/>
      <c r="B22" s="307"/>
      <c r="C22" s="299"/>
      <c r="D22" s="300"/>
      <c r="E22" s="326"/>
      <c r="F22" s="313"/>
      <c r="G22" s="285"/>
      <c r="H22" s="317"/>
    </row>
    <row r="23" spans="1:8" ht="21.75" customHeight="1">
      <c r="A23" s="304"/>
      <c r="B23" s="307"/>
      <c r="C23" s="299"/>
      <c r="D23" s="300"/>
      <c r="E23" s="326"/>
      <c r="F23" s="313"/>
      <c r="G23" s="285"/>
      <c r="H23" s="317"/>
    </row>
    <row r="24" spans="1:8" ht="21.75" customHeight="1" thickBot="1">
      <c r="A24" s="305"/>
      <c r="B24" s="308"/>
      <c r="C24" s="301"/>
      <c r="D24" s="302"/>
      <c r="E24" s="335"/>
      <c r="F24" s="336"/>
      <c r="G24" s="287"/>
      <c r="H24" s="332"/>
    </row>
    <row r="25" spans="1:8" ht="21.75" customHeight="1">
      <c r="B25" s="25" t="s">
        <v>55</v>
      </c>
      <c r="C25" s="291"/>
      <c r="D25" s="291"/>
      <c r="E25" s="25" t="s">
        <v>55</v>
      </c>
      <c r="F25" s="291"/>
      <c r="G25" s="291"/>
      <c r="H25" s="291"/>
    </row>
    <row r="26" spans="1:8" ht="21.75" customHeight="1">
      <c r="C26" s="289" t="str">
        <f>IF(ปก!H10="","","( " &amp; ปก!H10 &amp; " )")</f>
        <v>( นายกานต์ สุขกลาง )</v>
      </c>
      <c r="D26" s="290"/>
      <c r="F26" s="290" t="str">
        <f>IF(ปก!H11="","","( " &amp; ปก!H11 &amp; " )")</f>
        <v>( นางสาวบัวบุษกร รักษา )</v>
      </c>
      <c r="G26" s="290"/>
      <c r="H26" s="290"/>
    </row>
    <row r="27" spans="1:8" ht="8.25" customHeight="1" thickBot="1"/>
    <row r="28" spans="1:8" ht="21.75" customHeight="1" thickBot="1">
      <c r="A28" s="318" t="s">
        <v>14</v>
      </c>
      <c r="B28" s="319"/>
      <c r="C28" s="319"/>
      <c r="D28" s="319"/>
      <c r="E28" s="319"/>
      <c r="F28" s="319"/>
      <c r="G28" s="319"/>
      <c r="H28" s="320"/>
    </row>
    <row r="29" spans="1:8" ht="21.75" customHeight="1" thickBot="1">
      <c r="A29" s="23" t="s">
        <v>4</v>
      </c>
      <c r="B29" s="24" t="s">
        <v>9</v>
      </c>
      <c r="C29" s="309" t="s">
        <v>15</v>
      </c>
      <c r="D29" s="309"/>
      <c r="E29" s="309" t="s">
        <v>16</v>
      </c>
      <c r="F29" s="309"/>
      <c r="G29" s="327" t="s">
        <v>2</v>
      </c>
      <c r="H29" s="328"/>
    </row>
    <row r="30" spans="1:8" ht="21.75" customHeight="1">
      <c r="A30" s="303">
        <v>4</v>
      </c>
      <c r="B30" s="306" t="str">
        <f>บันทึกเวลาเรียน!$F$4</f>
        <v>28/11/68</v>
      </c>
      <c r="C30" s="310"/>
      <c r="D30" s="311"/>
      <c r="E30" s="325"/>
      <c r="F30" s="311"/>
      <c r="G30" s="329"/>
      <c r="H30" s="331"/>
    </row>
    <row r="31" spans="1:8" ht="21.75" customHeight="1">
      <c r="A31" s="304"/>
      <c r="B31" s="307"/>
      <c r="C31" s="312"/>
      <c r="D31" s="313"/>
      <c r="E31" s="326"/>
      <c r="F31" s="313"/>
      <c r="G31" s="285"/>
      <c r="H31" s="317"/>
    </row>
    <row r="32" spans="1:8" ht="21.75" customHeight="1">
      <c r="A32" s="304"/>
      <c r="B32" s="307"/>
      <c r="C32" s="312"/>
      <c r="D32" s="313"/>
      <c r="E32" s="326"/>
      <c r="F32" s="313"/>
      <c r="G32" s="285"/>
      <c r="H32" s="317"/>
    </row>
    <row r="33" spans="1:8" ht="21.75" customHeight="1" thickBot="1">
      <c r="A33" s="305"/>
      <c r="B33" s="308"/>
      <c r="C33" s="339"/>
      <c r="D33" s="336"/>
      <c r="E33" s="335"/>
      <c r="F33" s="336"/>
      <c r="G33" s="287"/>
      <c r="H33" s="332"/>
    </row>
    <row r="34" spans="1:8" ht="21.75" customHeight="1">
      <c r="B34" s="25" t="s">
        <v>55</v>
      </c>
      <c r="C34" s="291"/>
      <c r="D34" s="291"/>
      <c r="E34" s="25" t="s">
        <v>55</v>
      </c>
      <c r="F34" s="291"/>
      <c r="G34" s="291"/>
      <c r="H34" s="291"/>
    </row>
    <row r="35" spans="1:8" ht="21.75" customHeight="1">
      <c r="C35" s="289" t="str">
        <f>IF(ปก!H10="","","( " &amp; ปก!H10 &amp; " )")</f>
        <v>( นายกานต์ สุขกลาง )</v>
      </c>
      <c r="D35" s="290"/>
      <c r="F35" s="290" t="str">
        <f>IF(ปก!H11="","","( " &amp; ปก!H11 &amp; " )")</f>
        <v>( นางสาวบัวบุษกร รักษา )</v>
      </c>
      <c r="G35" s="290"/>
      <c r="H35" s="290"/>
    </row>
  </sheetData>
  <sheetProtection algorithmName="SHA-512" hashValue="9k/6Hm7D4TmZvr8RvheCxP86zJXq9JlLbyZ7l/TWDbYH12Ii/0JK8uAXL8arDa8ev4hvavegqzwbRFmGJlFZlA==" saltValue="0ta4kRWHioQrXfP/5UGrtA==" spinCount="100000" sheet="1" objects="1" scenarios="1"/>
  <mergeCells count="85">
    <mergeCell ref="C34:D34"/>
    <mergeCell ref="F34:H34"/>
    <mergeCell ref="C35:D35"/>
    <mergeCell ref="F35:H35"/>
    <mergeCell ref="G29:H29"/>
    <mergeCell ref="G30:H30"/>
    <mergeCell ref="G31:H31"/>
    <mergeCell ref="G32:H32"/>
    <mergeCell ref="G33:H33"/>
    <mergeCell ref="C33:D33"/>
    <mergeCell ref="E29:F29"/>
    <mergeCell ref="E30:F30"/>
    <mergeCell ref="E31:F31"/>
    <mergeCell ref="E32:F32"/>
    <mergeCell ref="E33:F33"/>
    <mergeCell ref="G21:H21"/>
    <mergeCell ref="G22:H22"/>
    <mergeCell ref="A28:H28"/>
    <mergeCell ref="E20:F20"/>
    <mergeCell ref="E21:F21"/>
    <mergeCell ref="E22:F22"/>
    <mergeCell ref="E23:F23"/>
    <mergeCell ref="E24:F24"/>
    <mergeCell ref="G23:H23"/>
    <mergeCell ref="G24:H24"/>
    <mergeCell ref="C25:D25"/>
    <mergeCell ref="F25:H25"/>
    <mergeCell ref="C26:D26"/>
    <mergeCell ref="F26:H26"/>
    <mergeCell ref="A21:A24"/>
    <mergeCell ref="B21:B24"/>
    <mergeCell ref="G15:H15"/>
    <mergeCell ref="F17:H17"/>
    <mergeCell ref="A19:H19"/>
    <mergeCell ref="C20:D20"/>
    <mergeCell ref="G20:H20"/>
    <mergeCell ref="C15:D15"/>
    <mergeCell ref="C16:D16"/>
    <mergeCell ref="E15:F15"/>
    <mergeCell ref="C17:D17"/>
    <mergeCell ref="A12:A15"/>
    <mergeCell ref="B12:B15"/>
    <mergeCell ref="F16:H16"/>
    <mergeCell ref="C14:D14"/>
    <mergeCell ref="E14:F14"/>
    <mergeCell ref="G12:H12"/>
    <mergeCell ref="G13:H13"/>
    <mergeCell ref="G3:H3"/>
    <mergeCell ref="G4:H4"/>
    <mergeCell ref="G5:H5"/>
    <mergeCell ref="G6:H6"/>
    <mergeCell ref="G11:H11"/>
    <mergeCell ref="G14:H14"/>
    <mergeCell ref="A1:H1"/>
    <mergeCell ref="A10:H10"/>
    <mergeCell ref="C11:D11"/>
    <mergeCell ref="C12:D12"/>
    <mergeCell ref="C13:D13"/>
    <mergeCell ref="E11:F11"/>
    <mergeCell ref="E12:F12"/>
    <mergeCell ref="E13:F13"/>
    <mergeCell ref="C2:D2"/>
    <mergeCell ref="E2:F2"/>
    <mergeCell ref="G2:H2"/>
    <mergeCell ref="C3:D3"/>
    <mergeCell ref="C4:D4"/>
    <mergeCell ref="E3:F3"/>
    <mergeCell ref="E4:F4"/>
    <mergeCell ref="A3:A6"/>
    <mergeCell ref="C21:D24"/>
    <mergeCell ref="A30:A33"/>
    <mergeCell ref="B30:B33"/>
    <mergeCell ref="C29:D29"/>
    <mergeCell ref="C30:D30"/>
    <mergeCell ref="C31:D31"/>
    <mergeCell ref="C32:D32"/>
    <mergeCell ref="B3:B6"/>
    <mergeCell ref="E5:F5"/>
    <mergeCell ref="E6:F6"/>
    <mergeCell ref="C8:D8"/>
    <mergeCell ref="F8:H8"/>
    <mergeCell ref="C7:D7"/>
    <mergeCell ref="F7:H7"/>
    <mergeCell ref="C5:D5"/>
    <mergeCell ref="C6:D6"/>
  </mergeCells>
  <pageMargins left="0.39583333333333331" right="0.25" top="0.75" bottom="0.75" header="0.3" footer="0.3"/>
  <pageSetup paperSize="9" orientation="portrait" horizontalDpi="4294967293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CN35"/>
  <sheetViews>
    <sheetView view="pageLayout" zoomScaleNormal="100" zoomScaleSheetLayoutView="98" workbookViewId="0">
      <selection activeCell="C23" sqref="C23:D23"/>
    </sheetView>
  </sheetViews>
  <sheetFormatPr defaultColWidth="9" defaultRowHeight="24.6"/>
  <cols>
    <col min="1" max="1" width="7.33203125" style="15" customWidth="1"/>
    <col min="2" max="2" width="12.33203125" style="15" customWidth="1"/>
    <col min="3" max="3" width="17.6640625" style="15" customWidth="1"/>
    <col min="4" max="4" width="15.33203125" style="15" customWidth="1"/>
    <col min="5" max="5" width="9.33203125" style="15" customWidth="1"/>
    <col min="6" max="6" width="13.109375" style="15" customWidth="1"/>
    <col min="7" max="8" width="9" style="15"/>
    <col min="9" max="92" width="0" style="22" hidden="1" customWidth="1"/>
    <col min="93" max="16384" width="9" style="15"/>
  </cols>
  <sheetData>
    <row r="1" spans="1:8" ht="21.75" customHeight="1" thickBot="1">
      <c r="A1" s="318" t="s">
        <v>14</v>
      </c>
      <c r="B1" s="319"/>
      <c r="C1" s="319"/>
      <c r="D1" s="319"/>
      <c r="E1" s="319"/>
      <c r="F1" s="319"/>
      <c r="G1" s="319"/>
      <c r="H1" s="320"/>
    </row>
    <row r="2" spans="1:8" ht="21.75" customHeight="1" thickBot="1">
      <c r="A2" s="23" t="s">
        <v>4</v>
      </c>
      <c r="B2" s="24" t="s">
        <v>9</v>
      </c>
      <c r="C2" s="309" t="s">
        <v>15</v>
      </c>
      <c r="D2" s="309"/>
      <c r="E2" s="309" t="s">
        <v>16</v>
      </c>
      <c r="F2" s="309"/>
      <c r="G2" s="327" t="s">
        <v>2</v>
      </c>
      <c r="H2" s="328"/>
    </row>
    <row r="3" spans="1:8" ht="21.75" customHeight="1">
      <c r="A3" s="294">
        <v>5</v>
      </c>
      <c r="B3" s="314" t="str">
        <f>บันทึกเวลาเรียน!$G$4</f>
        <v>หยุด</v>
      </c>
      <c r="C3" s="310"/>
      <c r="D3" s="311"/>
      <c r="E3" s="329"/>
      <c r="F3" s="330"/>
      <c r="G3" s="329"/>
      <c r="H3" s="331"/>
    </row>
    <row r="4" spans="1:8" ht="21.75" customHeight="1">
      <c r="A4" s="295"/>
      <c r="B4" s="315"/>
      <c r="C4" s="292"/>
      <c r="D4" s="286"/>
      <c r="E4" s="285"/>
      <c r="F4" s="286"/>
      <c r="G4" s="285"/>
      <c r="H4" s="317"/>
    </row>
    <row r="5" spans="1:8" ht="21.75" customHeight="1">
      <c r="A5" s="295"/>
      <c r="B5" s="315"/>
      <c r="C5" s="292"/>
      <c r="D5" s="286"/>
      <c r="E5" s="285"/>
      <c r="F5" s="286"/>
      <c r="G5" s="285"/>
      <c r="H5" s="317"/>
    </row>
    <row r="6" spans="1:8" ht="21.75" customHeight="1" thickBot="1">
      <c r="A6" s="296"/>
      <c r="B6" s="316"/>
      <c r="C6" s="293"/>
      <c r="D6" s="288"/>
      <c r="E6" s="287"/>
      <c r="F6" s="288"/>
      <c r="G6" s="287"/>
      <c r="H6" s="332"/>
    </row>
    <row r="7" spans="1:8" ht="21.75" customHeight="1">
      <c r="B7" s="25" t="s">
        <v>55</v>
      </c>
      <c r="C7" s="291"/>
      <c r="D7" s="291"/>
      <c r="E7" s="25" t="s">
        <v>55</v>
      </c>
      <c r="F7" s="291"/>
      <c r="G7" s="291"/>
      <c r="H7" s="291"/>
    </row>
    <row r="8" spans="1:8" ht="21.75" customHeight="1">
      <c r="C8" s="289" t="str">
        <f>IF(ปก!H10="","","( " &amp; ปก!H10 &amp; " )")</f>
        <v>( นายกานต์ สุขกลาง )</v>
      </c>
      <c r="D8" s="290"/>
      <c r="F8" s="290" t="str">
        <f>IF(ปก!H11="","","( " &amp; ปก!H11 &amp; " )")</f>
        <v>( นางสาวบัวบุษกร รักษา )</v>
      </c>
      <c r="G8" s="290"/>
      <c r="H8" s="290"/>
    </row>
    <row r="9" spans="1:8" ht="10.5" customHeight="1" thickBot="1"/>
    <row r="10" spans="1:8" ht="21.75" customHeight="1" thickBot="1">
      <c r="A10" s="318" t="s">
        <v>14</v>
      </c>
      <c r="B10" s="319"/>
      <c r="C10" s="319"/>
      <c r="D10" s="319"/>
      <c r="E10" s="319"/>
      <c r="F10" s="319"/>
      <c r="G10" s="319"/>
      <c r="H10" s="320"/>
    </row>
    <row r="11" spans="1:8" ht="21.75" customHeight="1" thickBot="1">
      <c r="A11" s="23" t="s">
        <v>4</v>
      </c>
      <c r="B11" s="24" t="s">
        <v>9</v>
      </c>
      <c r="C11" s="309" t="s">
        <v>15</v>
      </c>
      <c r="D11" s="309"/>
      <c r="E11" s="309" t="s">
        <v>16</v>
      </c>
      <c r="F11" s="309"/>
      <c r="G11" s="327" t="s">
        <v>2</v>
      </c>
      <c r="H11" s="328"/>
    </row>
    <row r="12" spans="1:8" ht="21.75" customHeight="1">
      <c r="A12" s="337">
        <v>6</v>
      </c>
      <c r="B12" s="338" t="str">
        <f>บันทึกเวลาเรียน!$H$4</f>
        <v>12/12/68</v>
      </c>
      <c r="C12" s="321"/>
      <c r="D12" s="322"/>
      <c r="E12" s="325"/>
      <c r="F12" s="311"/>
      <c r="G12" s="329"/>
      <c r="H12" s="331"/>
    </row>
    <row r="13" spans="1:8" ht="21.75" customHeight="1">
      <c r="A13" s="304"/>
      <c r="B13" s="307"/>
      <c r="C13" s="323"/>
      <c r="D13" s="324"/>
      <c r="E13" s="326"/>
      <c r="F13" s="313"/>
      <c r="G13" s="285"/>
      <c r="H13" s="317"/>
    </row>
    <row r="14" spans="1:8" ht="21.75" customHeight="1">
      <c r="A14" s="304"/>
      <c r="B14" s="307"/>
      <c r="C14" s="323"/>
      <c r="D14" s="324"/>
      <c r="E14" s="326"/>
      <c r="F14" s="313"/>
      <c r="G14" s="285"/>
      <c r="H14" s="317"/>
    </row>
    <row r="15" spans="1:8" ht="21.75" customHeight="1" thickBot="1">
      <c r="A15" s="305"/>
      <c r="B15" s="308"/>
      <c r="C15" s="333"/>
      <c r="D15" s="334"/>
      <c r="E15" s="335"/>
      <c r="F15" s="336"/>
      <c r="G15" s="287"/>
      <c r="H15" s="332"/>
    </row>
    <row r="16" spans="1:8" ht="21.75" customHeight="1">
      <c r="B16" s="25" t="s">
        <v>55</v>
      </c>
      <c r="C16" s="291"/>
      <c r="D16" s="291"/>
      <c r="E16" s="25" t="s">
        <v>55</v>
      </c>
      <c r="F16" s="291"/>
      <c r="G16" s="291"/>
      <c r="H16" s="291"/>
    </row>
    <row r="17" spans="1:8" ht="21.75" customHeight="1">
      <c r="C17" s="289" t="str">
        <f>IF(ปก!H10="","","( " &amp; ปก!H10 &amp; " )")</f>
        <v>( นายกานต์ สุขกลาง )</v>
      </c>
      <c r="D17" s="290"/>
      <c r="F17" s="290" t="str">
        <f>IF(ปก!H11="","","( " &amp; ปก!H11 &amp; " )")</f>
        <v>( นางสาวบัวบุษกร รักษา )</v>
      </c>
      <c r="G17" s="290"/>
      <c r="H17" s="290"/>
    </row>
    <row r="18" spans="1:8" ht="8.25" customHeight="1" thickBot="1"/>
    <row r="19" spans="1:8" ht="21.75" customHeight="1" thickBot="1">
      <c r="A19" s="318" t="s">
        <v>14</v>
      </c>
      <c r="B19" s="319"/>
      <c r="C19" s="319"/>
      <c r="D19" s="319"/>
      <c r="E19" s="319"/>
      <c r="F19" s="319"/>
      <c r="G19" s="319"/>
      <c r="H19" s="320"/>
    </row>
    <row r="20" spans="1:8" ht="21.75" customHeight="1" thickBot="1">
      <c r="A20" s="23" t="s">
        <v>4</v>
      </c>
      <c r="B20" s="24" t="s">
        <v>9</v>
      </c>
      <c r="C20" s="309" t="s">
        <v>15</v>
      </c>
      <c r="D20" s="309"/>
      <c r="E20" s="309" t="s">
        <v>16</v>
      </c>
      <c r="F20" s="309"/>
      <c r="G20" s="327" t="s">
        <v>2</v>
      </c>
      <c r="H20" s="328"/>
    </row>
    <row r="21" spans="1:8" ht="21.75" customHeight="1">
      <c r="A21" s="303">
        <v>7</v>
      </c>
      <c r="B21" s="306" t="str">
        <f>บันทึกเวลาเรียน!$I$4</f>
        <v>19/12/68</v>
      </c>
      <c r="C21" s="310"/>
      <c r="D21" s="311"/>
      <c r="E21" s="325"/>
      <c r="F21" s="311"/>
      <c r="G21" s="329"/>
      <c r="H21" s="331"/>
    </row>
    <row r="22" spans="1:8" ht="21.75" customHeight="1">
      <c r="A22" s="304"/>
      <c r="B22" s="307"/>
      <c r="C22" s="312"/>
      <c r="D22" s="313"/>
      <c r="E22" s="326"/>
      <c r="F22" s="313"/>
      <c r="G22" s="285"/>
      <c r="H22" s="317"/>
    </row>
    <row r="23" spans="1:8" ht="21.75" customHeight="1">
      <c r="A23" s="304"/>
      <c r="B23" s="307"/>
      <c r="C23" s="312"/>
      <c r="D23" s="313"/>
      <c r="E23" s="326"/>
      <c r="F23" s="313"/>
      <c r="G23" s="285"/>
      <c r="H23" s="317"/>
    </row>
    <row r="24" spans="1:8" ht="21.75" customHeight="1" thickBot="1">
      <c r="A24" s="305"/>
      <c r="B24" s="308"/>
      <c r="C24" s="339"/>
      <c r="D24" s="336"/>
      <c r="E24" s="335"/>
      <c r="F24" s="336"/>
      <c r="G24" s="287"/>
      <c r="H24" s="332"/>
    </row>
    <row r="25" spans="1:8" ht="21.75" customHeight="1">
      <c r="B25" s="25" t="s">
        <v>55</v>
      </c>
      <c r="C25" s="291"/>
      <c r="D25" s="291"/>
      <c r="E25" s="25" t="s">
        <v>55</v>
      </c>
      <c r="F25" s="291"/>
      <c r="G25" s="291"/>
      <c r="H25" s="291"/>
    </row>
    <row r="26" spans="1:8" ht="21.75" customHeight="1">
      <c r="C26" s="289" t="str">
        <f>IF(ปก!H10="","","( " &amp; ปก!H10 &amp; " )")</f>
        <v>( นายกานต์ สุขกลาง )</v>
      </c>
      <c r="D26" s="290"/>
      <c r="F26" s="290" t="str">
        <f>IF(ปก!H11="","","( " &amp; ปก!H11 &amp; " )")</f>
        <v>( นางสาวบัวบุษกร รักษา )</v>
      </c>
      <c r="G26" s="290"/>
      <c r="H26" s="290"/>
    </row>
    <row r="27" spans="1:8" ht="8.25" customHeight="1" thickBot="1"/>
    <row r="28" spans="1:8" ht="21.75" customHeight="1" thickBot="1">
      <c r="A28" s="318" t="s">
        <v>14</v>
      </c>
      <c r="B28" s="319"/>
      <c r="C28" s="319"/>
      <c r="D28" s="319"/>
      <c r="E28" s="319"/>
      <c r="F28" s="319"/>
      <c r="G28" s="319"/>
      <c r="H28" s="320"/>
    </row>
    <row r="29" spans="1:8" ht="21.75" customHeight="1" thickBot="1">
      <c r="A29" s="23" t="s">
        <v>4</v>
      </c>
      <c r="B29" s="24" t="s">
        <v>9</v>
      </c>
      <c r="C29" s="309" t="s">
        <v>15</v>
      </c>
      <c r="D29" s="309"/>
      <c r="E29" s="309" t="s">
        <v>16</v>
      </c>
      <c r="F29" s="309"/>
      <c r="G29" s="327" t="s">
        <v>2</v>
      </c>
      <c r="H29" s="328"/>
    </row>
    <row r="30" spans="1:8" ht="21.75" customHeight="1">
      <c r="A30" s="303">
        <v>8</v>
      </c>
      <c r="B30" s="306" t="str">
        <f>บันทึกเวลาเรียน!$J$4</f>
        <v>26/12/68</v>
      </c>
      <c r="C30" s="310"/>
      <c r="D30" s="311"/>
      <c r="E30" s="325"/>
      <c r="F30" s="311"/>
      <c r="G30" s="329"/>
      <c r="H30" s="331"/>
    </row>
    <row r="31" spans="1:8" ht="21.75" customHeight="1">
      <c r="A31" s="304"/>
      <c r="B31" s="307"/>
      <c r="C31" s="312"/>
      <c r="D31" s="313"/>
      <c r="E31" s="326"/>
      <c r="F31" s="313"/>
      <c r="G31" s="285"/>
      <c r="H31" s="317"/>
    </row>
    <row r="32" spans="1:8" ht="21.75" customHeight="1">
      <c r="A32" s="304"/>
      <c r="B32" s="307"/>
      <c r="C32" s="312"/>
      <c r="D32" s="313"/>
      <c r="E32" s="326"/>
      <c r="F32" s="313"/>
      <c r="G32" s="285"/>
      <c r="H32" s="317"/>
    </row>
    <row r="33" spans="1:8" ht="21.75" customHeight="1" thickBot="1">
      <c r="A33" s="305"/>
      <c r="B33" s="308"/>
      <c r="C33" s="339"/>
      <c r="D33" s="336"/>
      <c r="E33" s="335"/>
      <c r="F33" s="336"/>
      <c r="G33" s="287"/>
      <c r="H33" s="332"/>
    </row>
    <row r="34" spans="1:8" ht="21.75" customHeight="1">
      <c r="B34" s="25" t="s">
        <v>55</v>
      </c>
      <c r="C34" s="291"/>
      <c r="D34" s="291"/>
      <c r="E34" s="25" t="s">
        <v>55</v>
      </c>
      <c r="F34" s="291"/>
      <c r="G34" s="291"/>
      <c r="H34" s="291"/>
    </row>
    <row r="35" spans="1:8" ht="21.75" customHeight="1">
      <c r="C35" s="289" t="str">
        <f>IF(ปก!H10="","","( " &amp; ปก!H10 &amp; " )")</f>
        <v>( นายกานต์ สุขกลาง )</v>
      </c>
      <c r="D35" s="290"/>
      <c r="F35" s="290" t="str">
        <f>IF(ปก!H11="","","( " &amp; ปก!H11 &amp; " )")</f>
        <v>( นางสาวบัวบุษกร รักษา )</v>
      </c>
      <c r="G35" s="290"/>
      <c r="H35" s="290"/>
    </row>
  </sheetData>
  <sheetProtection algorithmName="SHA-512" hashValue="nsSulwwIrDUh4fe5xzCoEyf1nFsbqv6sM3nNeBy6oMYRJco0vpv2fUxubsAGTkZwfgic1vbg+O+UdlCmxG7U2Q==" saltValue="X51ETC29rjavWs9CTR02RQ==" spinCount="100000" sheet="1" objects="1" scenarios="1"/>
  <mergeCells count="88">
    <mergeCell ref="C35:D35"/>
    <mergeCell ref="F35:H35"/>
    <mergeCell ref="G32:H32"/>
    <mergeCell ref="C33:D33"/>
    <mergeCell ref="E33:F33"/>
    <mergeCell ref="G33:H33"/>
    <mergeCell ref="C34:D34"/>
    <mergeCell ref="F34:H34"/>
    <mergeCell ref="A28:H28"/>
    <mergeCell ref="C29:D29"/>
    <mergeCell ref="E29:F29"/>
    <mergeCell ref="G29:H29"/>
    <mergeCell ref="A30:A33"/>
    <mergeCell ref="B30:B33"/>
    <mergeCell ref="C30:D30"/>
    <mergeCell ref="E30:F30"/>
    <mergeCell ref="G30:H30"/>
    <mergeCell ref="C31:D31"/>
    <mergeCell ref="E31:F31"/>
    <mergeCell ref="G31:H31"/>
    <mergeCell ref="C32:D32"/>
    <mergeCell ref="E32:F32"/>
    <mergeCell ref="G24:H24"/>
    <mergeCell ref="C25:D25"/>
    <mergeCell ref="F25:H25"/>
    <mergeCell ref="C26:D26"/>
    <mergeCell ref="F26:H26"/>
    <mergeCell ref="C20:D20"/>
    <mergeCell ref="E20:F20"/>
    <mergeCell ref="G20:H20"/>
    <mergeCell ref="A21:A24"/>
    <mergeCell ref="B21:B24"/>
    <mergeCell ref="C21:D21"/>
    <mergeCell ref="E21:F21"/>
    <mergeCell ref="G21:H21"/>
    <mergeCell ref="C22:D22"/>
    <mergeCell ref="E22:F22"/>
    <mergeCell ref="G22:H22"/>
    <mergeCell ref="C23:D23"/>
    <mergeCell ref="E23:F23"/>
    <mergeCell ref="G23:H23"/>
    <mergeCell ref="C24:D24"/>
    <mergeCell ref="E24:F24"/>
    <mergeCell ref="C16:D16"/>
    <mergeCell ref="F16:H16"/>
    <mergeCell ref="C17:D17"/>
    <mergeCell ref="F17:H17"/>
    <mergeCell ref="A19:H19"/>
    <mergeCell ref="A12:A15"/>
    <mergeCell ref="B12:B15"/>
    <mergeCell ref="C12:D12"/>
    <mergeCell ref="E12:F12"/>
    <mergeCell ref="G12:H12"/>
    <mergeCell ref="C13:D13"/>
    <mergeCell ref="E13:F13"/>
    <mergeCell ref="G13:H13"/>
    <mergeCell ref="C14:D14"/>
    <mergeCell ref="E14:F14"/>
    <mergeCell ref="G14:H14"/>
    <mergeCell ref="C15:D15"/>
    <mergeCell ref="E15:F15"/>
    <mergeCell ref="G15:H15"/>
    <mergeCell ref="C11:D11"/>
    <mergeCell ref="E11:F11"/>
    <mergeCell ref="G11:H11"/>
    <mergeCell ref="E4:F4"/>
    <mergeCell ref="G4:H4"/>
    <mergeCell ref="C5:D5"/>
    <mergeCell ref="E5:F5"/>
    <mergeCell ref="G5:H5"/>
    <mergeCell ref="C6:D6"/>
    <mergeCell ref="E6:F6"/>
    <mergeCell ref="G6:H6"/>
    <mergeCell ref="C7:D7"/>
    <mergeCell ref="F7:H7"/>
    <mergeCell ref="C8:D8"/>
    <mergeCell ref="F8:H8"/>
    <mergeCell ref="A10:H10"/>
    <mergeCell ref="A1:H1"/>
    <mergeCell ref="C2:D2"/>
    <mergeCell ref="E2:F2"/>
    <mergeCell ref="G2:H2"/>
    <mergeCell ref="A3:A6"/>
    <mergeCell ref="B3:B6"/>
    <mergeCell ref="C3:D3"/>
    <mergeCell ref="E3:F3"/>
    <mergeCell ref="G3:H3"/>
    <mergeCell ref="C4:D4"/>
  </mergeCells>
  <pageMargins left="0.39583333333333331" right="0.25" top="0.75" bottom="0.75" header="0.3" footer="0.3"/>
  <pageSetup paperSize="9" orientation="portrait" horizontalDpi="4294967293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CN36"/>
  <sheetViews>
    <sheetView view="pageLayout" topLeftCell="A25" zoomScaleNormal="100" zoomScaleSheetLayoutView="98" workbookViewId="0">
      <selection activeCell="C12" sqref="C12:D12"/>
    </sheetView>
  </sheetViews>
  <sheetFormatPr defaultColWidth="9" defaultRowHeight="24.6"/>
  <cols>
    <col min="1" max="1" width="7.33203125" style="15" customWidth="1"/>
    <col min="2" max="2" width="12.33203125" style="15" customWidth="1"/>
    <col min="3" max="3" width="17.6640625" style="15" customWidth="1"/>
    <col min="4" max="4" width="15.33203125" style="15" customWidth="1"/>
    <col min="5" max="5" width="9.33203125" style="15" customWidth="1"/>
    <col min="6" max="6" width="13.109375" style="15" customWidth="1"/>
    <col min="7" max="8" width="9" style="15"/>
    <col min="9" max="92" width="0" style="22" hidden="1" customWidth="1"/>
    <col min="93" max="16384" width="9" style="15"/>
  </cols>
  <sheetData>
    <row r="1" spans="1:8" s="22" customFormat="1" ht="21.75" customHeight="1" thickBot="1">
      <c r="A1" s="318" t="s">
        <v>14</v>
      </c>
      <c r="B1" s="319"/>
      <c r="C1" s="319"/>
      <c r="D1" s="319"/>
      <c r="E1" s="319"/>
      <c r="F1" s="319"/>
      <c r="G1" s="319"/>
      <c r="H1" s="320"/>
    </row>
    <row r="2" spans="1:8" s="22" customFormat="1" ht="21.75" customHeight="1" thickBot="1">
      <c r="A2" s="23" t="s">
        <v>4</v>
      </c>
      <c r="B2" s="24" t="s">
        <v>9</v>
      </c>
      <c r="C2" s="309" t="s">
        <v>15</v>
      </c>
      <c r="D2" s="309"/>
      <c r="E2" s="309" t="s">
        <v>16</v>
      </c>
      <c r="F2" s="309"/>
      <c r="G2" s="327" t="s">
        <v>2</v>
      </c>
      <c r="H2" s="328"/>
    </row>
    <row r="3" spans="1:8" s="22" customFormat="1" ht="21.75" customHeight="1">
      <c r="A3" s="294">
        <v>9</v>
      </c>
      <c r="B3" s="314" t="str">
        <f>บันทึกเวลาเรียน!$K$4</f>
        <v>หยุด</v>
      </c>
      <c r="C3" s="310"/>
      <c r="D3" s="311"/>
      <c r="E3" s="329"/>
      <c r="F3" s="330"/>
      <c r="G3" s="329"/>
      <c r="H3" s="331"/>
    </row>
    <row r="4" spans="1:8" s="22" customFormat="1" ht="21.75" customHeight="1">
      <c r="A4" s="295"/>
      <c r="B4" s="315"/>
      <c r="C4" s="292"/>
      <c r="D4" s="286"/>
      <c r="E4" s="285"/>
      <c r="F4" s="286"/>
      <c r="G4" s="285"/>
      <c r="H4" s="317"/>
    </row>
    <row r="5" spans="1:8" s="22" customFormat="1" ht="21.75" customHeight="1">
      <c r="A5" s="295"/>
      <c r="B5" s="315"/>
      <c r="C5" s="292"/>
      <c r="D5" s="286"/>
      <c r="E5" s="285"/>
      <c r="F5" s="286"/>
      <c r="G5" s="285"/>
      <c r="H5" s="317"/>
    </row>
    <row r="6" spans="1:8" s="22" customFormat="1" ht="21.75" customHeight="1" thickBot="1">
      <c r="A6" s="296"/>
      <c r="B6" s="316"/>
      <c r="C6" s="293"/>
      <c r="D6" s="288"/>
      <c r="E6" s="287"/>
      <c r="F6" s="288"/>
      <c r="G6" s="287"/>
      <c r="H6" s="332"/>
    </row>
    <row r="7" spans="1:8" s="22" customFormat="1" ht="21.75" customHeight="1">
      <c r="A7" s="15"/>
      <c r="B7" s="25" t="s">
        <v>55</v>
      </c>
      <c r="C7" s="291"/>
      <c r="D7" s="291"/>
      <c r="E7" s="25" t="s">
        <v>55</v>
      </c>
      <c r="F7" s="291"/>
      <c r="G7" s="291"/>
      <c r="H7" s="291"/>
    </row>
    <row r="8" spans="1:8" s="22" customFormat="1" ht="21.75" customHeight="1">
      <c r="A8" s="15"/>
      <c r="B8" s="15"/>
      <c r="C8" s="289" t="str">
        <f>IF(ปก!H10="","","( " &amp; ปก!H10 &amp; " )")</f>
        <v>( นายกานต์ สุขกลาง )</v>
      </c>
      <c r="D8" s="290"/>
      <c r="E8" s="15"/>
      <c r="F8" s="290" t="str">
        <f>IF(ปก!H11="","","( " &amp; ปก!H11 &amp; " )")</f>
        <v>( นางสาวบัวบุษกร รักษา )</v>
      </c>
      <c r="G8" s="290"/>
      <c r="H8" s="290"/>
    </row>
    <row r="9" spans="1:8" s="22" customFormat="1" ht="10.5" customHeight="1" thickBot="1">
      <c r="A9" s="15"/>
      <c r="B9" s="15"/>
      <c r="C9" s="15"/>
      <c r="D9" s="15"/>
      <c r="E9" s="15"/>
      <c r="F9" s="15"/>
      <c r="G9" s="15"/>
      <c r="H9" s="15"/>
    </row>
    <row r="10" spans="1:8" s="22" customFormat="1" ht="21.75" customHeight="1" thickBot="1">
      <c r="A10" s="318" t="s">
        <v>14</v>
      </c>
      <c r="B10" s="319"/>
      <c r="C10" s="319"/>
      <c r="D10" s="319"/>
      <c r="E10" s="319"/>
      <c r="F10" s="319"/>
      <c r="G10" s="319"/>
      <c r="H10" s="320"/>
    </row>
    <row r="11" spans="1:8" s="22" customFormat="1" ht="21.75" customHeight="1" thickBot="1">
      <c r="A11" s="23" t="s">
        <v>4</v>
      </c>
      <c r="B11" s="24" t="s">
        <v>9</v>
      </c>
      <c r="C11" s="309" t="s">
        <v>15</v>
      </c>
      <c r="D11" s="309"/>
      <c r="E11" s="309" t="s">
        <v>16</v>
      </c>
      <c r="F11" s="309"/>
      <c r="G11" s="327" t="s">
        <v>2</v>
      </c>
      <c r="H11" s="328"/>
    </row>
    <row r="12" spans="1:8" s="22" customFormat="1" ht="21.75" customHeight="1">
      <c r="A12" s="337">
        <v>10</v>
      </c>
      <c r="B12" s="338" t="str">
        <f>บันทึกเวลาเรียน!$L$4</f>
        <v>9/1/69</v>
      </c>
      <c r="C12" s="321" t="s">
        <v>275</v>
      </c>
      <c r="D12" s="322"/>
      <c r="E12" s="325"/>
      <c r="F12" s="311"/>
      <c r="G12" s="329"/>
      <c r="H12" s="331"/>
    </row>
    <row r="13" spans="1:8" s="22" customFormat="1" ht="21.75" customHeight="1">
      <c r="A13" s="304"/>
      <c r="B13" s="307"/>
      <c r="C13" s="323"/>
      <c r="D13" s="324"/>
      <c r="E13" s="326"/>
      <c r="F13" s="313"/>
      <c r="G13" s="285"/>
      <c r="H13" s="317"/>
    </row>
    <row r="14" spans="1:8" s="22" customFormat="1" ht="21.75" customHeight="1">
      <c r="A14" s="304"/>
      <c r="B14" s="307"/>
      <c r="C14" s="323"/>
      <c r="D14" s="324"/>
      <c r="E14" s="326"/>
      <c r="F14" s="313"/>
      <c r="G14" s="285"/>
      <c r="H14" s="317"/>
    </row>
    <row r="15" spans="1:8" s="22" customFormat="1" ht="21.75" customHeight="1" thickBot="1">
      <c r="A15" s="305"/>
      <c r="B15" s="308"/>
      <c r="C15" s="333"/>
      <c r="D15" s="334"/>
      <c r="E15" s="335"/>
      <c r="F15" s="336"/>
      <c r="G15" s="287"/>
      <c r="H15" s="332"/>
    </row>
    <row r="16" spans="1:8" s="22" customFormat="1" ht="21.75" customHeight="1">
      <c r="A16" s="15"/>
      <c r="B16" s="25" t="s">
        <v>55</v>
      </c>
      <c r="C16" s="291"/>
      <c r="D16" s="291"/>
      <c r="E16" s="25" t="s">
        <v>55</v>
      </c>
      <c r="F16" s="291"/>
      <c r="G16" s="291"/>
      <c r="H16" s="291"/>
    </row>
    <row r="17" spans="1:8" s="22" customFormat="1" ht="21.75" customHeight="1">
      <c r="A17" s="15"/>
      <c r="B17" s="15"/>
      <c r="C17" s="289" t="str">
        <f>IF(ปก!H10="","","( " &amp; ปก!H10 &amp; " )")</f>
        <v>( นายกานต์ สุขกลาง )</v>
      </c>
      <c r="D17" s="290"/>
      <c r="E17" s="15"/>
      <c r="F17" s="290" t="str">
        <f>IF(ปก!H11="","","( " &amp; ปก!H11 &amp; " )")</f>
        <v>( นางสาวบัวบุษกร รักษา )</v>
      </c>
      <c r="G17" s="290"/>
      <c r="H17" s="290"/>
    </row>
    <row r="18" spans="1:8" s="22" customFormat="1" ht="8.25" customHeight="1" thickBot="1">
      <c r="A18" s="15"/>
      <c r="B18" s="15"/>
      <c r="C18" s="15"/>
      <c r="D18" s="15"/>
      <c r="E18" s="15"/>
      <c r="F18" s="15"/>
      <c r="G18" s="15"/>
      <c r="H18" s="15"/>
    </row>
    <row r="19" spans="1:8" s="22" customFormat="1" ht="21.75" customHeight="1" thickBot="1">
      <c r="A19" s="318" t="s">
        <v>14</v>
      </c>
      <c r="B19" s="319"/>
      <c r="C19" s="319"/>
      <c r="D19" s="319"/>
      <c r="E19" s="319"/>
      <c r="F19" s="319"/>
      <c r="G19" s="319"/>
      <c r="H19" s="320"/>
    </row>
    <row r="20" spans="1:8" s="22" customFormat="1" ht="21.75" customHeight="1" thickBot="1">
      <c r="A20" s="23" t="s">
        <v>4</v>
      </c>
      <c r="B20" s="24" t="s">
        <v>9</v>
      </c>
      <c r="C20" s="309" t="s">
        <v>15</v>
      </c>
      <c r="D20" s="309"/>
      <c r="E20" s="309" t="s">
        <v>16</v>
      </c>
      <c r="F20" s="309"/>
      <c r="G20" s="327" t="s">
        <v>2</v>
      </c>
      <c r="H20" s="328"/>
    </row>
    <row r="21" spans="1:8" s="22" customFormat="1" ht="21.75" customHeight="1">
      <c r="A21" s="303">
        <v>11</v>
      </c>
      <c r="B21" s="306" t="str">
        <f>บันทึกเวลาเรียน!$M$4</f>
        <v>หยุด</v>
      </c>
      <c r="C21" s="310"/>
      <c r="D21" s="311"/>
      <c r="E21" s="325"/>
      <c r="F21" s="311"/>
      <c r="G21" s="329"/>
      <c r="H21" s="331"/>
    </row>
    <row r="22" spans="1:8" s="22" customFormat="1" ht="21.75" customHeight="1">
      <c r="A22" s="304"/>
      <c r="B22" s="307"/>
      <c r="C22" s="312"/>
      <c r="D22" s="313"/>
      <c r="E22" s="326"/>
      <c r="F22" s="313"/>
      <c r="G22" s="285"/>
      <c r="H22" s="317"/>
    </row>
    <row r="23" spans="1:8" s="22" customFormat="1" ht="21.75" customHeight="1">
      <c r="A23" s="304"/>
      <c r="B23" s="307"/>
      <c r="C23" s="312"/>
      <c r="D23" s="313"/>
      <c r="E23" s="326"/>
      <c r="F23" s="313"/>
      <c r="G23" s="285"/>
      <c r="H23" s="317"/>
    </row>
    <row r="24" spans="1:8" s="22" customFormat="1" ht="21.75" customHeight="1" thickBot="1">
      <c r="A24" s="305"/>
      <c r="B24" s="308"/>
      <c r="C24" s="339"/>
      <c r="D24" s="336"/>
      <c r="E24" s="335"/>
      <c r="F24" s="336"/>
      <c r="G24" s="287"/>
      <c r="H24" s="332"/>
    </row>
    <row r="25" spans="1:8" s="22" customFormat="1" ht="21.75" customHeight="1">
      <c r="A25" s="15"/>
      <c r="B25" s="25" t="s">
        <v>55</v>
      </c>
      <c r="C25" s="291"/>
      <c r="D25" s="291"/>
      <c r="E25" s="25" t="s">
        <v>55</v>
      </c>
      <c r="F25" s="291"/>
      <c r="G25" s="291"/>
      <c r="H25" s="291"/>
    </row>
    <row r="26" spans="1:8" s="22" customFormat="1" ht="21.75" customHeight="1">
      <c r="A26" s="15"/>
      <c r="B26" s="15"/>
      <c r="C26" s="289" t="str">
        <f>IF(ปก!H10="","","( " &amp; ปก!H10 &amp; " )")</f>
        <v>( นายกานต์ สุขกลาง )</v>
      </c>
      <c r="D26" s="290"/>
      <c r="E26" s="15"/>
      <c r="F26" s="290" t="str">
        <f>IF(ปก!H11="","","( " &amp; ปก!H11 &amp; " )")</f>
        <v>( นางสาวบัวบุษกร รักษา )</v>
      </c>
      <c r="G26" s="290"/>
      <c r="H26" s="290"/>
    </row>
    <row r="27" spans="1:8" s="22" customFormat="1" ht="8.25" customHeight="1" thickBot="1">
      <c r="A27" s="15"/>
      <c r="B27" s="15"/>
      <c r="C27" s="15"/>
      <c r="D27" s="15"/>
      <c r="E27" s="15"/>
      <c r="F27" s="15"/>
      <c r="G27" s="15"/>
      <c r="H27" s="15"/>
    </row>
    <row r="28" spans="1:8" s="22" customFormat="1" ht="21.75" customHeight="1" thickBot="1">
      <c r="A28" s="318" t="s">
        <v>14</v>
      </c>
      <c r="B28" s="319"/>
      <c r="C28" s="319"/>
      <c r="D28" s="319"/>
      <c r="E28" s="319"/>
      <c r="F28" s="319"/>
      <c r="G28" s="319"/>
      <c r="H28" s="320"/>
    </row>
    <row r="29" spans="1:8" s="22" customFormat="1" ht="21.75" customHeight="1" thickBot="1">
      <c r="A29" s="23" t="s">
        <v>4</v>
      </c>
      <c r="B29" s="24" t="s">
        <v>9</v>
      </c>
      <c r="C29" s="309" t="s">
        <v>15</v>
      </c>
      <c r="D29" s="309"/>
      <c r="E29" s="309" t="s">
        <v>16</v>
      </c>
      <c r="F29" s="309"/>
      <c r="G29" s="327" t="s">
        <v>2</v>
      </c>
      <c r="H29" s="328"/>
    </row>
    <row r="30" spans="1:8" s="22" customFormat="1" ht="21.75" customHeight="1">
      <c r="A30" s="303">
        <v>12</v>
      </c>
      <c r="B30" s="306" t="str">
        <f>บันทึกเวลาเรียน!$N$4</f>
        <v>23/1/69</v>
      </c>
      <c r="C30" s="310"/>
      <c r="D30" s="311"/>
      <c r="E30" s="325"/>
      <c r="F30" s="311"/>
      <c r="G30" s="329"/>
      <c r="H30" s="331"/>
    </row>
    <row r="31" spans="1:8" s="22" customFormat="1" ht="21.75" customHeight="1">
      <c r="A31" s="304"/>
      <c r="B31" s="307"/>
      <c r="C31" s="312"/>
      <c r="D31" s="313"/>
      <c r="E31" s="326"/>
      <c r="F31" s="313"/>
      <c r="G31" s="285"/>
      <c r="H31" s="317"/>
    </row>
    <row r="32" spans="1:8" s="22" customFormat="1" ht="21.75" customHeight="1">
      <c r="A32" s="304"/>
      <c r="B32" s="307"/>
      <c r="C32" s="312"/>
      <c r="D32" s="313"/>
      <c r="E32" s="326"/>
      <c r="F32" s="313"/>
      <c r="G32" s="285"/>
      <c r="H32" s="317"/>
    </row>
    <row r="33" spans="1:8" s="22" customFormat="1" ht="21.75" customHeight="1" thickBot="1">
      <c r="A33" s="305"/>
      <c r="B33" s="308"/>
      <c r="C33" s="339"/>
      <c r="D33" s="336"/>
      <c r="E33" s="335"/>
      <c r="F33" s="336"/>
      <c r="G33" s="287"/>
      <c r="H33" s="332"/>
    </row>
    <row r="34" spans="1:8" s="22" customFormat="1" ht="21.75" customHeight="1">
      <c r="A34" s="15"/>
      <c r="B34" s="25" t="s">
        <v>55</v>
      </c>
      <c r="C34" s="291"/>
      <c r="D34" s="291"/>
      <c r="E34" s="25" t="s">
        <v>55</v>
      </c>
      <c r="F34" s="291"/>
      <c r="G34" s="291"/>
      <c r="H34" s="291"/>
    </row>
    <row r="35" spans="1:8" s="22" customFormat="1" ht="21.75" customHeight="1">
      <c r="A35" s="15"/>
      <c r="B35" s="15"/>
      <c r="C35" s="289" t="str">
        <f>IF(ปก!H10="","","( " &amp; ปก!H10 &amp; " )")</f>
        <v>( นายกานต์ สุขกลาง )</v>
      </c>
      <c r="D35" s="290"/>
      <c r="E35" s="15"/>
      <c r="F35" s="290" t="str">
        <f>IF(ปก!H11="","","( " &amp; ปก!H11 &amp; " )")</f>
        <v>( นางสาวบัวบุษกร รักษา )</v>
      </c>
      <c r="G35" s="290"/>
      <c r="H35" s="290"/>
    </row>
    <row r="36" spans="1:8" s="22" customFormat="1">
      <c r="A36" s="15"/>
      <c r="B36" s="15"/>
      <c r="C36" s="15"/>
      <c r="D36" s="15"/>
      <c r="E36" s="15"/>
      <c r="F36" s="15"/>
      <c r="G36" s="15"/>
      <c r="H36" s="15"/>
    </row>
  </sheetData>
  <sheetProtection algorithmName="SHA-512" hashValue="rctUL3ZeYNbCCpI2U+Yu7S2FlWVHHRS1oauXsRPXjuN2IXQVpRIP2uKVoCgOxQ6cmHG1+aIj+4KvZA/ZNlQfEQ==" saltValue="VfsMYJpRCSR7t3oV3Yz5qw==" spinCount="100000" sheet="1" objects="1" scenarios="1"/>
  <mergeCells count="88">
    <mergeCell ref="C35:D35"/>
    <mergeCell ref="F35:H35"/>
    <mergeCell ref="G32:H32"/>
    <mergeCell ref="C33:D33"/>
    <mergeCell ref="E33:F33"/>
    <mergeCell ref="G33:H33"/>
    <mergeCell ref="C34:D34"/>
    <mergeCell ref="F34:H34"/>
    <mergeCell ref="A28:H28"/>
    <mergeCell ref="C29:D29"/>
    <mergeCell ref="E29:F29"/>
    <mergeCell ref="G29:H29"/>
    <mergeCell ref="A30:A33"/>
    <mergeCell ref="B30:B33"/>
    <mergeCell ref="C30:D30"/>
    <mergeCell ref="E30:F30"/>
    <mergeCell ref="G30:H30"/>
    <mergeCell ref="C31:D31"/>
    <mergeCell ref="E31:F31"/>
    <mergeCell ref="G31:H31"/>
    <mergeCell ref="C32:D32"/>
    <mergeCell ref="E32:F32"/>
    <mergeCell ref="G24:H24"/>
    <mergeCell ref="C25:D25"/>
    <mergeCell ref="F25:H25"/>
    <mergeCell ref="C26:D26"/>
    <mergeCell ref="F26:H26"/>
    <mergeCell ref="C20:D20"/>
    <mergeCell ref="E20:F20"/>
    <mergeCell ref="G20:H20"/>
    <mergeCell ref="A21:A24"/>
    <mergeCell ref="B21:B24"/>
    <mergeCell ref="C21:D21"/>
    <mergeCell ref="E21:F21"/>
    <mergeCell ref="G21:H21"/>
    <mergeCell ref="C22:D22"/>
    <mergeCell ref="E22:F22"/>
    <mergeCell ref="G22:H22"/>
    <mergeCell ref="C23:D23"/>
    <mergeCell ref="E23:F23"/>
    <mergeCell ref="G23:H23"/>
    <mergeCell ref="C24:D24"/>
    <mergeCell ref="E24:F24"/>
    <mergeCell ref="C16:D16"/>
    <mergeCell ref="F16:H16"/>
    <mergeCell ref="C17:D17"/>
    <mergeCell ref="F17:H17"/>
    <mergeCell ref="A19:H19"/>
    <mergeCell ref="A12:A15"/>
    <mergeCell ref="B12:B15"/>
    <mergeCell ref="C12:D12"/>
    <mergeCell ref="E12:F12"/>
    <mergeCell ref="G12:H12"/>
    <mergeCell ref="C13:D13"/>
    <mergeCell ref="E13:F13"/>
    <mergeCell ref="G13:H13"/>
    <mergeCell ref="C14:D14"/>
    <mergeCell ref="E14:F14"/>
    <mergeCell ref="G14:H14"/>
    <mergeCell ref="C15:D15"/>
    <mergeCell ref="E15:F15"/>
    <mergeCell ref="G15:H15"/>
    <mergeCell ref="C11:D11"/>
    <mergeCell ref="E11:F11"/>
    <mergeCell ref="G11:H11"/>
    <mergeCell ref="E4:F4"/>
    <mergeCell ref="G4:H4"/>
    <mergeCell ref="C5:D5"/>
    <mergeCell ref="E5:F5"/>
    <mergeCell ref="G5:H5"/>
    <mergeCell ref="C6:D6"/>
    <mergeCell ref="E6:F6"/>
    <mergeCell ref="G6:H6"/>
    <mergeCell ref="C7:D7"/>
    <mergeCell ref="F7:H7"/>
    <mergeCell ref="C8:D8"/>
    <mergeCell ref="F8:H8"/>
    <mergeCell ref="A10:H10"/>
    <mergeCell ref="A1:H1"/>
    <mergeCell ref="C2:D2"/>
    <mergeCell ref="E2:F2"/>
    <mergeCell ref="G2:H2"/>
    <mergeCell ref="A3:A6"/>
    <mergeCell ref="B3:B6"/>
    <mergeCell ref="C3:D3"/>
    <mergeCell ref="E3:F3"/>
    <mergeCell ref="G3:H3"/>
    <mergeCell ref="C4:D4"/>
  </mergeCells>
  <pageMargins left="0.39583333333333331" right="0.25" top="0.75" bottom="0.75" header="0.3" footer="0.3"/>
  <pageSetup paperSize="9" orientation="portrait" horizontalDpi="4294967293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CN36"/>
  <sheetViews>
    <sheetView view="pageLayout" topLeftCell="A28" zoomScaleNormal="100" zoomScaleSheetLayoutView="98" workbookViewId="0">
      <selection activeCell="C3" sqref="C3:D3"/>
    </sheetView>
  </sheetViews>
  <sheetFormatPr defaultColWidth="9" defaultRowHeight="24.6"/>
  <cols>
    <col min="1" max="1" width="7.33203125" style="15" customWidth="1"/>
    <col min="2" max="2" width="12.33203125" style="15" customWidth="1"/>
    <col min="3" max="3" width="17.6640625" style="15" customWidth="1"/>
    <col min="4" max="4" width="15.33203125" style="15" customWidth="1"/>
    <col min="5" max="5" width="9.33203125" style="15" customWidth="1"/>
    <col min="6" max="6" width="13.109375" style="15" customWidth="1"/>
    <col min="7" max="8" width="9" style="15"/>
    <col min="9" max="92" width="0" style="22" hidden="1" customWidth="1"/>
    <col min="93" max="16384" width="9" style="15"/>
  </cols>
  <sheetData>
    <row r="1" spans="1:8" s="22" customFormat="1" ht="21.75" customHeight="1" thickBot="1">
      <c r="A1" s="318" t="s">
        <v>14</v>
      </c>
      <c r="B1" s="319"/>
      <c r="C1" s="319"/>
      <c r="D1" s="319"/>
      <c r="E1" s="319"/>
      <c r="F1" s="319"/>
      <c r="G1" s="319"/>
      <c r="H1" s="320"/>
    </row>
    <row r="2" spans="1:8" s="22" customFormat="1" ht="21.75" customHeight="1" thickBot="1">
      <c r="A2" s="23" t="s">
        <v>4</v>
      </c>
      <c r="B2" s="24" t="s">
        <v>9</v>
      </c>
      <c r="C2" s="309" t="s">
        <v>15</v>
      </c>
      <c r="D2" s="309"/>
      <c r="E2" s="309" t="s">
        <v>16</v>
      </c>
      <c r="F2" s="309"/>
      <c r="G2" s="327" t="s">
        <v>2</v>
      </c>
      <c r="H2" s="328"/>
    </row>
    <row r="3" spans="1:8" s="22" customFormat="1" ht="21.75" customHeight="1">
      <c r="A3" s="294">
        <v>13</v>
      </c>
      <c r="B3" s="314" t="str">
        <f>บันทึกเวลาเรียน!$O$4</f>
        <v>30/1/69</v>
      </c>
      <c r="C3" s="310"/>
      <c r="D3" s="311"/>
      <c r="E3" s="329"/>
      <c r="F3" s="330"/>
      <c r="G3" s="329"/>
      <c r="H3" s="331"/>
    </row>
    <row r="4" spans="1:8" s="22" customFormat="1" ht="21.75" customHeight="1">
      <c r="A4" s="295"/>
      <c r="B4" s="315"/>
      <c r="C4" s="292"/>
      <c r="D4" s="286"/>
      <c r="E4" s="285"/>
      <c r="F4" s="286"/>
      <c r="G4" s="285"/>
      <c r="H4" s="317"/>
    </row>
    <row r="5" spans="1:8" s="22" customFormat="1" ht="21.75" customHeight="1">
      <c r="A5" s="295"/>
      <c r="B5" s="315"/>
      <c r="C5" s="292"/>
      <c r="D5" s="286"/>
      <c r="E5" s="285"/>
      <c r="F5" s="286"/>
      <c r="G5" s="285"/>
      <c r="H5" s="317"/>
    </row>
    <row r="6" spans="1:8" s="22" customFormat="1" ht="21.75" customHeight="1" thickBot="1">
      <c r="A6" s="296"/>
      <c r="B6" s="316"/>
      <c r="C6" s="293"/>
      <c r="D6" s="288"/>
      <c r="E6" s="287"/>
      <c r="F6" s="288"/>
      <c r="G6" s="287"/>
      <c r="H6" s="332"/>
    </row>
    <row r="7" spans="1:8" s="22" customFormat="1" ht="21.75" customHeight="1">
      <c r="A7" s="15"/>
      <c r="B7" s="25" t="s">
        <v>55</v>
      </c>
      <c r="C7" s="291"/>
      <c r="D7" s="291"/>
      <c r="E7" s="25" t="s">
        <v>55</v>
      </c>
      <c r="F7" s="291"/>
      <c r="G7" s="291"/>
      <c r="H7" s="291"/>
    </row>
    <row r="8" spans="1:8" s="22" customFormat="1" ht="21.75" customHeight="1">
      <c r="A8" s="15"/>
      <c r="B8" s="15"/>
      <c r="C8" s="289" t="str">
        <f>IF(ปก!H10="","","( " &amp; ปก!H10 &amp; " )")</f>
        <v>( นายกานต์ สุขกลาง )</v>
      </c>
      <c r="D8" s="290"/>
      <c r="E8" s="15"/>
      <c r="F8" s="290" t="str">
        <f>IF(ปก!H11="","","( " &amp; ปก!H11 &amp; " )")</f>
        <v>( นางสาวบัวบุษกร รักษา )</v>
      </c>
      <c r="G8" s="290"/>
      <c r="H8" s="290"/>
    </row>
    <row r="9" spans="1:8" s="22" customFormat="1" ht="10.5" customHeight="1" thickBot="1">
      <c r="A9" s="15"/>
      <c r="B9" s="15"/>
      <c r="C9" s="15"/>
      <c r="D9" s="15"/>
      <c r="E9" s="15"/>
      <c r="F9" s="15"/>
      <c r="G9" s="15"/>
      <c r="H9" s="15"/>
    </row>
    <row r="10" spans="1:8" s="22" customFormat="1" ht="21.75" customHeight="1" thickBot="1">
      <c r="A10" s="318" t="s">
        <v>14</v>
      </c>
      <c r="B10" s="319"/>
      <c r="C10" s="319"/>
      <c r="D10" s="319"/>
      <c r="E10" s="319"/>
      <c r="F10" s="319"/>
      <c r="G10" s="319"/>
      <c r="H10" s="320"/>
    </row>
    <row r="11" spans="1:8" s="22" customFormat="1" ht="21.75" customHeight="1" thickBot="1">
      <c r="A11" s="23" t="s">
        <v>4</v>
      </c>
      <c r="B11" s="24" t="s">
        <v>9</v>
      </c>
      <c r="C11" s="309" t="s">
        <v>15</v>
      </c>
      <c r="D11" s="309"/>
      <c r="E11" s="309" t="s">
        <v>16</v>
      </c>
      <c r="F11" s="309"/>
      <c r="G11" s="327" t="s">
        <v>2</v>
      </c>
      <c r="H11" s="328"/>
    </row>
    <row r="12" spans="1:8" s="22" customFormat="1" ht="21.75" customHeight="1">
      <c r="A12" s="337">
        <v>14</v>
      </c>
      <c r="B12" s="338" t="str">
        <f>บันทึกเวลาเรียน!$P$4</f>
        <v>6/2/69</v>
      </c>
      <c r="C12" s="321"/>
      <c r="D12" s="322"/>
      <c r="E12" s="325"/>
      <c r="F12" s="311"/>
      <c r="G12" s="329"/>
      <c r="H12" s="331"/>
    </row>
    <row r="13" spans="1:8" s="22" customFormat="1" ht="21.75" customHeight="1">
      <c r="A13" s="304"/>
      <c r="B13" s="307"/>
      <c r="C13" s="323"/>
      <c r="D13" s="324"/>
      <c r="E13" s="326"/>
      <c r="F13" s="313"/>
      <c r="G13" s="285"/>
      <c r="H13" s="317"/>
    </row>
    <row r="14" spans="1:8" s="22" customFormat="1" ht="21.75" customHeight="1">
      <c r="A14" s="304"/>
      <c r="B14" s="307"/>
      <c r="C14" s="323"/>
      <c r="D14" s="324"/>
      <c r="E14" s="326"/>
      <c r="F14" s="313"/>
      <c r="G14" s="285"/>
      <c r="H14" s="317"/>
    </row>
    <row r="15" spans="1:8" s="22" customFormat="1" ht="21.75" customHeight="1" thickBot="1">
      <c r="A15" s="305"/>
      <c r="B15" s="308"/>
      <c r="C15" s="333"/>
      <c r="D15" s="334"/>
      <c r="E15" s="335"/>
      <c r="F15" s="336"/>
      <c r="G15" s="287"/>
      <c r="H15" s="332"/>
    </row>
    <row r="16" spans="1:8" s="22" customFormat="1" ht="21.75" customHeight="1">
      <c r="A16" s="15"/>
      <c r="B16" s="25" t="s">
        <v>55</v>
      </c>
      <c r="C16" s="291"/>
      <c r="D16" s="291"/>
      <c r="E16" s="25" t="s">
        <v>55</v>
      </c>
      <c r="F16" s="291"/>
      <c r="G16" s="291"/>
      <c r="H16" s="291"/>
    </row>
    <row r="17" spans="1:8" s="22" customFormat="1" ht="21.75" customHeight="1">
      <c r="A17" s="15"/>
      <c r="B17" s="15"/>
      <c r="C17" s="289" t="str">
        <f>IF(ปก!H10="","","( " &amp; ปก!H10 &amp; " )")</f>
        <v>( นายกานต์ สุขกลาง )</v>
      </c>
      <c r="D17" s="290"/>
      <c r="E17" s="15"/>
      <c r="F17" s="290" t="str">
        <f>IF(ปก!H11="","","( " &amp; ปก!H11 &amp; " )")</f>
        <v>( นางสาวบัวบุษกร รักษา )</v>
      </c>
      <c r="G17" s="290"/>
      <c r="H17" s="290"/>
    </row>
    <row r="18" spans="1:8" s="22" customFormat="1" ht="8.25" customHeight="1" thickBot="1">
      <c r="A18" s="15"/>
      <c r="B18" s="15"/>
      <c r="C18" s="15"/>
      <c r="D18" s="15"/>
      <c r="E18" s="15"/>
      <c r="F18" s="15"/>
      <c r="G18" s="15"/>
      <c r="H18" s="15"/>
    </row>
    <row r="19" spans="1:8" s="22" customFormat="1" ht="21.75" customHeight="1" thickBot="1">
      <c r="A19" s="318" t="s">
        <v>14</v>
      </c>
      <c r="B19" s="319"/>
      <c r="C19" s="319"/>
      <c r="D19" s="319"/>
      <c r="E19" s="319"/>
      <c r="F19" s="319"/>
      <c r="G19" s="319"/>
      <c r="H19" s="320"/>
    </row>
    <row r="20" spans="1:8" s="22" customFormat="1" ht="21.75" customHeight="1" thickBot="1">
      <c r="A20" s="23" t="s">
        <v>4</v>
      </c>
      <c r="B20" s="24" t="s">
        <v>9</v>
      </c>
      <c r="C20" s="309" t="s">
        <v>15</v>
      </c>
      <c r="D20" s="309"/>
      <c r="E20" s="309" t="s">
        <v>16</v>
      </c>
      <c r="F20" s="309"/>
      <c r="G20" s="327" t="s">
        <v>2</v>
      </c>
      <c r="H20" s="328"/>
    </row>
    <row r="21" spans="1:8" s="22" customFormat="1" ht="21.75" customHeight="1">
      <c r="A21" s="303">
        <v>15</v>
      </c>
      <c r="B21" s="306" t="str">
        <f>บันทึกเวลาเรียน!$Q$4</f>
        <v>13/2/69</v>
      </c>
      <c r="C21" s="310"/>
      <c r="D21" s="311"/>
      <c r="E21" s="325"/>
      <c r="F21" s="311"/>
      <c r="G21" s="329"/>
      <c r="H21" s="331"/>
    </row>
    <row r="22" spans="1:8" s="22" customFormat="1" ht="21.75" customHeight="1">
      <c r="A22" s="304"/>
      <c r="B22" s="307"/>
      <c r="C22" s="312"/>
      <c r="D22" s="313"/>
      <c r="E22" s="326"/>
      <c r="F22" s="313"/>
      <c r="G22" s="285"/>
      <c r="H22" s="317"/>
    </row>
    <row r="23" spans="1:8" s="22" customFormat="1" ht="21.75" customHeight="1">
      <c r="A23" s="304"/>
      <c r="B23" s="307"/>
      <c r="C23" s="312"/>
      <c r="D23" s="313"/>
      <c r="E23" s="326"/>
      <c r="F23" s="313"/>
      <c r="G23" s="285"/>
      <c r="H23" s="317"/>
    </row>
    <row r="24" spans="1:8" s="22" customFormat="1" ht="21.75" customHeight="1" thickBot="1">
      <c r="A24" s="305"/>
      <c r="B24" s="308"/>
      <c r="C24" s="339"/>
      <c r="D24" s="336"/>
      <c r="E24" s="335"/>
      <c r="F24" s="336"/>
      <c r="G24" s="287"/>
      <c r="H24" s="332"/>
    </row>
    <row r="25" spans="1:8" s="22" customFormat="1" ht="21.75" customHeight="1">
      <c r="A25" s="15"/>
      <c r="B25" s="25" t="s">
        <v>55</v>
      </c>
      <c r="C25" s="291"/>
      <c r="D25" s="291"/>
      <c r="E25" s="25" t="s">
        <v>55</v>
      </c>
      <c r="F25" s="291"/>
      <c r="G25" s="291"/>
      <c r="H25" s="291"/>
    </row>
    <row r="26" spans="1:8" s="22" customFormat="1" ht="21.75" customHeight="1">
      <c r="A26" s="15"/>
      <c r="B26" s="15"/>
      <c r="C26" s="289" t="str">
        <f>IF(ปก!H10="","","( " &amp; ปก!H10 &amp; " )")</f>
        <v>( นายกานต์ สุขกลาง )</v>
      </c>
      <c r="D26" s="290"/>
      <c r="E26" s="15"/>
      <c r="F26" s="290" t="str">
        <f>IF(ปก!H11="","","( " &amp; ปก!H11 &amp; " )")</f>
        <v>( นางสาวบัวบุษกร รักษา )</v>
      </c>
      <c r="G26" s="290"/>
      <c r="H26" s="290"/>
    </row>
    <row r="27" spans="1:8" s="22" customFormat="1" ht="8.25" customHeight="1" thickBot="1">
      <c r="A27" s="15"/>
      <c r="B27" s="15"/>
      <c r="C27" s="15"/>
      <c r="D27" s="15"/>
      <c r="E27" s="15"/>
      <c r="F27" s="15"/>
      <c r="G27" s="15"/>
      <c r="H27" s="15"/>
    </row>
    <row r="28" spans="1:8" s="22" customFormat="1" ht="21.75" customHeight="1" thickBot="1">
      <c r="A28" s="318" t="s">
        <v>14</v>
      </c>
      <c r="B28" s="319"/>
      <c r="C28" s="319"/>
      <c r="D28" s="319"/>
      <c r="E28" s="319"/>
      <c r="F28" s="319"/>
      <c r="G28" s="319"/>
      <c r="H28" s="320"/>
    </row>
    <row r="29" spans="1:8" s="22" customFormat="1" ht="21.75" customHeight="1" thickBot="1">
      <c r="A29" s="23" t="s">
        <v>4</v>
      </c>
      <c r="B29" s="24" t="s">
        <v>9</v>
      </c>
      <c r="C29" s="309" t="s">
        <v>15</v>
      </c>
      <c r="D29" s="309"/>
      <c r="E29" s="309" t="s">
        <v>16</v>
      </c>
      <c r="F29" s="309"/>
      <c r="G29" s="327" t="s">
        <v>2</v>
      </c>
      <c r="H29" s="328"/>
    </row>
    <row r="30" spans="1:8" s="22" customFormat="1" ht="21.75" customHeight="1">
      <c r="A30" s="303">
        <v>16</v>
      </c>
      <c r="B30" s="306" t="str">
        <f>บันทึกเวลาเรียน!$R$4</f>
        <v>20/2/69</v>
      </c>
      <c r="C30" s="310"/>
      <c r="D30" s="311"/>
      <c r="E30" s="325"/>
      <c r="F30" s="311"/>
      <c r="G30" s="329"/>
      <c r="H30" s="331"/>
    </row>
    <row r="31" spans="1:8" s="22" customFormat="1" ht="21.75" customHeight="1">
      <c r="A31" s="304"/>
      <c r="B31" s="307"/>
      <c r="C31" s="312"/>
      <c r="D31" s="313"/>
      <c r="E31" s="326"/>
      <c r="F31" s="313"/>
      <c r="G31" s="285"/>
      <c r="H31" s="317"/>
    </row>
    <row r="32" spans="1:8" s="22" customFormat="1" ht="21.75" customHeight="1">
      <c r="A32" s="304"/>
      <c r="B32" s="307"/>
      <c r="C32" s="312"/>
      <c r="D32" s="313"/>
      <c r="E32" s="326"/>
      <c r="F32" s="313"/>
      <c r="G32" s="285"/>
      <c r="H32" s="317"/>
    </row>
    <row r="33" spans="1:8" s="22" customFormat="1" ht="21.75" customHeight="1" thickBot="1">
      <c r="A33" s="305"/>
      <c r="B33" s="308"/>
      <c r="C33" s="339"/>
      <c r="D33" s="336"/>
      <c r="E33" s="335"/>
      <c r="F33" s="336"/>
      <c r="G33" s="287"/>
      <c r="H33" s="332"/>
    </row>
    <row r="34" spans="1:8" s="22" customFormat="1" ht="21.75" customHeight="1">
      <c r="A34" s="15"/>
      <c r="B34" s="25" t="s">
        <v>55</v>
      </c>
      <c r="C34" s="291"/>
      <c r="D34" s="291"/>
      <c r="E34" s="25" t="s">
        <v>55</v>
      </c>
      <c r="F34" s="291"/>
      <c r="G34" s="291"/>
      <c r="H34" s="291"/>
    </row>
    <row r="35" spans="1:8" s="22" customFormat="1" ht="21.75" customHeight="1">
      <c r="A35" s="15"/>
      <c r="B35" s="15"/>
      <c r="C35" s="289" t="str">
        <f>IF(ปก!H10="","","( " &amp; ปก!H10 &amp; " )")</f>
        <v>( นายกานต์ สุขกลาง )</v>
      </c>
      <c r="D35" s="290"/>
      <c r="E35" s="15"/>
      <c r="F35" s="290" t="str">
        <f>IF(ปก!H11="","","( " &amp; ปก!H11 &amp; " )")</f>
        <v>( นางสาวบัวบุษกร รักษา )</v>
      </c>
      <c r="G35" s="290"/>
      <c r="H35" s="290"/>
    </row>
    <row r="36" spans="1:8" s="22" customFormat="1">
      <c r="A36" s="15"/>
      <c r="B36" s="15"/>
      <c r="C36" s="15"/>
      <c r="D36" s="15"/>
      <c r="E36" s="15"/>
      <c r="F36" s="15"/>
      <c r="G36" s="15"/>
      <c r="H36" s="15"/>
    </row>
  </sheetData>
  <sheetProtection algorithmName="SHA-512" hashValue="VV1wfMa1IvBPN3nRAH9I7kS3Ps92GYb+9kFX/7bFHQf2Qt789mPH8J+kAEKg5S3YMOULO0ZDeouo5ukj3Yl1QA==" saltValue="JBzb3/e5j63UmtGFiESjBQ==" spinCount="100000" sheet="1" objects="1" scenarios="1"/>
  <mergeCells count="88">
    <mergeCell ref="C35:D35"/>
    <mergeCell ref="F35:H35"/>
    <mergeCell ref="G32:H32"/>
    <mergeCell ref="C33:D33"/>
    <mergeCell ref="E33:F33"/>
    <mergeCell ref="G33:H33"/>
    <mergeCell ref="C34:D34"/>
    <mergeCell ref="F34:H34"/>
    <mergeCell ref="A28:H28"/>
    <mergeCell ref="C29:D29"/>
    <mergeCell ref="E29:F29"/>
    <mergeCell ref="G29:H29"/>
    <mergeCell ref="A30:A33"/>
    <mergeCell ref="B30:B33"/>
    <mergeCell ref="C30:D30"/>
    <mergeCell ref="E30:F30"/>
    <mergeCell ref="G30:H30"/>
    <mergeCell ref="C31:D31"/>
    <mergeCell ref="E31:F31"/>
    <mergeCell ref="G31:H31"/>
    <mergeCell ref="C32:D32"/>
    <mergeCell ref="E32:F32"/>
    <mergeCell ref="G24:H24"/>
    <mergeCell ref="C25:D25"/>
    <mergeCell ref="F25:H25"/>
    <mergeCell ref="C26:D26"/>
    <mergeCell ref="F26:H26"/>
    <mergeCell ref="C20:D20"/>
    <mergeCell ref="E20:F20"/>
    <mergeCell ref="G20:H20"/>
    <mergeCell ref="A21:A24"/>
    <mergeCell ref="B21:B24"/>
    <mergeCell ref="C21:D21"/>
    <mergeCell ref="E21:F21"/>
    <mergeCell ref="G21:H21"/>
    <mergeCell ref="C22:D22"/>
    <mergeCell ref="E22:F22"/>
    <mergeCell ref="G22:H22"/>
    <mergeCell ref="C23:D23"/>
    <mergeCell ref="E23:F23"/>
    <mergeCell ref="G23:H23"/>
    <mergeCell ref="C24:D24"/>
    <mergeCell ref="E24:F24"/>
    <mergeCell ref="C16:D16"/>
    <mergeCell ref="F16:H16"/>
    <mergeCell ref="C17:D17"/>
    <mergeCell ref="F17:H17"/>
    <mergeCell ref="A19:H19"/>
    <mergeCell ref="A12:A15"/>
    <mergeCell ref="B12:B15"/>
    <mergeCell ref="C12:D12"/>
    <mergeCell ref="E12:F12"/>
    <mergeCell ref="G12:H12"/>
    <mergeCell ref="C13:D13"/>
    <mergeCell ref="E13:F13"/>
    <mergeCell ref="G13:H13"/>
    <mergeCell ref="C14:D14"/>
    <mergeCell ref="E14:F14"/>
    <mergeCell ref="G14:H14"/>
    <mergeCell ref="C15:D15"/>
    <mergeCell ref="E15:F15"/>
    <mergeCell ref="G15:H15"/>
    <mergeCell ref="C11:D11"/>
    <mergeCell ref="E11:F11"/>
    <mergeCell ref="G11:H11"/>
    <mergeCell ref="E4:F4"/>
    <mergeCell ref="G4:H4"/>
    <mergeCell ref="C5:D5"/>
    <mergeCell ref="E5:F5"/>
    <mergeCell ref="G5:H5"/>
    <mergeCell ref="C6:D6"/>
    <mergeCell ref="E6:F6"/>
    <mergeCell ref="G6:H6"/>
    <mergeCell ref="C7:D7"/>
    <mergeCell ref="F7:H7"/>
    <mergeCell ref="C8:D8"/>
    <mergeCell ref="F8:H8"/>
    <mergeCell ref="A10:H10"/>
    <mergeCell ref="A1:H1"/>
    <mergeCell ref="C2:D2"/>
    <mergeCell ref="E2:F2"/>
    <mergeCell ref="G2:H2"/>
    <mergeCell ref="A3:A6"/>
    <mergeCell ref="B3:B6"/>
    <mergeCell ref="C3:D3"/>
    <mergeCell ref="E3:F3"/>
    <mergeCell ref="G3:H3"/>
    <mergeCell ref="C4:D4"/>
  </mergeCells>
  <pageMargins left="0.39583333333333331" right="0.25" top="0.75" bottom="0.75" header="0.3" footer="0.3"/>
  <pageSetup paperSize="9" orientation="portrait" horizontalDpi="4294967293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รายการ</vt:lpstr>
      <vt:lpstr>ปก</vt:lpstr>
      <vt:lpstr>โครงการสอนกิจกรรม</vt:lpstr>
      <vt:lpstr>รายชื่อสมาชิก</vt:lpstr>
      <vt:lpstr>บันทึกเวลาเรียน</vt:lpstr>
      <vt:lpstr>แบบบันทึกกิจกรรม</vt:lpstr>
      <vt:lpstr>แบบบันทึกกิจกรรม (2)</vt:lpstr>
      <vt:lpstr>แบบบันทึกกิจกรรม (3)</vt:lpstr>
      <vt:lpstr>แบบบันทึกกิจกรรม (4)</vt:lpstr>
      <vt:lpstr>แบบบันทึกกิจกรรม (5)</vt:lpstr>
      <vt:lpstr>การประเมิน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slpconnext t01</cp:lastModifiedBy>
  <cp:lastPrinted>2025-10-03T05:55:08Z</cp:lastPrinted>
  <dcterms:created xsi:type="dcterms:W3CDTF">2019-10-07T02:51:46Z</dcterms:created>
  <dcterms:modified xsi:type="dcterms:W3CDTF">2026-03-05T07:10:07Z</dcterms:modified>
</cp:coreProperties>
</file>