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ต้านทุจริต-มัธยม\"/>
    </mc:Choice>
  </mc:AlternateContent>
  <xr:revisionPtr revIDLastSave="0" documentId="13_ncr:1_{14E6A427-64B8-4F54-82BE-F7154EE9EFA8}" xr6:coauthVersionLast="47" xr6:coauthVersionMax="47" xr10:uidLastSave="{00000000-0000-0000-0000-000000000000}"/>
  <bookViews>
    <workbookView xWindow="-108" yWindow="-108" windowWidth="23256" windowHeight="12456" firstSheet="20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70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 localSheetId="23">#REF!</definedName>
    <definedName name="StudentNo">#REF!</definedName>
    <definedName name="StudentPicture" localSheetId="22">#REF!</definedName>
    <definedName name="StudentPicture" localSheetId="23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 localSheetId="23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23">[1]พิมพ์การตัดสิน!$A$35:$A$36</definedName>
    <definedName name="tests">พิมพ์การตัดสิน!$A$34:$A$35</definedName>
    <definedName name="พิมพ์ผลการตัดสิน" localSheetId="23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70" l="1"/>
  <c r="I7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A8" i="65"/>
  <c r="A11" i="70" s="1"/>
  <c r="A9" i="65"/>
  <c r="A12" i="70" s="1"/>
  <c r="A10" i="65"/>
  <c r="A13" i="70" s="1"/>
  <c r="A11" i="65"/>
  <c r="A14" i="70" s="1"/>
  <c r="A12" i="65"/>
  <c r="A15" i="70" s="1"/>
  <c r="A13" i="65"/>
  <c r="A16" i="70" s="1"/>
  <c r="A14" i="65"/>
  <c r="A17" i="70" s="1"/>
  <c r="A15" i="65"/>
  <c r="A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N25" i="70" l="1"/>
  <c r="I25" i="70"/>
  <c r="O25" i="70"/>
  <c r="O31" i="70"/>
  <c r="I31" i="70"/>
  <c r="N31" i="70"/>
  <c r="N22" i="70"/>
  <c r="O22" i="70"/>
  <c r="I22" i="70"/>
  <c r="N29" i="70"/>
  <c r="I29" i="70"/>
  <c r="O29" i="70"/>
  <c r="N21" i="70"/>
  <c r="O21" i="70"/>
  <c r="I21" i="70"/>
  <c r="P13" i="70"/>
  <c r="N13" i="70"/>
  <c r="O13" i="70"/>
  <c r="I13" i="70"/>
  <c r="P17" i="70"/>
  <c r="N17" i="70"/>
  <c r="I17" i="70"/>
  <c r="O17" i="70"/>
  <c r="I23" i="70"/>
  <c r="N23" i="70"/>
  <c r="O23" i="70"/>
  <c r="P9" i="70"/>
  <c r="N9" i="70"/>
  <c r="I9" i="70"/>
  <c r="O9" i="70"/>
  <c r="O28" i="70"/>
  <c r="N28" i="70"/>
  <c r="I28" i="70"/>
  <c r="O20" i="70"/>
  <c r="N20" i="70"/>
  <c r="I20" i="70"/>
  <c r="P12" i="70"/>
  <c r="N12" i="70"/>
  <c r="I12" i="70"/>
  <c r="O12" i="70"/>
  <c r="P16" i="70"/>
  <c r="O16" i="70"/>
  <c r="N16" i="70"/>
  <c r="I16" i="70"/>
  <c r="N30" i="70"/>
  <c r="I30" i="70"/>
  <c r="O30" i="70"/>
  <c r="N27" i="70"/>
  <c r="I27" i="70"/>
  <c r="O27" i="70"/>
  <c r="N19" i="70"/>
  <c r="I19" i="70"/>
  <c r="O19" i="70"/>
  <c r="N11" i="70"/>
  <c r="I11" i="70"/>
  <c r="O11" i="70"/>
  <c r="O24" i="70"/>
  <c r="N24" i="70"/>
  <c r="I24" i="70"/>
  <c r="N15" i="70"/>
  <c r="O15" i="70"/>
  <c r="I15" i="70"/>
  <c r="P14" i="70"/>
  <c r="O14" i="70"/>
  <c r="I14" i="70"/>
  <c r="N14" i="70"/>
  <c r="N26" i="70"/>
  <c r="I26" i="70"/>
  <c r="O26" i="70"/>
  <c r="P18" i="70"/>
  <c r="N18" i="70"/>
  <c r="I18" i="70"/>
  <c r="O18" i="70"/>
  <c r="P10" i="70"/>
  <c r="N10" i="70"/>
  <c r="I10" i="70"/>
  <c r="O10" i="70"/>
  <c r="P29" i="70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N8" i="70" l="1"/>
  <c r="O8" i="70" s="1"/>
  <c r="I8" i="70"/>
  <c r="S11" i="70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P8" i="70" l="1"/>
  <c r="R32" i="70"/>
  <c r="S8" i="70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B63" i="39" l="1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62" i="38" l="1"/>
  <c r="AL37" i="31"/>
  <c r="AI42" i="33"/>
  <c r="AK16" i="39"/>
  <c r="AL16" i="39"/>
  <c r="AJ16" i="39"/>
  <c r="AI40" i="33"/>
  <c r="AI36" i="34"/>
  <c r="AM50" i="35"/>
  <c r="AI56" i="33"/>
  <c r="F5" i="5"/>
  <c r="E3" i="42" s="1"/>
  <c r="E5" i="5"/>
  <c r="D3" i="42" s="1"/>
  <c r="D5" i="5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4" i="5" l="1"/>
  <c r="EI7" i="41"/>
  <c r="JO7" i="41"/>
  <c r="EI4" i="41"/>
  <c r="JO4" i="41"/>
  <c r="NM29" i="41"/>
  <c r="FQ29" i="41"/>
  <c r="NM30" i="41"/>
  <c r="FQ30" i="41"/>
  <c r="EI8" i="41"/>
  <c r="JO8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BS11" i="41"/>
  <c r="GY11" i="41"/>
  <c r="DA22" i="41"/>
  <c r="IG22" i="41"/>
  <c r="EI18" i="41"/>
  <c r="JO18" i="41"/>
  <c r="NM10" i="41"/>
  <c r="FQ10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DA16" i="41"/>
  <c r="IG16" i="41"/>
  <c r="NM6" i="41"/>
  <c r="FQ6" i="41"/>
  <c r="NM31" i="41"/>
  <c r="FQ31" i="41"/>
  <c r="NM24" i="41"/>
  <c r="FQ24" i="41"/>
  <c r="NM17" i="41"/>
  <c r="FQ17" i="41"/>
  <c r="BS26" i="41"/>
  <c r="GY26" i="41"/>
  <c r="BS10" i="41"/>
  <c r="GY10" i="41"/>
  <c r="DA8" i="41"/>
  <c r="IG8" i="41"/>
  <c r="DA14" i="41"/>
  <c r="IG14" i="41"/>
  <c r="EI30" i="41"/>
  <c r="JO30" i="41"/>
  <c r="NM22" i="41"/>
  <c r="FQ22" i="41"/>
  <c r="BS14" i="41"/>
  <c r="GY14" i="41"/>
  <c r="DA5" i="41"/>
  <c r="IG5" i="41"/>
  <c r="BS17" i="41"/>
  <c r="GY17" i="41"/>
  <c r="BS28" i="41"/>
  <c r="GY28" i="41"/>
  <c r="BS27" i="41"/>
  <c r="GY27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BS25" i="41"/>
  <c r="GY25" i="41"/>
  <c r="EI29" i="41"/>
  <c r="JO29" i="41"/>
  <c r="EI27" i="41"/>
  <c r="JO27" i="41"/>
  <c r="NM33" i="41"/>
  <c r="FQ33" i="41"/>
  <c r="NM20" i="41"/>
  <c r="FQ20" i="41"/>
  <c r="EI32" i="41"/>
  <c r="JO32" i="41"/>
  <c r="BS16" i="41"/>
  <c r="GY16" i="41"/>
  <c r="NM26" i="41"/>
  <c r="FQ26" i="41"/>
  <c r="DA33" i="41"/>
  <c r="IG33" i="41"/>
  <c r="EI23" i="41"/>
  <c r="JO23" i="41"/>
  <c r="EI13" i="41"/>
  <c r="JO13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DA23" i="41"/>
  <c r="IG23" i="41"/>
  <c r="DA21" i="41"/>
  <c r="IG21" i="41"/>
  <c r="BS31" i="41"/>
  <c r="GY31" i="41"/>
  <c r="BS5" i="41"/>
  <c r="GY5" i="41"/>
  <c r="NM8" i="41"/>
  <c r="FQ8" i="41"/>
  <c r="EI17" i="41"/>
  <c r="JO17" i="41"/>
  <c r="BS15" i="41"/>
  <c r="GY15" i="41"/>
  <c r="BS7" i="41"/>
  <c r="GY7" i="41"/>
  <c r="DA31" i="41"/>
  <c r="IG31" i="41"/>
  <c r="DA9" i="41"/>
  <c r="IG9" i="41"/>
  <c r="EI11" i="41"/>
  <c r="JO11" i="41"/>
  <c r="EI33" i="41"/>
  <c r="JO33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1" i="42" s="1"/>
  <c r="H33" i="5"/>
  <c r="G31" i="42" s="1"/>
  <c r="G33" i="5"/>
  <c r="F31" i="42" s="1"/>
  <c r="M33" i="5"/>
  <c r="L31" i="42" s="1"/>
  <c r="N33" i="5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L10" i="42" s="1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M33" i="42" s="1"/>
  <c r="L35" i="5"/>
  <c r="K33" i="42" s="1"/>
  <c r="I35" i="5"/>
  <c r="H33" i="42" s="1"/>
  <c r="H35" i="5"/>
  <c r="G33" i="42" s="1"/>
  <c r="G35" i="5"/>
  <c r="F33" i="42" s="1"/>
  <c r="D35" i="5"/>
  <c r="C33" i="42" s="1"/>
  <c r="M35" i="5"/>
  <c r="L33" i="42" s="1"/>
  <c r="F35" i="5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L29" i="42" s="1"/>
  <c r="D31" i="5"/>
  <c r="C29" i="42" s="1"/>
  <c r="E31" i="5"/>
  <c r="J31" i="5"/>
  <c r="K31" i="5"/>
  <c r="N27" i="5"/>
  <c r="M25" i="42" s="1"/>
  <c r="L27" i="5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G34" i="5"/>
  <c r="F32" i="42" s="1"/>
  <c r="D34" i="5"/>
  <c r="C32" i="42" s="1"/>
  <c r="F34" i="5"/>
  <c r="E32" i="42" s="1"/>
  <c r="E34" i="5"/>
  <c r="D32" i="42" s="1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G24" i="42" s="1"/>
  <c r="M26" i="5"/>
  <c r="N26" i="5"/>
  <c r="M24" i="42" s="1"/>
  <c r="G26" i="5"/>
  <c r="F24" i="42" s="1"/>
  <c r="D26" i="5"/>
  <c r="C24" i="42" s="1"/>
  <c r="F26" i="5"/>
  <c r="E24" i="42" s="1"/>
  <c r="E26" i="5"/>
  <c r="D24" i="42" s="1"/>
  <c r="J26" i="5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E33" i="42"/>
  <c r="B29" i="42"/>
  <c r="M29" i="42"/>
  <c r="K29" i="42"/>
  <c r="D29" i="42"/>
  <c r="B25" i="42"/>
  <c r="L25" i="42"/>
  <c r="K25" i="42"/>
  <c r="B21" i="42"/>
  <c r="H21" i="42"/>
  <c r="B17" i="42"/>
  <c r="B13" i="42"/>
  <c r="C13" i="42"/>
  <c r="B9" i="42"/>
  <c r="D9" i="42"/>
  <c r="C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B28" i="42"/>
  <c r="B24" i="42"/>
  <c r="L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D23" i="42"/>
  <c r="B19" i="42"/>
  <c r="B15" i="42"/>
  <c r="B11" i="42"/>
  <c r="B7" i="42"/>
  <c r="F7" i="42"/>
  <c r="A4" i="3"/>
  <c r="B30" i="42"/>
  <c r="G30" i="42"/>
  <c r="C30" i="42"/>
  <c r="B26" i="42"/>
  <c r="M26" i="42"/>
  <c r="H26" i="42"/>
  <c r="G26" i="42"/>
  <c r="F26" i="42"/>
  <c r="B22" i="42"/>
  <c r="B18" i="42"/>
  <c r="B14" i="42"/>
  <c r="B10" i="42"/>
  <c r="L6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J29" i="42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J26" i="42"/>
  <c r="I17" i="1"/>
  <c r="K26" i="5" l="1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<sst xmlns="http://schemas.openxmlformats.org/spreadsheetml/2006/main" count="1023" uniqueCount="393">
  <si>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</si>
  <si>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</si>
  <si>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</si>
  <si>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</si>
  <si>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</si>
  <si>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</si>
  <si>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</si>
  <si>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</si>
  <si>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</si>
  <si>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</si>
  <si>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</si>
  <si>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</si>
  <si>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</si>
  <si>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</si>
  <si>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</si>
  <si>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</si>
  <si>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</si>
  <si>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</si>
  <si>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</si>
  <si>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</si>
  <si>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</si>
  <si>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</si>
  <si>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</si>
  <si>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</si>
  <si>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</si>
  <si>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</si>
  <si>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</si>
  <si>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</si>
  <si>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</si>
  <si>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</si>
  <si>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</si>
  <si>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</si>
  <si>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</si>
  <si>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</si>
  <si>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</si>
  <si>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</si>
  <si>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</si>
  <si>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</si>
  <si>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</si>
  <si>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</si>
  <si>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</si>
  <si>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</si>
  <si>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</si>
  <si>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</si>
  <si>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</si>
  <si>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</si>
  <si>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</si>
  <si>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</si>
  <si>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</si>
  <si>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</si>
  <si>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</si>
  <si>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</si>
  <si>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</si>
  <si>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</si>
  <si>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</si>
  <si>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</si>
  <si>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</si>
  <si>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</si>
  <si>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</si>
  <si>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</si>
  <si>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</si>
  <si>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</si>
  <si>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</si>
  <si>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</si>
  <si>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</si>
  <si>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</si>
  <si>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</si>
  <si>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</si>
  <si>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</si>
  <si>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</si>
  <si>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</si>
  <si>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</si>
  <si>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</si>
  <si>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</si>
  <si>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</si>
  <si>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</si>
  <si>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</si>
  <si>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</si>
  <si>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</si>
  <si>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</si>
  <si>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</si>
  <si>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</si>
  <si>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</si>
  <si>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</si>
  <si>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</si>
  <si>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</si>
  <si>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</si>
  <si>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</si>
  <si>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</si>
  <si>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</si>
  <si>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</si>
  <si>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</si>
  <si>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</si>
  <si>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</si>
  <si>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</si>
  <si>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</si>
  <si>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</si>
  <si>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</si>
  <si>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</si>
  <si>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</si>
  <si>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</si>
  <si>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</si>
  <si>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</si>
  <si>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</si>
  <si>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</si>
  <si>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</si>
  <si>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</si>
  <si>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</si>
  <si>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</si>
  <si>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</si>
  <si>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</si>
  <si>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</si>
  <si>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</si>
  <si>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</si>
  <si>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</si>
  <si>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</si>
  <si>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</si>
  <si>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</si>
  <si>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</si>
  <si>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</si>
  <si>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</si>
  <si>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</si>
  <si>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</si>
  <si>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</si>
  <si>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</si>
  <si>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</si>
  <si>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</si>
  <si>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</si>
  <si>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</si>
  <si>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</si>
  <si>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</si>
  <si>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</si>
  <si>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</si>
  <si>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</si>
  <si>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</si>
  <si>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</si>
  <si>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</si>
  <si>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</si>
  <si>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</si>
  <si>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</si>
  <si>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</si>
  <si>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</si>
  <si>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</si>
  <si>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</si>
  <si>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</si>
  <si>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</si>
  <si>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</si>
  <si>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</si>
  <si>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</si>
  <si>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</si>
  <si>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</si>
  <si>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</si>
  <si>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</si>
  <si>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</si>
  <si>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</si>
  <si>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</si>
  <si>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</si>
  <si>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</si>
  <si>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</si>
  <si>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</si>
  <si>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</si>
  <si>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</si>
  <si>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</si>
  <si>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</si>
  <si>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</si>
  <si>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</si>
  <si>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</si>
  <si>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</si>
  <si>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</si>
  <si>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</si>
  <si>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</si>
  <si>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</si>
  <si>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</si>
  <si>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</si>
  <si>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</si>
  <si>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</si>
  <si>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</si>
  <si>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</si>
  <si>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</si>
  <si>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</si>
  <si>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</si>
  <si>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</si>
  <si>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</si>
  <si>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</si>
  <si>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</si>
  <si>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</si>
  <si>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</si>
  <si>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</si>
  <si>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</si>
  <si>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</si>
  <si>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</si>
  <si>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</si>
  <si>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</si>
  <si>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</si>
  <si>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</si>
  <si>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</si>
  <si>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</si>
  <si>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</si>
  <si>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</si>
  <si>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</si>
  <si>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</si>
  <si>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</si>
  <si>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</si>
  <si>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</si>
  <si>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</si>
  <si>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</si>
  <si>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</si>
  <si>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</si>
  <si>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</si>
  <si>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</si>
  <si>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</si>
  <si>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</si>
  <si>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</si>
  <si>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</si>
  <si>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</si>
  <si>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</si>
  <si>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</si>
  <si>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</si>
  <si>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</si>
  <si>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</si>
  <si>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</si>
  <si>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</si>
  <si>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</si>
  <si>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</si>
  <si>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</si>
  <si>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</si>
  <si>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</si>
  <si>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</si>
  <si>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</si>
  <si>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</si>
  <si>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</si>
  <si>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</si>
  <si>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</si>
  <si>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</si>
  <si>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</si>
  <si>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</si>
  <si>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</si>
  <si>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</si>
  <si>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</si>
  <si>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</si>
  <si>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</si>
  <si>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</si>
  <si>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</si>
  <si>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</si>
  <si>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</si>
  <si>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</si>
  <si>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</si>
  <si>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</si>
  <si>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</si>
  <si>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</si>
  <si>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</si>
  <si>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</si>
  <si>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</si>
  <si>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</si>
  <si>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</si>
  <si>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</si>
  <si>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</si>
  <si>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</si>
  <si>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</si>
  <si>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</si>
  <si>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</si>
  <si>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</si>
  <si>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</si>
  <si>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</si>
  <si>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</si>
  <si>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</si>
  <si>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</si>
  <si>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</si>
  <si>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</si>
  <si>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</si>
  <si>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</si>
  <si>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</si>
  <si>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</si>
  <si>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</si>
  <si>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</si>
  <si>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</si>
  <si>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</si>
  <si>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</si>
  <si>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</si>
  <si>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</si>
  <si>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</si>
  <si>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</si>
  <si>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</si>
  <si>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</si>
  <si>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</si>
  <si>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</si>
  <si>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</si>
  <si>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</si>
  <si>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</si>
  <si>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</si>
  <si>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</si>
  <si>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</si>
  <si>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</si>
  <si>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</si>
  <si>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</si>
  <si>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</si>
  <si>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</si>
  <si>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</si>
  <si>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</si>
  <si>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</si>
  <si>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</si>
  <si>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</si>
  <si>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</si>
  <si>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</si>
  <si>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</si>
  <si>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</si>
  <si>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</si>
  <si>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</si>
  <si>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</si>
  <si>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</si>
  <si>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</si>
  <si>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</si>
  <si>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</si>
  <si>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</si>
  <si>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</si>
  <si>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</si>
  <si>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</si>
  <si>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</si>
  <si>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</si>
  <si>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</si>
  <si>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นางสาวพิชชาพร อุ่นผาง</t>
  </si>
  <si>
    <t>วันที่ 10 / ตุลาคม / 2568</t>
  </si>
  <si>
    <t>มัธยมศึกษาปีที่ 3/1</t>
  </si>
  <si>
    <t>ปพ.5 แบบประเมินผลเป็นรายภาคเรียน ขนาด A4 ใช้งานเฉพาะปีการศึกษา 2568 เท่านั้น</t>
  </si>
  <si>
    <t>นางสาววาสนา บุญเพ็ญ</t>
  </si>
  <si>
    <t>นางสาวพักตร์พิมล บุราณเดช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</si>
  <si>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</si>
  <si>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</si>
  <si>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</si>
  <si>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</si>
  <si>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</si>
  <si>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</si>
  <si>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</si>
  <si>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</si>
  <si>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</si>
  <si>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</si>
  <si>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</si>
  <si>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</si>
  <si>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</si>
  <si>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</si>
  <si>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</si>
  <si>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</si>
  <si>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</si>
  <si>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</si>
  <si>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</si>
  <si>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</si>
  <si>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</si>
  <si>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</si>
  <si>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</si>
  <si>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</si>
  <si>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</si>
  <si>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</si>
  <si>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</si>
  <si>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</si>
  <si>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</si>
  <si>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</si>
  <si>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</si>
  <si>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</si>
  <si>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</si>
  <si>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</si>
  <si>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</si>
  <si>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</si>
  <si>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</si>
  <si>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</si>
  <si>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</si>
  <si>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</si>
  <si>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</si>
  <si>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</si>
  <si>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</si>
  <si>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</si>
  <si>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</si>
  <si>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</si>
  <si>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</si>
  <si>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</si>
  <si>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</si>
  <si>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</si>
  <si>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</si>
  <si>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</si>
  <si>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04138</t>
  </si>
  <si>
    <t>1-3192-00113-23-6</t>
  </si>
  <si>
    <t>อนุรักษ์</t>
  </si>
  <si>
    <t>เสียงตรง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</si>
  <si>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</si>
  <si>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</si>
  <si>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</si>
  <si>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</si>
  <si>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</si>
  <si>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</si>
  <si>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</si>
  <si>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</si>
  <si>
    <t>16 พ.ค 68</t>
  </si>
  <si>
    <t>ส23201</t>
  </si>
  <si>
    <t>การป้องกันการทุจริต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</si>
</sst>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6619" y="1995398"/>
          <a:ext cx="2758117" cy="4018292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674767" y="1989722"/>
          <a:ext cx="2757738" cy="399899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ตั้งค่าเดือน!$C$6</f>
        <v>1</v>
      </c>
      <c r="H1" s="318"/>
      <c r="I1" s="314" t="s">
        <v>40</v>
      </c>
      <c r="J1" s="334"/>
      <c r="K1" s="315"/>
      <c r="L1" s="316" t="str">
        <f>ตั้งค่าเดือน!$B$6</f>
        <v>กันยายน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ตั้งค่าเดือน!$D$6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กันยายน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 t="s">
        <v>59</v>
      </c>
      <c r="E3" s="140" t="s">
        <v>60</v>
      </c>
      <c r="F3" s="140" t="s">
        <v>61</v>
      </c>
      <c r="G3" s="140" t="s">
        <v>62</v>
      </c>
      <c r="H3" s="140" t="s">
        <v>63</v>
      </c>
      <c r="I3" s="140"/>
      <c r="J3" s="171"/>
      <c r="K3" s="171" t="s">
        <v>59</v>
      </c>
      <c r="L3" s="140" t="s">
        <v>60</v>
      </c>
      <c r="M3" s="140" t="s">
        <v>61</v>
      </c>
      <c r="N3" s="140" t="s">
        <v>62</v>
      </c>
      <c r="O3" s="140" t="s">
        <v>63</v>
      </c>
      <c r="P3" s="140"/>
      <c r="Q3" s="171"/>
      <c r="R3" s="171" t="s">
        <v>59</v>
      </c>
      <c r="S3" s="140" t="s">
        <v>60</v>
      </c>
      <c r="T3" s="140" t="s">
        <v>61</v>
      </c>
      <c r="U3" s="140" t="s">
        <v>62</v>
      </c>
      <c r="V3" s="140" t="s">
        <v>63</v>
      </c>
      <c r="W3" s="140"/>
      <c r="X3" s="171"/>
      <c r="Y3" s="171" t="s">
        <v>59</v>
      </c>
      <c r="Z3" s="140" t="s">
        <v>60</v>
      </c>
      <c r="AA3" s="140" t="s">
        <v>61</v>
      </c>
      <c r="AB3" s="140" t="s">
        <v>62</v>
      </c>
      <c r="AC3" s="140" t="s">
        <v>63</v>
      </c>
      <c r="AD3" s="140"/>
      <c r="AE3" s="140"/>
      <c r="AF3" s="140" t="s">
        <v>59</v>
      </c>
      <c r="AG3" s="140" t="s">
        <v>60</v>
      </c>
      <c r="AH3" s="171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35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7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S22" sqref="S2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ตั้งค่าเดือน!$C$7</f>
        <v>1</v>
      </c>
      <c r="H1" s="318"/>
      <c r="I1" s="314" t="s">
        <v>40</v>
      </c>
      <c r="J1" s="334"/>
      <c r="K1" s="315"/>
      <c r="L1" s="316" t="str">
        <f>ตั้งค่าเดือน!$B$7</f>
        <v>ตุลาคม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ตั้งค่าเดือน!$D$7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ตุลาคม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27" operator="equal">
      <formula>"ข"</formula>
    </cfRule>
    <cfRule type="cellIs" dxfId="101" priority="28" operator="equal">
      <formula>"ล"</formula>
    </cfRule>
    <cfRule type="cellIs" dxfId="100" priority="29" operator="equal">
      <formula>"ป"</formula>
    </cfRule>
    <cfRule type="cellIs" dxfId="99" priority="30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ตั้งค่าเดือน!$C$8</f>
        <v>2</v>
      </c>
      <c r="H1" s="318"/>
      <c r="I1" s="314" t="s">
        <v>40</v>
      </c>
      <c r="J1" s="334"/>
      <c r="K1" s="315"/>
      <c r="L1" s="316" t="str">
        <f>ตั้งค่าเดือน!$B$8</f>
        <v>พฤศจิกายน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ตั้งค่าเดือน!$D$8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พฤศจิกายน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ตั้งค่าเดือน!$C$9</f>
        <v>2</v>
      </c>
      <c r="H1" s="318"/>
      <c r="I1" s="314" t="s">
        <v>40</v>
      </c>
      <c r="J1" s="334"/>
      <c r="K1" s="315"/>
      <c r="L1" s="316" t="str">
        <f>ตั้งค่าเดือน!$B$9</f>
        <v>ธันวาคม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ตั้งค่าเดือน!$D$9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ธันวาคม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ตั้งค่าเดือน!$C$10</f>
        <v>2</v>
      </c>
      <c r="H1" s="318"/>
      <c r="I1" s="314" t="s">
        <v>40</v>
      </c>
      <c r="J1" s="334"/>
      <c r="K1" s="315"/>
      <c r="L1" s="316" t="str">
        <f>ตั้งค่าเดือน!$B$10</f>
        <v>มกราคม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ตั้งค่าเดือน!$D$10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มกราคม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ตั้งค่าเดือน!$C$12</f>
        <v>2</v>
      </c>
      <c r="H1" s="318"/>
      <c r="I1" s="314" t="s">
        <v>40</v>
      </c>
      <c r="J1" s="334"/>
      <c r="K1" s="315"/>
      <c r="L1" s="316" t="str">
        <f>ตั้งค่าเดือน!$B$12</f>
        <v>มีนาคม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ตั้งค่าเดือน!$D$12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มีนาคม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40" t="str">
        <f>ตั้งค่าเดือน!$B2</f>
        <v>พฤษภาคม</v>
      </c>
      <c r="E1" s="340" t="str">
        <f>ตั้งค่าเดือน!$B3</f>
        <v>มิถุนายน</v>
      </c>
      <c r="F1" s="340" t="str">
        <f>ตั้งค่าเดือน!$B4</f>
        <v>กรกฎาคม</v>
      </c>
      <c r="G1" s="340" t="str">
        <f>ตั้งค่าเดือน!$B5</f>
        <v>สิงหาคม</v>
      </c>
      <c r="H1" s="340" t="str">
        <f>ตั้งค่าเดือน!$B6</f>
        <v>กันยายน</v>
      </c>
      <c r="I1" s="340" t="str">
        <f>ตั้งค่าเดือน!$B7</f>
        <v>ตุลาคม</v>
      </c>
      <c r="J1" s="351" t="s">
        <v>299</v>
      </c>
      <c r="K1" s="19"/>
      <c r="L1" s="20"/>
      <c r="M1" s="20"/>
      <c r="N1" s="21"/>
      <c r="O1" s="341" t="s">
        <v>92</v>
      </c>
      <c r="P1" s="342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0" t="s">
        <v>32</v>
      </c>
      <c r="C2" s="338" t="s">
        <v>53</v>
      </c>
      <c r="D2" s="340"/>
      <c r="E2" s="340"/>
      <c r="F2" s="340"/>
      <c r="G2" s="340"/>
      <c r="H2" s="340"/>
      <c r="I2" s="340"/>
      <c r="J2" s="352"/>
      <c r="K2" s="343" t="s">
        <v>91</v>
      </c>
      <c r="L2" s="344"/>
      <c r="M2" s="344"/>
      <c r="N2" s="345"/>
      <c r="O2" s="341"/>
      <c r="P2" s="342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0"/>
      <c r="C3" s="338"/>
      <c r="D3" s="340"/>
      <c r="E3" s="340"/>
      <c r="F3" s="340"/>
      <c r="G3" s="340"/>
      <c r="H3" s="340"/>
      <c r="I3" s="340"/>
      <c r="J3" s="352"/>
      <c r="K3" s="346"/>
      <c r="L3" s="347"/>
      <c r="M3" s="347"/>
      <c r="N3" s="348"/>
      <c r="O3" s="341"/>
      <c r="P3" s="342"/>
      <c r="Q3" s="42"/>
      <c r="R3" s="42"/>
      <c r="S3" s="42"/>
    </row>
    <row r="4" spans="1:19" ht="21">
      <c r="A4" s="18"/>
      <c r="B4" s="330"/>
      <c r="C4" s="338"/>
      <c r="D4" s="340"/>
      <c r="E4" s="340"/>
      <c r="F4" s="340"/>
      <c r="G4" s="340"/>
      <c r="H4" s="340"/>
      <c r="I4" s="340"/>
      <c r="J4" s="353"/>
      <c r="K4" s="349">
        <f>SUM(D5:I5)</f>
        <v>98</v>
      </c>
      <c r="L4" s="349"/>
      <c r="M4" s="349"/>
      <c r="N4" s="350"/>
      <c r="O4" s="341"/>
      <c r="P4" s="342"/>
      <c r="Q4" s="18"/>
      <c r="R4" s="18"/>
      <c r="S4" s="18"/>
    </row>
    <row r="5" spans="1:19">
      <c r="A5" s="18"/>
      <c r="B5" s="331"/>
      <c r="C5" s="339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41"/>
      <c r="P5" s="342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35">
        <f>IF($C6="","",'พ.ค.'!$AI4)</f>
        <v>0</v>
      </c>
      <c r="E6" s="13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D7" s="135">
        <f>IF($C7="","",'พ.ค.'!$AI5)</f>
        <v>0</v>
      </c>
      <c r="E7" s="13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D8" s="135">
        <f>IF($C8="","",'พ.ค.'!$AI6)</f>
        <v>0</v>
      </c>
      <c r="E8" s="13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35">
        <f>IF($C9="","",'พ.ค.'!$AI7)</f>
        <v>0</v>
      </c>
      <c r="E9" s="13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35">
        <f>IF($C10="","",'พ.ค.'!$AI8)</f>
        <v>0</v>
      </c>
      <c r="E10" s="13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35">
        <f>IF($C11="","",'พ.ค.'!$AI9)</f>
        <v>0</v>
      </c>
      <c r="E11" s="13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D12" s="135">
        <f>IF($C12="","",'พ.ค.'!$AI10)</f>
        <v>0</v>
      </c>
      <c r="E12" s="13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35">
        <f>IF($C13="","",'พ.ค.'!$AI11)</f>
        <v>0</v>
      </c>
      <c r="E13" s="13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D14" s="135">
        <f>IF($C14="","",'พ.ค.'!$AI12)</f>
        <v>0</v>
      </c>
      <c r="E14" s="13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35">
        <f>IF($C15="","",'พ.ค.'!$AI13)</f>
        <v>0</v>
      </c>
      <c r="E15" s="13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35">
        <f>IF($C16="","",'พ.ค.'!$AI14)</f>
        <v>0</v>
      </c>
      <c r="E16" s="13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D17" s="135">
        <f>IF($C17="","",'พ.ค.'!$AI15)</f>
        <v>0</v>
      </c>
      <c r="E17" s="13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D18" s="135">
        <f>IF($C18="","",'พ.ค.'!$AI16)</f>
        <v>0</v>
      </c>
      <c r="E18" s="13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D19" s="135">
        <f>IF($C19="","",'พ.ค.'!$AI17)</f>
        <v>0</v>
      </c>
      <c r="E19" s="13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D20" s="135">
        <f>IF($C20="","",'พ.ค.'!$AI18)</f>
        <v>0</v>
      </c>
      <c r="E20" s="135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4">
        <f t="shared" si="1"/>
        <v>0</v>
      </c>
      <c r="K20" s="71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D21" s="135">
        <f>IF($C21="","",'พ.ค.'!$AI19)</f>
        <v>0</v>
      </c>
      <c r="E21" s="135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4">
        <f t="shared" si="1"/>
        <v>0</v>
      </c>
      <c r="K21" s="71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IF($C22="","",'พ.ค.'!$AI20)</f>
        <v/>
      </c>
      <c r="E22" s="135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4" t="str">
        <f t="shared" si="1"/>
        <v/>
      </c>
      <c r="K22" s="71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IF($C23="","",'พ.ค.'!$AI21)</f>
        <v/>
      </c>
      <c r="E23" s="135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4" t="str">
        <f t="shared" si="1"/>
        <v/>
      </c>
      <c r="K23" s="71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IF($C24="","",'พ.ค.'!$AI22)</f>
        <v/>
      </c>
      <c r="E24" s="135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4" t="str">
        <f t="shared" si="1"/>
        <v/>
      </c>
      <c r="K24" s="71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IF($C25="","",'พ.ค.'!$AI23)</f>
        <v/>
      </c>
      <c r="E25" s="135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4" t="str">
        <f t="shared" si="1"/>
        <v/>
      </c>
      <c r="K25" s="71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IF($C26="","",'พ.ค.'!$AI24)</f>
        <v/>
      </c>
      <c r="E26" s="135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4" t="str">
        <f t="shared" si="1"/>
        <v/>
      </c>
      <c r="K26" s="71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IF($C27="","",'พ.ค.'!$AI25)</f>
        <v/>
      </c>
      <c r="E27" s="13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IF($C28="","",'พ.ค.'!$AI26)</f>
        <v/>
      </c>
      <c r="E28" s="13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IF($C29="","",'พ.ค.'!$AI27)</f>
        <v/>
      </c>
      <c r="E29" s="13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IF($C30="","",'พ.ค.'!$AI28)</f>
        <v/>
      </c>
      <c r="E30" s="13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IF($C31="","",'พ.ค.'!$AI29)</f>
        <v/>
      </c>
      <c r="E31" s="13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IF($C32="","",'พ.ค.'!$AI30)</f>
        <v/>
      </c>
      <c r="E32" s="13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IF($C33="","",'พ.ค.'!$AI31)</f>
        <v/>
      </c>
      <c r="E33" s="13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IF($C34="","",'พ.ค.'!$AI32)</f>
        <v/>
      </c>
      <c r="E34" s="13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IF($C35="","",'พ.ค.'!$AI33)</f>
        <v/>
      </c>
      <c r="E35" s="13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IF($C36="","",'พ.ค.'!$AI34)</f>
        <v/>
      </c>
      <c r="E36" s="13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IF($C37="","",'พ.ค.'!$AI35)</f>
        <v/>
      </c>
      <c r="E37" s="13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IF($C38="","",'พ.ค.'!$AI36)</f>
        <v/>
      </c>
      <c r="E38" s="13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IF($C39="","",'พ.ค.'!$AI37)</f>
        <v/>
      </c>
      <c r="E39" s="13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IF($C40="","",'พ.ค.'!$AI38)</f>
        <v/>
      </c>
      <c r="E40" s="13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IF($C41="","",'พ.ค.'!$AI39)</f>
        <v/>
      </c>
      <c r="E41" s="13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IF($C42="","",'พ.ค.'!$AI40)</f>
        <v/>
      </c>
      <c r="E42" s="13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IF($C43="","",'พ.ค.'!$AI41)</f>
        <v/>
      </c>
      <c r="E43" s="13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IF($C44="","",'พ.ค.'!$AI42)</f>
        <v/>
      </c>
      <c r="E44" s="13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IF($C45="","",'พ.ค.'!$AI43)</f>
        <v/>
      </c>
      <c r="E45" s="13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IF($C46="","",'พ.ค.'!$AI44)</f>
        <v/>
      </c>
      <c r="E46" s="13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IF($C47="","",'พ.ค.'!$AI45)</f>
        <v/>
      </c>
      <c r="E47" s="13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IF($C48="","",'พ.ค.'!$AI46)</f>
        <v/>
      </c>
      <c r="E48" s="13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IF($C49="","",'พ.ค.'!$AI47)</f>
        <v/>
      </c>
      <c r="E49" s="13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IF($C50="","",'พ.ค.'!$AI48)</f>
        <v/>
      </c>
      <c r="E50" s="13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IF($C51="","",'พ.ค.'!$AI49)</f>
        <v/>
      </c>
      <c r="E51" s="13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IF($C52="","",'พ.ค.'!$AI50)</f>
        <v/>
      </c>
      <c r="E52" s="13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IF($C53="","",'พ.ค.'!$AI51)</f>
        <v/>
      </c>
      <c r="E53" s="13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IF($C54="","",'พ.ค.'!$AI52)</f>
        <v/>
      </c>
      <c r="E54" s="13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IF($C55="","",'พ.ค.'!$AI53)</f>
        <v/>
      </c>
      <c r="E55" s="13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IF($C56="","",'พ.ค.'!$AI54)</f>
        <v/>
      </c>
      <c r="E56" s="13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IF($C57="","",'พ.ค.'!$AI55)</f>
        <v/>
      </c>
      <c r="E57" s="13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IF($C58="","",'พ.ค.'!$AI56)</f>
        <v/>
      </c>
      <c r="E58" s="13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IF($C59="","",'พ.ค.'!$AI57)</f>
        <v/>
      </c>
      <c r="E59" s="13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IF($C60="","",'พ.ค.'!$AI58)</f>
        <v/>
      </c>
      <c r="E60" s="13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IF($C61="","",'พ.ค.'!$AI59)</f>
        <v/>
      </c>
      <c r="E61" s="13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IF($C62="","",'พ.ค.'!$AI60)</f>
        <v/>
      </c>
      <c r="E62" s="13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IF($C63="","",'พ.ค.'!$AI61)</f>
        <v/>
      </c>
      <c r="E63" s="13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IF($C64="","",'พ.ค.'!$AI62)</f>
        <v/>
      </c>
      <c r="E64" s="13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IF($C65="","",'พ.ค.'!$AI63)</f>
        <v/>
      </c>
      <c r="E65" s="13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6" t="str">
        <f>"รายชื่อนักเรียน ปีการศึกษา " &amp; ตั้งค่าปพ5!I3</f>
        <v>รายชื่อนักเรียน ปีการศึกษา 2568</v>
      </c>
      <c r="C1" s="357"/>
      <c r="D1" s="357"/>
      <c r="E1" s="357"/>
      <c r="F1" s="357"/>
      <c r="G1" s="357"/>
      <c r="H1" s="357"/>
      <c r="I1" s="358"/>
      <c r="J1" s="93"/>
      <c r="K1" s="93"/>
      <c r="L1" s="93"/>
    </row>
    <row r="2" spans="1:12" ht="26.25" customHeight="1">
      <c r="A2" s="60"/>
      <c r="B2" s="52"/>
      <c r="C2" s="57" t="s">
        <v>122</v>
      </c>
      <c r="D2" s="354" t="str">
        <f>IF(ตั้งค่าปพ5!I4="","",ตั้งค่าปพ5!I4)</f>
        <v>ศาลาพัน</v>
      </c>
      <c r="E2" s="354"/>
      <c r="F2" s="57" t="s">
        <v>127</v>
      </c>
      <c r="G2" s="355" t="str">
        <f>IF(ตั้งค่าปพ5!I9="","",ตั้งค่าปพ5!I9)</f>
        <v>มัธยมศึกษาปีที่ 3/1</v>
      </c>
      <c r="H2" s="355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4"/>
      <c r="F3" s="354"/>
      <c r="G3" s="355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9 คน</v>
      </c>
      <c r="H3" s="355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04138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1-3192-00113-23-6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อนุรักษ์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เสียงตรง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04139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1-1399-00656-41-2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ธฤษวรรณ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ชำนาญนาค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04219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1-2097-02604-16-4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พีรพล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เหมม่วง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T22" workbookViewId="0">
      <selection sqref="A1:XFD1048576"/>
    </sheetView>
  </sheetViews>
  <sheetFormatPr defaultColWidth="9" defaultRowHeight="21"/>
  <cols>
    <col min="1" max="1" width="8.6640625" style="67" customWidth="1"/>
    <col min="2" max="2" width="23.6640625" style="67" customWidth="1"/>
    <col min="3" max="3" width="9.6640625" style="67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customWidth="1"/>
    <col min="311" max="311" width="3.6640625" style="67" customWidth="1"/>
    <col min="312" max="342" width="2.6640625" style="67" customWidth="1"/>
    <col min="343" max="343" width="7.6640625" style="67" customWidth="1"/>
    <col min="344" max="344" width="4.88671875" style="67" hidden="1" customWidth="1"/>
    <col min="345" max="345" width="3.6640625" style="67" hidden="1" customWidth="1"/>
    <col min="346" max="376" width="2.6640625" style="67" hidden="1" customWidth="1"/>
    <col min="377" max="377" width="3.33203125" style="67" hidden="1" customWidth="1"/>
    <col min="378" max="16384" width="9" style="67"/>
  </cols>
  <sheetData>
    <row r="1" spans="1:377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59" t="s">
        <v>163</v>
      </c>
      <c r="E1" s="360" t="s">
        <v>164</v>
      </c>
      <c r="F1" s="360"/>
      <c r="G1" s="360"/>
      <c r="H1" s="360"/>
      <c r="I1" s="360"/>
      <c r="J1" s="360"/>
      <c r="K1" s="360" t="s">
        <v>40</v>
      </c>
      <c r="L1" s="360"/>
      <c r="M1" s="360"/>
      <c r="N1" s="361" t="str">
        <f>ตั้งค่าเดือน!$B2</f>
        <v>พฤษภาคม</v>
      </c>
      <c r="O1" s="361"/>
      <c r="P1" s="361"/>
      <c r="Q1" s="361"/>
      <c r="R1" s="361"/>
      <c r="S1" s="361"/>
      <c r="T1" s="361"/>
      <c r="U1" s="360" t="s">
        <v>161</v>
      </c>
      <c r="V1" s="360"/>
      <c r="W1" s="361">
        <f>ตั้งค่าเดือน!$D2</f>
        <v>2568</v>
      </c>
      <c r="X1" s="361"/>
      <c r="Y1" s="361"/>
      <c r="Z1" s="361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3" t="s">
        <v>158</v>
      </c>
      <c r="AL1" s="359" t="s">
        <v>163</v>
      </c>
      <c r="AM1" s="360" t="s">
        <v>164</v>
      </c>
      <c r="AN1" s="360"/>
      <c r="AO1" s="360"/>
      <c r="AP1" s="360"/>
      <c r="AQ1" s="360"/>
      <c r="AR1" s="360"/>
      <c r="AS1" s="360" t="s">
        <v>40</v>
      </c>
      <c r="AT1" s="360"/>
      <c r="AU1" s="360"/>
      <c r="AV1" s="361" t="str">
        <f>ตั้งค่าเดือน!$B3</f>
        <v>มิถุนายน</v>
      </c>
      <c r="AW1" s="361"/>
      <c r="AX1" s="361"/>
      <c r="AY1" s="361"/>
      <c r="AZ1" s="361"/>
      <c r="BA1" s="361"/>
      <c r="BB1" s="361"/>
      <c r="BC1" s="360" t="s">
        <v>161</v>
      </c>
      <c r="BD1" s="360"/>
      <c r="BE1" s="361">
        <f>ตั้งค่าเดือน!$D3</f>
        <v>2568</v>
      </c>
      <c r="BF1" s="361"/>
      <c r="BG1" s="361"/>
      <c r="BH1" s="361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3" t="s">
        <v>158</v>
      </c>
      <c r="BT1" s="359" t="s">
        <v>163</v>
      </c>
      <c r="BU1" s="360" t="s">
        <v>164</v>
      </c>
      <c r="BV1" s="360"/>
      <c r="BW1" s="360"/>
      <c r="BX1" s="360"/>
      <c r="BY1" s="360"/>
      <c r="BZ1" s="360"/>
      <c r="CA1" s="360" t="s">
        <v>40</v>
      </c>
      <c r="CB1" s="360"/>
      <c r="CC1" s="360"/>
      <c r="CD1" s="361" t="str">
        <f>ตั้งค่าเดือน!$B4</f>
        <v>กรกฎาคม</v>
      </c>
      <c r="CE1" s="361"/>
      <c r="CF1" s="361"/>
      <c r="CG1" s="361"/>
      <c r="CH1" s="361"/>
      <c r="CI1" s="361"/>
      <c r="CJ1" s="361"/>
      <c r="CK1" s="360" t="s">
        <v>161</v>
      </c>
      <c r="CL1" s="360"/>
      <c r="CM1" s="361">
        <f>ตั้งค่าเดือน!$D4</f>
        <v>2568</v>
      </c>
      <c r="CN1" s="361"/>
      <c r="CO1" s="361"/>
      <c r="CP1" s="361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3" t="s">
        <v>158</v>
      </c>
      <c r="DB1" s="359" t="s">
        <v>163</v>
      </c>
      <c r="DC1" s="360" t="s">
        <v>164</v>
      </c>
      <c r="DD1" s="360"/>
      <c r="DE1" s="360"/>
      <c r="DF1" s="360"/>
      <c r="DG1" s="360"/>
      <c r="DH1" s="360"/>
      <c r="DI1" s="360" t="s">
        <v>40</v>
      </c>
      <c r="DJ1" s="360"/>
      <c r="DK1" s="360"/>
      <c r="DL1" s="361" t="str">
        <f>ตั้งค่าเดือน!$B5</f>
        <v>สิงหาคม</v>
      </c>
      <c r="DM1" s="361"/>
      <c r="DN1" s="361"/>
      <c r="DO1" s="361"/>
      <c r="DP1" s="361"/>
      <c r="DQ1" s="361"/>
      <c r="DR1" s="361"/>
      <c r="DS1" s="360" t="s">
        <v>161</v>
      </c>
      <c r="DT1" s="360"/>
      <c r="DU1" s="361">
        <f>ตั้งค่าเดือน!$D5</f>
        <v>2568</v>
      </c>
      <c r="DV1" s="361"/>
      <c r="DW1" s="361"/>
      <c r="DX1" s="361"/>
      <c r="DY1" s="362"/>
      <c r="DZ1" s="362"/>
      <c r="EA1" s="362"/>
      <c r="EB1" s="362"/>
      <c r="EC1" s="362"/>
      <c r="ED1" s="362"/>
      <c r="EE1" s="362"/>
      <c r="EF1" s="362"/>
      <c r="EG1" s="362"/>
      <c r="EH1" s="362"/>
      <c r="EI1" s="363" t="s">
        <v>158</v>
      </c>
      <c r="EJ1" s="359" t="s">
        <v>163</v>
      </c>
      <c r="EK1" s="360" t="s">
        <v>164</v>
      </c>
      <c r="EL1" s="360"/>
      <c r="EM1" s="360"/>
      <c r="EN1" s="360"/>
      <c r="EO1" s="360"/>
      <c r="EP1" s="360"/>
      <c r="EQ1" s="360" t="s">
        <v>40</v>
      </c>
      <c r="ER1" s="360"/>
      <c r="ES1" s="360"/>
      <c r="ET1" s="361" t="str">
        <f>ตั้งค่าเดือน!$B2</f>
        <v>พฤษภาคม</v>
      </c>
      <c r="EU1" s="361"/>
      <c r="EV1" s="361"/>
      <c r="EW1" s="361"/>
      <c r="EX1" s="361"/>
      <c r="EY1" s="361"/>
      <c r="EZ1" s="361"/>
      <c r="FA1" s="360" t="s">
        <v>161</v>
      </c>
      <c r="FB1" s="360"/>
      <c r="FC1" s="361">
        <f>ตั้งค่าเดือน!$D2</f>
        <v>2568</v>
      </c>
      <c r="FD1" s="361"/>
      <c r="FE1" s="361"/>
      <c r="FF1" s="361"/>
      <c r="FG1" s="362"/>
      <c r="FH1" s="362"/>
      <c r="FI1" s="362"/>
      <c r="FJ1" s="362"/>
      <c r="FK1" s="362"/>
      <c r="FL1" s="362"/>
      <c r="FM1" s="362"/>
      <c r="FN1" s="362"/>
      <c r="FO1" s="362"/>
      <c r="FP1" s="362"/>
      <c r="FQ1" s="363" t="s">
        <v>158</v>
      </c>
      <c r="FR1" s="359" t="s">
        <v>163</v>
      </c>
      <c r="FS1" s="360" t="s">
        <v>164</v>
      </c>
      <c r="FT1" s="360"/>
      <c r="FU1" s="360"/>
      <c r="FV1" s="360"/>
      <c r="FW1" s="360"/>
      <c r="FX1" s="360"/>
      <c r="FY1" s="360" t="s">
        <v>40</v>
      </c>
      <c r="FZ1" s="360"/>
      <c r="GA1" s="360"/>
      <c r="GB1" s="361" t="str">
        <f>ตั้งค่าเดือน!$B3</f>
        <v>มิถุนายน</v>
      </c>
      <c r="GC1" s="361"/>
      <c r="GD1" s="361"/>
      <c r="GE1" s="361"/>
      <c r="GF1" s="361"/>
      <c r="GG1" s="361"/>
      <c r="GH1" s="361"/>
      <c r="GI1" s="360" t="s">
        <v>161</v>
      </c>
      <c r="GJ1" s="360"/>
      <c r="GK1" s="361">
        <f>ตั้งค่าเดือน!$D3</f>
        <v>2568</v>
      </c>
      <c r="GL1" s="361"/>
      <c r="GM1" s="361"/>
      <c r="GN1" s="361"/>
      <c r="GO1" s="362"/>
      <c r="GP1" s="362"/>
      <c r="GQ1" s="362"/>
      <c r="GR1" s="362"/>
      <c r="GS1" s="362"/>
      <c r="GT1" s="362"/>
      <c r="GU1" s="362"/>
      <c r="GV1" s="362"/>
      <c r="GW1" s="362"/>
      <c r="GX1" s="362"/>
      <c r="GY1" s="363" t="s">
        <v>158</v>
      </c>
      <c r="GZ1" s="359" t="s">
        <v>163</v>
      </c>
      <c r="HA1" s="360" t="s">
        <v>164</v>
      </c>
      <c r="HB1" s="360"/>
      <c r="HC1" s="360"/>
      <c r="HD1" s="360"/>
      <c r="HE1" s="360"/>
      <c r="HF1" s="360"/>
      <c r="HG1" s="360" t="s">
        <v>40</v>
      </c>
      <c r="HH1" s="360"/>
      <c r="HI1" s="360"/>
      <c r="HJ1" s="361" t="str">
        <f>ตั้งค่าเดือน!$B4</f>
        <v>กรกฎาคม</v>
      </c>
      <c r="HK1" s="361"/>
      <c r="HL1" s="361"/>
      <c r="HM1" s="361"/>
      <c r="HN1" s="361"/>
      <c r="HO1" s="361"/>
      <c r="HP1" s="361"/>
      <c r="HQ1" s="360" t="s">
        <v>161</v>
      </c>
      <c r="HR1" s="360"/>
      <c r="HS1" s="361">
        <f>ตั้งค่าเดือน!$D4</f>
        <v>2568</v>
      </c>
      <c r="HT1" s="361"/>
      <c r="HU1" s="361"/>
      <c r="HV1" s="361"/>
      <c r="HW1" s="362"/>
      <c r="HX1" s="362"/>
      <c r="HY1" s="362"/>
      <c r="HZ1" s="362"/>
      <c r="IA1" s="362"/>
      <c r="IB1" s="362"/>
      <c r="IC1" s="362"/>
      <c r="ID1" s="362"/>
      <c r="IE1" s="362"/>
      <c r="IF1" s="362"/>
      <c r="IG1" s="363" t="s">
        <v>158</v>
      </c>
      <c r="IH1" s="359" t="s">
        <v>163</v>
      </c>
      <c r="II1" s="360" t="s">
        <v>164</v>
      </c>
      <c r="IJ1" s="360"/>
      <c r="IK1" s="360"/>
      <c r="IL1" s="360"/>
      <c r="IM1" s="360"/>
      <c r="IN1" s="360"/>
      <c r="IO1" s="360" t="s">
        <v>40</v>
      </c>
      <c r="IP1" s="360"/>
      <c r="IQ1" s="360"/>
      <c r="IR1" s="361" t="str">
        <f>ตั้งค่าเดือน!$B5</f>
        <v>สิงหาคม</v>
      </c>
      <c r="IS1" s="361"/>
      <c r="IT1" s="361"/>
      <c r="IU1" s="361"/>
      <c r="IV1" s="361"/>
      <c r="IW1" s="361"/>
      <c r="IX1" s="361"/>
      <c r="IY1" s="360" t="s">
        <v>161</v>
      </c>
      <c r="IZ1" s="360"/>
      <c r="JA1" s="361">
        <f>ตั้งค่าเดือน!$D5</f>
        <v>2568</v>
      </c>
      <c r="JB1" s="361"/>
      <c r="JC1" s="361"/>
      <c r="JD1" s="361"/>
      <c r="JE1" s="362"/>
      <c r="JF1" s="362"/>
      <c r="JG1" s="362"/>
      <c r="JH1" s="362"/>
      <c r="JI1" s="362"/>
      <c r="JJ1" s="362"/>
      <c r="JK1" s="362"/>
      <c r="JL1" s="362"/>
      <c r="JM1" s="362"/>
      <c r="JN1" s="362"/>
      <c r="JO1" s="363" t="s">
        <v>158</v>
      </c>
      <c r="JP1" s="359" t="s">
        <v>163</v>
      </c>
      <c r="JQ1" s="360" t="s">
        <v>164</v>
      </c>
      <c r="JR1" s="360"/>
      <c r="JS1" s="360"/>
      <c r="JT1" s="360"/>
      <c r="JU1" s="360"/>
      <c r="JV1" s="360"/>
      <c r="JW1" s="360" t="s">
        <v>40</v>
      </c>
      <c r="JX1" s="360"/>
      <c r="JY1" s="360"/>
      <c r="JZ1" s="361" t="str">
        <f>ตั้งค่าเดือน!$B6</f>
        <v>กันยายน</v>
      </c>
      <c r="KA1" s="361"/>
      <c r="KB1" s="361"/>
      <c r="KC1" s="361"/>
      <c r="KD1" s="361"/>
      <c r="KE1" s="361"/>
      <c r="KF1" s="361"/>
      <c r="KG1" s="360" t="s">
        <v>161</v>
      </c>
      <c r="KH1" s="360"/>
      <c r="KI1" s="361">
        <f>ตั้งค่าเดือน!$D6</f>
        <v>2568</v>
      </c>
      <c r="KJ1" s="361"/>
      <c r="KK1" s="361"/>
      <c r="KL1" s="361"/>
      <c r="KM1" s="362"/>
      <c r="KN1" s="362"/>
      <c r="KO1" s="362"/>
      <c r="KP1" s="362"/>
      <c r="KQ1" s="362"/>
      <c r="KR1" s="362"/>
      <c r="KS1" s="362"/>
      <c r="KT1" s="362"/>
      <c r="KU1" s="362"/>
      <c r="KV1" s="362"/>
      <c r="KW1" s="363" t="s">
        <v>158</v>
      </c>
      <c r="KX1" s="359" t="s">
        <v>163</v>
      </c>
      <c r="KY1" s="360" t="s">
        <v>164</v>
      </c>
      <c r="KZ1" s="360"/>
      <c r="LA1" s="360"/>
      <c r="LB1" s="360"/>
      <c r="LC1" s="360"/>
      <c r="LD1" s="360"/>
      <c r="LE1" s="360" t="s">
        <v>40</v>
      </c>
      <c r="LF1" s="360"/>
      <c r="LG1" s="360"/>
      <c r="LH1" s="361" t="str">
        <f>ตั้งค่าเดือน!$B7</f>
        <v>ตุลาคม</v>
      </c>
      <c r="LI1" s="361"/>
      <c r="LJ1" s="361"/>
      <c r="LK1" s="361"/>
      <c r="LL1" s="361"/>
      <c r="LM1" s="361"/>
      <c r="LN1" s="361"/>
      <c r="LO1" s="360" t="s">
        <v>161</v>
      </c>
      <c r="LP1" s="360"/>
      <c r="LQ1" s="361">
        <f>ตั้งค่าเดือน!$D7</f>
        <v>2568</v>
      </c>
      <c r="LR1" s="361"/>
      <c r="LS1" s="361"/>
      <c r="LT1" s="361"/>
      <c r="LU1" s="362"/>
      <c r="LV1" s="362"/>
      <c r="LW1" s="362"/>
      <c r="LX1" s="362"/>
      <c r="LY1" s="362"/>
      <c r="LZ1" s="362"/>
      <c r="MA1" s="362"/>
      <c r="MB1" s="362"/>
      <c r="MC1" s="362"/>
      <c r="MD1" s="362"/>
      <c r="ME1" s="363" t="s">
        <v>158</v>
      </c>
      <c r="MF1" s="359" t="s">
        <v>163</v>
      </c>
      <c r="MG1" s="360" t="s">
        <v>164</v>
      </c>
      <c r="MH1" s="360"/>
      <c r="MI1" s="360"/>
      <c r="MJ1" s="360"/>
      <c r="MK1" s="360"/>
      <c r="ML1" s="360"/>
      <c r="MM1" s="360" t="s">
        <v>40</v>
      </c>
      <c r="MN1" s="360"/>
      <c r="MO1" s="360"/>
      <c r="MP1" s="361" t="str">
        <f>ตั้งค่าเดือน!$B13</f>
        <v>พฤษภาคม</v>
      </c>
      <c r="MQ1" s="361"/>
      <c r="MR1" s="361"/>
      <c r="MS1" s="361"/>
      <c r="MT1" s="361"/>
      <c r="MU1" s="361"/>
      <c r="MV1" s="361"/>
      <c r="MW1" s="360" t="s">
        <v>161</v>
      </c>
      <c r="MX1" s="360"/>
      <c r="MY1" s="361">
        <f>ตั้งค่าเดือน!$D13</f>
        <v>2569</v>
      </c>
      <c r="MZ1" s="361"/>
      <c r="NA1" s="361"/>
      <c r="NB1" s="361"/>
      <c r="NC1" s="362"/>
      <c r="ND1" s="362"/>
      <c r="NE1" s="362"/>
      <c r="NF1" s="362"/>
      <c r="NG1" s="362"/>
      <c r="NH1" s="362"/>
      <c r="NI1" s="362"/>
      <c r="NJ1" s="362"/>
      <c r="NK1" s="362"/>
      <c r="NL1" s="362"/>
      <c r="NM1" s="363" t="s">
        <v>158</v>
      </c>
    </row>
    <row r="2" spans="1:377" ht="23.4">
      <c r="A2" s="87" t="s">
        <v>249</v>
      </c>
      <c r="B2" s="86">
        <v>1</v>
      </c>
      <c r="C2" s="88"/>
      <c r="D2" s="359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3"/>
      <c r="AL2" s="359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3"/>
      <c r="BT2" s="359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3"/>
      <c r="DB2" s="359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3"/>
      <c r="EJ2" s="359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3"/>
      <c r="FR2" s="359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3"/>
      <c r="GZ2" s="359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3"/>
      <c r="IH2" s="359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3"/>
      <c r="JP2" s="359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3"/>
      <c r="KX2" s="359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3"/>
      <c r="MF2" s="359"/>
      <c r="MG2" s="137" t="s">
        <v>54</v>
      </c>
      <c r="MH2" s="137">
        <v>1</v>
      </c>
      <c r="MI2" s="137">
        <f>MH2+1</f>
        <v>2</v>
      </c>
      <c r="MJ2" s="137">
        <f t="shared" ref="MJ2:NK2" si="10">MI2+1</f>
        <v>3</v>
      </c>
      <c r="MK2" s="137">
        <f t="shared" si="10"/>
        <v>4</v>
      </c>
      <c r="ML2" s="137">
        <f t="shared" si="10"/>
        <v>5</v>
      </c>
      <c r="MM2" s="137">
        <f t="shared" si="10"/>
        <v>6</v>
      </c>
      <c r="MN2" s="137">
        <f t="shared" si="10"/>
        <v>7</v>
      </c>
      <c r="MO2" s="137">
        <f t="shared" si="10"/>
        <v>8</v>
      </c>
      <c r="MP2" s="137">
        <f t="shared" si="10"/>
        <v>9</v>
      </c>
      <c r="MQ2" s="137">
        <f t="shared" si="10"/>
        <v>10</v>
      </c>
      <c r="MR2" s="137">
        <f t="shared" si="10"/>
        <v>11</v>
      </c>
      <c r="MS2" s="137">
        <f t="shared" si="10"/>
        <v>12</v>
      </c>
      <c r="MT2" s="137">
        <f t="shared" si="10"/>
        <v>13</v>
      </c>
      <c r="MU2" s="137">
        <f t="shared" si="10"/>
        <v>14</v>
      </c>
      <c r="MV2" s="137">
        <f t="shared" si="10"/>
        <v>15</v>
      </c>
      <c r="MW2" s="137">
        <f t="shared" si="10"/>
        <v>16</v>
      </c>
      <c r="MX2" s="137">
        <f t="shared" si="10"/>
        <v>17</v>
      </c>
      <c r="MY2" s="137">
        <f t="shared" si="10"/>
        <v>18</v>
      </c>
      <c r="MZ2" s="137">
        <f t="shared" si="10"/>
        <v>19</v>
      </c>
      <c r="NA2" s="137">
        <f t="shared" si="10"/>
        <v>20</v>
      </c>
      <c r="NB2" s="137">
        <f t="shared" si="10"/>
        <v>21</v>
      </c>
      <c r="NC2" s="137">
        <f t="shared" si="10"/>
        <v>22</v>
      </c>
      <c r="ND2" s="137">
        <f t="shared" si="10"/>
        <v>23</v>
      </c>
      <c r="NE2" s="137">
        <f t="shared" si="10"/>
        <v>24</v>
      </c>
      <c r="NF2" s="137">
        <f t="shared" si="10"/>
        <v>25</v>
      </c>
      <c r="NG2" s="137">
        <f t="shared" si="10"/>
        <v>26</v>
      </c>
      <c r="NH2" s="137">
        <f t="shared" si="10"/>
        <v>27</v>
      </c>
      <c r="NI2" s="137">
        <f t="shared" si="10"/>
        <v>28</v>
      </c>
      <c r="NJ2" s="137">
        <f t="shared" si="10"/>
        <v>29</v>
      </c>
      <c r="NK2" s="137">
        <f t="shared" si="10"/>
        <v>30</v>
      </c>
      <c r="NL2" s="137">
        <f>NK2+1</f>
        <v>31</v>
      </c>
      <c r="NM2" s="363"/>
    </row>
    <row r="3" spans="1:377">
      <c r="A3" s="65"/>
      <c r="B3" s="65"/>
      <c r="C3" s="65"/>
      <c r="D3" s="359"/>
      <c r="E3" s="137" t="s">
        <v>55</v>
      </c>
      <c r="F3" s="138" t="str">
        <f>IF('ก.พ.'!D3="","",'ก.พ.'!D3)</f>
        <v/>
      </c>
      <c r="G3" s="138" t="str">
        <f>IF('ก.พ.'!E3="","",'ก.พ.'!E3)</f>
        <v/>
      </c>
      <c r="H3" s="138" t="str">
        <f>IF('ก.พ.'!F3="","",'ก.พ.'!F3)</f>
        <v/>
      </c>
      <c r="I3" s="138" t="str">
        <f>IF('ก.พ.'!G3="","",'ก.พ.'!G3)</f>
        <v/>
      </c>
      <c r="J3" s="138" t="str">
        <f>IF('ก.พ.'!H3="","",'ก.พ.'!H3)</f>
        <v/>
      </c>
      <c r="K3" s="138" t="str">
        <f>IF('ก.พ.'!I3="","",'ก.พ.'!I3)</f>
        <v/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/>
      </c>
      <c r="O3" s="138" t="str">
        <f>IF('ก.พ.'!M3="","",'ก.พ.'!M3)</f>
        <v/>
      </c>
      <c r="P3" s="138" t="str">
        <f>IF('ก.พ.'!N3="","",'ก.พ.'!N3)</f>
        <v/>
      </c>
      <c r="Q3" s="138" t="str">
        <f>IF('ก.พ.'!O3="","",'ก.พ.'!O3)</f>
        <v/>
      </c>
      <c r="R3" s="138" t="str">
        <f>IF('ก.พ.'!P3="","",'ก.พ.'!P3)</f>
        <v/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/>
      </c>
      <c r="V3" s="138" t="str">
        <f>IF('ก.พ.'!T3="","",'ก.พ.'!T3)</f>
        <v/>
      </c>
      <c r="W3" s="138" t="str">
        <f>IF('ก.พ.'!U3="","",'ก.พ.'!U3)</f>
        <v/>
      </c>
      <c r="X3" s="138" t="str">
        <f>IF('ก.พ.'!V3="","",'ก.พ.'!V3)</f>
        <v/>
      </c>
      <c r="Y3" s="138" t="str">
        <f>IF('ก.พ.'!W3="","",'ก.พ.'!W3)</f>
        <v/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/>
      </c>
      <c r="AC3" s="138" t="str">
        <f>IF('ก.พ.'!AA3="","",'ก.พ.'!AA3)</f>
        <v/>
      </c>
      <c r="AD3" s="138" t="str">
        <f>IF('ก.พ.'!AB3="","",'ก.พ.'!AB3)</f>
        <v/>
      </c>
      <c r="AE3" s="138" t="str">
        <f>IF('ก.พ.'!AC3="","",'ก.พ.'!AC3)</f>
        <v/>
      </c>
      <c r="AF3" s="138" t="str">
        <f>IF('ก.พ.'!AD3="","",'ก.พ.'!AD3)</f>
        <v/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3"/>
      <c r="AL3" s="359"/>
      <c r="AM3" s="137" t="s">
        <v>55</v>
      </c>
      <c r="AN3" s="138" t="str">
        <f>IF('มิ.ย.'!D3="","",'มิ.ย.'!D3)</f>
        <v/>
      </c>
      <c r="AO3" s="138" t="str">
        <f>IF('มิ.ย.'!E3="","",'มิ.ย.'!E3)</f>
        <v/>
      </c>
      <c r="AP3" s="138" t="str">
        <f>IF('มิ.ย.'!F3="","",'มิ.ย.'!F3)</f>
        <v/>
      </c>
      <c r="AQ3" s="138" t="str">
        <f>IF('มิ.ย.'!G3="","",'มิ.ย.'!G3)</f>
        <v>พ</v>
      </c>
      <c r="AR3" s="138" t="str">
        <f>IF('มิ.ย.'!H3="","",'มิ.ย.'!H3)</f>
        <v>พฤ</v>
      </c>
      <c r="AS3" s="138" t="str">
        <f>IF('มิ.ย.'!I3="","",'มิ.ย.'!I3)</f>
        <v>ศ</v>
      </c>
      <c r="AT3" s="138" t="str">
        <f>IF('มิ.ย.'!J3="","",'มิ.ย.'!J3)</f>
        <v/>
      </c>
      <c r="AU3" s="138" t="str">
        <f>IF('มิ.ย.'!K3="","",'มิ.ย.'!K3)</f>
        <v/>
      </c>
      <c r="AV3" s="138" t="str">
        <f>IF('มิ.ย.'!L3="","",'มิ.ย.'!L3)</f>
        <v>จ</v>
      </c>
      <c r="AW3" s="138" t="str">
        <f>IF('มิ.ย.'!M3="","",'มิ.ย.'!M3)</f>
        <v>อ</v>
      </c>
      <c r="AX3" s="138" t="str">
        <f>IF('มิ.ย.'!N3="","",'มิ.ย.'!N3)</f>
        <v>พ</v>
      </c>
      <c r="AY3" s="138" t="str">
        <f>IF('มิ.ย.'!O3="","",'มิ.ย.'!O3)</f>
        <v>พฤ</v>
      </c>
      <c r="AZ3" s="138" t="str">
        <f>IF('มิ.ย.'!P3="","",'มิ.ย.'!P3)</f>
        <v>ศ</v>
      </c>
      <c r="BA3" s="138" t="str">
        <f>IF('มิ.ย.'!Q3="","",'มิ.ย.'!Q3)</f>
        <v/>
      </c>
      <c r="BB3" s="138" t="str">
        <f>IF('มิ.ย.'!R3="","",'มิ.ย.'!R3)</f>
        <v/>
      </c>
      <c r="BC3" s="138" t="str">
        <f>IF('มิ.ย.'!S3="","",'มิ.ย.'!S3)</f>
        <v>จ</v>
      </c>
      <c r="BD3" s="138" t="str">
        <f>IF('มิ.ย.'!T3="","",'มิ.ย.'!T3)</f>
        <v>อ</v>
      </c>
      <c r="BE3" s="138" t="str">
        <f>IF('มิ.ย.'!U3="","",'มิ.ย.'!U3)</f>
        <v>พ</v>
      </c>
      <c r="BF3" s="138" t="str">
        <f>IF('มิ.ย.'!V3="","",'มิ.ย.'!V3)</f>
        <v>พฤ</v>
      </c>
      <c r="BG3" s="138" t="str">
        <f>IF('มิ.ย.'!W3="","",'มิ.ย.'!W3)</f>
        <v>ศ</v>
      </c>
      <c r="BH3" s="138" t="str">
        <f>IF('มิ.ย.'!X3="","",'มิ.ย.'!X3)</f>
        <v/>
      </c>
      <c r="BI3" s="138" t="str">
        <f>IF('มิ.ย.'!Y3="","",'มิ.ย.'!Y3)</f>
        <v/>
      </c>
      <c r="BJ3" s="138" t="str">
        <f>IF('มิ.ย.'!Z3="","",'มิ.ย.'!Z3)</f>
        <v>จ</v>
      </c>
      <c r="BK3" s="138" t="str">
        <f>IF('มิ.ย.'!AA3="","",'มิ.ย.'!AA3)</f>
        <v>อ</v>
      </c>
      <c r="BL3" s="138" t="str">
        <f>IF('มิ.ย.'!AB3="","",'มิ.ย.'!AB3)</f>
        <v>พ</v>
      </c>
      <c r="BM3" s="138" t="str">
        <f>IF('มิ.ย.'!AC3="","",'มิ.ย.'!AC3)</f>
        <v>พฤ</v>
      </c>
      <c r="BN3" s="138" t="str">
        <f>IF('มิ.ย.'!AD3="","",'มิ.ย.'!AD3)</f>
        <v>ศ</v>
      </c>
      <c r="BO3" s="138" t="str">
        <f>IF('มิ.ย.'!AE3="","",'มิ.ย.'!AE3)</f>
        <v/>
      </c>
      <c r="BP3" s="138" t="str">
        <f>IF('มิ.ย.'!AF3="","",'มิ.ย.'!AF3)</f>
        <v/>
      </c>
      <c r="BQ3" s="138" t="str">
        <f>IF('มิ.ย.'!AG3="","",'มิ.ย.'!AG3)</f>
        <v>จ</v>
      </c>
      <c r="BR3" s="138" t="str">
        <f>IF('มิ.ย.'!AH3="","",'มิ.ย.'!AH3)</f>
        <v/>
      </c>
      <c r="BS3" s="363"/>
      <c r="BT3" s="359"/>
      <c r="BU3" s="137" t="s">
        <v>55</v>
      </c>
      <c r="BV3" s="138" t="str">
        <f>IF('ก.ค.'!D3="","",'ก.ค.'!D3)</f>
        <v>อ</v>
      </c>
      <c r="BW3" s="138" t="str">
        <f>IF('ก.ค.'!E3="","",'ก.ค.'!E3)</f>
        <v>พ</v>
      </c>
      <c r="BX3" s="138" t="str">
        <f>IF('ก.ค.'!F3="","",'ก.ค.'!F3)</f>
        <v>พฤ</v>
      </c>
      <c r="BY3" s="138" t="str">
        <f>IF('ก.ค.'!G3="","",'ก.ค.'!G3)</f>
        <v>ศ</v>
      </c>
      <c r="BZ3" s="138" t="str">
        <f>IF('ก.ค.'!H3="","",'ก.ค.'!H3)</f>
        <v/>
      </c>
      <c r="CA3" s="138" t="str">
        <f>IF('ก.ค.'!I3="","",'ก.ค.'!I3)</f>
        <v/>
      </c>
      <c r="CB3" s="138" t="str">
        <f>IF('ก.ค.'!J3="","",'ก.ค.'!J3)</f>
        <v>จ</v>
      </c>
      <c r="CC3" s="138" t="str">
        <f>IF('ก.ค.'!K3="","",'ก.ค.'!K3)</f>
        <v>อ</v>
      </c>
      <c r="CD3" s="138" t="str">
        <f>IF('ก.ค.'!L3="","",'ก.ค.'!L3)</f>
        <v>พ</v>
      </c>
      <c r="CE3" s="138" t="str">
        <f>IF('ก.ค.'!M3="","",'ก.ค.'!M3)</f>
        <v/>
      </c>
      <c r="CF3" s="138" t="str">
        <f>IF('ก.ค.'!N3="","",'ก.ค.'!N3)</f>
        <v/>
      </c>
      <c r="CG3" s="138" t="str">
        <f>IF('ก.ค.'!O3="","",'ก.ค.'!O3)</f>
        <v/>
      </c>
      <c r="CH3" s="138" t="str">
        <f>IF('ก.ค.'!P3="","",'ก.ค.'!P3)</f>
        <v/>
      </c>
      <c r="CI3" s="138" t="str">
        <f>IF('ก.ค.'!Q3="","",'ก.ค.'!Q3)</f>
        <v>จ</v>
      </c>
      <c r="CJ3" s="138" t="str">
        <f>IF('ก.ค.'!R3="","",'ก.ค.'!R3)</f>
        <v>อ</v>
      </c>
      <c r="CK3" s="138" t="str">
        <f>IF('ก.ค.'!S3="","",'ก.ค.'!S3)</f>
        <v>พ</v>
      </c>
      <c r="CL3" s="138" t="str">
        <f>IF('ก.ค.'!T3="","",'ก.ค.'!T3)</f>
        <v>พฤ</v>
      </c>
      <c r="CM3" s="138" t="str">
        <f>IF('ก.ค.'!U3="","",'ก.ค.'!U3)</f>
        <v>ศ</v>
      </c>
      <c r="CN3" s="138" t="str">
        <f>IF('ก.ค.'!V3="","",'ก.ค.'!V3)</f>
        <v/>
      </c>
      <c r="CO3" s="138" t="str">
        <f>IF('ก.ค.'!W3="","",'ก.ค.'!W3)</f>
        <v/>
      </c>
      <c r="CP3" s="138" t="str">
        <f>IF('ก.ค.'!X3="","",'ก.ค.'!X3)</f>
        <v>จ</v>
      </c>
      <c r="CQ3" s="138" t="str">
        <f>IF('ก.ค.'!Y3="","",'ก.ค.'!Y3)</f>
        <v>อ</v>
      </c>
      <c r="CR3" s="138" t="str">
        <f>IF('ก.ค.'!Z3="","",'ก.ค.'!Z3)</f>
        <v>พ</v>
      </c>
      <c r="CS3" s="138" t="str">
        <f>IF('ก.ค.'!AA3="","",'ก.ค.'!AA3)</f>
        <v>พฤ</v>
      </c>
      <c r="CT3" s="138" t="str">
        <f>IF('ก.ค.'!AB3="","",'ก.ค.'!AB3)</f>
        <v>ศ</v>
      </c>
      <c r="CU3" s="138" t="str">
        <f>IF('ก.ค.'!AC3="","",'ก.ค.'!AC3)</f>
        <v/>
      </c>
      <c r="CV3" s="138" t="str">
        <f>IF('ก.ค.'!AD3="","",'ก.ค.'!AD3)</f>
        <v/>
      </c>
      <c r="CW3" s="138" t="str">
        <f>IF('ก.ค.'!AE3="","",'ก.ค.'!AE3)</f>
        <v/>
      </c>
      <c r="CX3" s="138" t="str">
        <f>IF('ก.ค.'!AF3="","",'ก.ค.'!AF3)</f>
        <v>อ</v>
      </c>
      <c r="CY3" s="138" t="str">
        <f>IF('ก.ค.'!AG3="","",'ก.ค.'!AG3)</f>
        <v>พ</v>
      </c>
      <c r="CZ3" s="138" t="str">
        <f>IF('ก.ค.'!AH3="","",'ก.ค.'!AH3)</f>
        <v>พฤ</v>
      </c>
      <c r="DA3" s="363"/>
      <c r="DB3" s="359"/>
      <c r="DC3" s="137" t="s">
        <v>55</v>
      </c>
      <c r="DD3" s="138" t="str">
        <f>IF('ส.ค.'!D3="","",'ส.ค.'!D3)</f>
        <v>ศ</v>
      </c>
      <c r="DE3" s="138" t="str">
        <f>IF('ส.ค.'!E3="","",'ส.ค.'!E3)</f>
        <v/>
      </c>
      <c r="DF3" s="138" t="str">
        <f>IF('ส.ค.'!F3="","",'ส.ค.'!F3)</f>
        <v/>
      </c>
      <c r="DG3" s="138" t="str">
        <f>IF('ส.ค.'!G3="","",'ส.ค.'!G3)</f>
        <v>จ</v>
      </c>
      <c r="DH3" s="138" t="str">
        <f>IF('ส.ค.'!H3="","",'ส.ค.'!H3)</f>
        <v>อ</v>
      </c>
      <c r="DI3" s="138" t="str">
        <f>IF('ส.ค.'!I3="","",'ส.ค.'!I3)</f>
        <v>พ</v>
      </c>
      <c r="DJ3" s="138" t="str">
        <f>IF('ส.ค.'!J3="","",'ส.ค.'!J3)</f>
        <v>พฤ</v>
      </c>
      <c r="DK3" s="138" t="str">
        <f>IF('ส.ค.'!K3="","",'ส.ค.'!K3)</f>
        <v>ศ</v>
      </c>
      <c r="DL3" s="138" t="str">
        <f>IF('ส.ค.'!L3="","",'ส.ค.'!L3)</f>
        <v/>
      </c>
      <c r="DM3" s="138" t="str">
        <f>IF('ส.ค.'!M3="","",'ส.ค.'!M3)</f>
        <v/>
      </c>
      <c r="DN3" s="138" t="str">
        <f>IF('ส.ค.'!N3="","",'ส.ค.'!N3)</f>
        <v/>
      </c>
      <c r="DO3" s="138" t="str">
        <f>IF('ส.ค.'!O3="","",'ส.ค.'!O3)</f>
        <v/>
      </c>
      <c r="DP3" s="138" t="str">
        <f>IF('ส.ค.'!P3="","",'ส.ค.'!P3)</f>
        <v>พ</v>
      </c>
      <c r="DQ3" s="138" t="str">
        <f>IF('ส.ค.'!Q3="","",'ส.ค.'!Q3)</f>
        <v>พฤ</v>
      </c>
      <c r="DR3" s="138" t="str">
        <f>IF('ส.ค.'!R3="","",'ส.ค.'!R3)</f>
        <v>ศ</v>
      </c>
      <c r="DS3" s="138" t="str">
        <f>IF('ส.ค.'!S3="","",'ส.ค.'!S3)</f>
        <v/>
      </c>
      <c r="DT3" s="138" t="str">
        <f>IF('ส.ค.'!T3="","",'ส.ค.'!T3)</f>
        <v/>
      </c>
      <c r="DU3" s="138" t="str">
        <f>IF('ส.ค.'!U3="","",'ส.ค.'!U3)</f>
        <v>จ</v>
      </c>
      <c r="DV3" s="138" t="str">
        <f>IF('ส.ค.'!V3="","",'ส.ค.'!V3)</f>
        <v>อ</v>
      </c>
      <c r="DW3" s="138" t="str">
        <f>IF('ส.ค.'!W3="","",'ส.ค.'!W3)</f>
        <v>พ</v>
      </c>
      <c r="DX3" s="138" t="str">
        <f>IF('ส.ค.'!X3="","",'ส.ค.'!X3)</f>
        <v>พฤ</v>
      </c>
      <c r="DY3" s="138" t="str">
        <f>IF('ส.ค.'!Y3="","",'ส.ค.'!Y3)</f>
        <v>ศ</v>
      </c>
      <c r="DZ3" s="138" t="str">
        <f>IF('ส.ค.'!Z3="","",'ส.ค.'!Z3)</f>
        <v/>
      </c>
      <c r="EA3" s="138" t="str">
        <f>IF('ส.ค.'!AA3="","",'ส.ค.'!AA3)</f>
        <v/>
      </c>
      <c r="EB3" s="138" t="str">
        <f>IF('ส.ค.'!AB3="","",'ส.ค.'!AB3)</f>
        <v>จ</v>
      </c>
      <c r="EC3" s="138" t="str">
        <f>IF('ส.ค.'!AC3="","",'ส.ค.'!AC3)</f>
        <v>อ</v>
      </c>
      <c r="ED3" s="138" t="str">
        <f>IF('ส.ค.'!AD3="","",'ส.ค.'!AD3)</f>
        <v>พ</v>
      </c>
      <c r="EE3" s="138" t="str">
        <f>IF('ส.ค.'!AE3="","",'ส.ค.'!AE3)</f>
        <v>พฤ</v>
      </c>
      <c r="EF3" s="138" t="str">
        <f>IF('ส.ค.'!AF3="","",'ส.ค.'!AF3)</f>
        <v>ศ</v>
      </c>
      <c r="EG3" s="138" t="str">
        <f>IF('ส.ค.'!AG3="","",'ส.ค.'!AG3)</f>
        <v/>
      </c>
      <c r="EH3" s="138" t="str">
        <f>IF('ส.ค.'!AH3="","",'ส.ค.'!AH3)</f>
        <v/>
      </c>
      <c r="EI3" s="363"/>
      <c r="EJ3" s="359"/>
      <c r="EK3" s="137" t="s">
        <v>55</v>
      </c>
      <c r="EL3" s="138" t="str">
        <f>IF('พ.ค.'!D3="","",'พ.ค.'!D3)</f>
        <v/>
      </c>
      <c r="EM3" s="138" t="str">
        <f>IF('พ.ค.'!E3="","",'พ.ค.'!E3)</f>
        <v/>
      </c>
      <c r="EN3" s="138" t="str">
        <f>IF('พ.ค.'!F3="","",'พ.ค.'!F3)</f>
        <v/>
      </c>
      <c r="EO3" s="138" t="str">
        <f>IF('พ.ค.'!G3="","",'พ.ค.'!G3)</f>
        <v/>
      </c>
      <c r="EP3" s="138" t="str">
        <f>IF('พ.ค.'!H3="","",'พ.ค.'!H3)</f>
        <v/>
      </c>
      <c r="EQ3" s="138" t="str">
        <f>IF('พ.ค.'!I3="","",'พ.ค.'!I3)</f>
        <v/>
      </c>
      <c r="ER3" s="138" t="str">
        <f>IF('พ.ค.'!J3="","",'พ.ค.'!J3)</f>
        <v/>
      </c>
      <c r="ES3" s="138" t="str">
        <f>IF('พ.ค.'!K3="","",'พ.ค.'!K3)</f>
        <v/>
      </c>
      <c r="ET3" s="138" t="str">
        <f>IF('พ.ค.'!L3="","",'พ.ค.'!L3)</f>
        <v/>
      </c>
      <c r="EU3" s="138" t="str">
        <f>IF('พ.ค.'!M3="","",'พ.ค.'!M3)</f>
        <v/>
      </c>
      <c r="EV3" s="138" t="str">
        <f>IF('พ.ค.'!N3="","",'พ.ค.'!N3)</f>
        <v/>
      </c>
      <c r="EW3" s="138" t="str">
        <f>IF('พ.ค.'!O3="","",'พ.ค.'!O3)</f>
        <v/>
      </c>
      <c r="EX3" s="138" t="str">
        <f>IF('พ.ค.'!P3="","",'พ.ค.'!P3)</f>
        <v/>
      </c>
      <c r="EY3" s="138" t="str">
        <f>IF('พ.ค.'!Q3="","",'พ.ค.'!Q3)</f>
        <v/>
      </c>
      <c r="EZ3" s="138" t="str">
        <f>IF('พ.ค.'!R3="","",'พ.ค.'!R3)</f>
        <v/>
      </c>
      <c r="FA3" s="138" t="str">
        <f>IF('พ.ค.'!S3="","",'พ.ค.'!S3)</f>
        <v/>
      </c>
      <c r="FB3" s="138" t="str">
        <f>IF('พ.ค.'!T3="","",'พ.ค.'!T3)</f>
        <v/>
      </c>
      <c r="FC3" s="138" t="str">
        <f>IF('พ.ค.'!U3="","",'พ.ค.'!U3)</f>
        <v/>
      </c>
      <c r="FD3" s="138" t="str">
        <f>IF('พ.ค.'!V3="","",'พ.ค.'!V3)</f>
        <v>จ</v>
      </c>
      <c r="FE3" s="138" t="str">
        <f>IF('พ.ค.'!W3="","",'พ.ค.'!W3)</f>
        <v>อ</v>
      </c>
      <c r="FF3" s="138" t="str">
        <f>IF('พ.ค.'!X3="","",'พ.ค.'!X3)</f>
        <v>พ</v>
      </c>
      <c r="FG3" s="138" t="str">
        <f>IF('พ.ค.'!Y3="","",'พ.ค.'!Y3)</f>
        <v>พฤ</v>
      </c>
      <c r="FH3" s="138" t="str">
        <f>IF('พ.ค.'!Z3="","",'พ.ค.'!Z3)</f>
        <v>ศ</v>
      </c>
      <c r="FI3" s="138" t="str">
        <f>IF('พ.ค.'!AA3="","",'พ.ค.'!AA3)</f>
        <v/>
      </c>
      <c r="FJ3" s="138" t="str">
        <f>IF('พ.ค.'!AB3="","",'พ.ค.'!AB3)</f>
        <v/>
      </c>
      <c r="FK3" s="138" t="str">
        <f>IF('พ.ค.'!AC3="","",'พ.ค.'!AC3)</f>
        <v>จ</v>
      </c>
      <c r="FL3" s="138" t="str">
        <f>IF('พ.ค.'!AD3="","",'พ.ค.'!AD3)</f>
        <v>อ</v>
      </c>
      <c r="FM3" s="138" t="str">
        <f>IF('พ.ค.'!AE3="","",'พ.ค.'!AE3)</f>
        <v>พ</v>
      </c>
      <c r="FN3" s="138" t="str">
        <f>IF('พ.ค.'!AF3="","",'พ.ค.'!AF3)</f>
        <v>พฤ</v>
      </c>
      <c r="FO3" s="138" t="str">
        <f>IF('พ.ค.'!AG3="","",'พ.ค.'!AG3)</f>
        <v>ศ</v>
      </c>
      <c r="FP3" s="138" t="str">
        <f>IF('พ.ค.'!AH3="","",'พ.ค.'!AH3)</f>
        <v/>
      </c>
      <c r="FQ3" s="363"/>
      <c r="FR3" s="359"/>
      <c r="FS3" s="137" t="s">
        <v>55</v>
      </c>
      <c r="FT3" s="138" t="str">
        <f>IF('มิ.ย.'!D3="","",'มิ.ย.'!D3)</f>
        <v/>
      </c>
      <c r="FU3" s="138" t="str">
        <f>IF('มิ.ย.'!E3="","",'มิ.ย.'!E3)</f>
        <v/>
      </c>
      <c r="FV3" s="138" t="str">
        <f>IF('มิ.ย.'!F3="","",'มิ.ย.'!F3)</f>
        <v/>
      </c>
      <c r="FW3" s="138" t="str">
        <f>IF('มิ.ย.'!G3="","",'มิ.ย.'!G3)</f>
        <v>พ</v>
      </c>
      <c r="FX3" s="138" t="str">
        <f>IF('มิ.ย.'!H3="","",'มิ.ย.'!H3)</f>
        <v>พฤ</v>
      </c>
      <c r="FY3" s="138" t="str">
        <f>IF('มิ.ย.'!I3="","",'มิ.ย.'!I3)</f>
        <v>ศ</v>
      </c>
      <c r="FZ3" s="138" t="str">
        <f>IF('มิ.ย.'!J3="","",'มิ.ย.'!J3)</f>
        <v/>
      </c>
      <c r="GA3" s="138" t="str">
        <f>IF('มิ.ย.'!K3="","",'มิ.ย.'!K3)</f>
        <v/>
      </c>
      <c r="GB3" s="138" t="str">
        <f>IF('มิ.ย.'!L3="","",'มิ.ย.'!L3)</f>
        <v>จ</v>
      </c>
      <c r="GC3" s="138" t="str">
        <f>IF('มิ.ย.'!M3="","",'มิ.ย.'!M3)</f>
        <v>อ</v>
      </c>
      <c r="GD3" s="138" t="str">
        <f>IF('มิ.ย.'!N3="","",'มิ.ย.'!N3)</f>
        <v>พ</v>
      </c>
      <c r="GE3" s="138" t="str">
        <f>IF('มิ.ย.'!O3="","",'มิ.ย.'!O3)</f>
        <v>พฤ</v>
      </c>
      <c r="GF3" s="138" t="str">
        <f>IF('มิ.ย.'!P3="","",'มิ.ย.'!P3)</f>
        <v>ศ</v>
      </c>
      <c r="GG3" s="138" t="str">
        <f>IF('มิ.ย.'!Q3="","",'มิ.ย.'!Q3)</f>
        <v/>
      </c>
      <c r="GH3" s="138" t="str">
        <f>IF('มิ.ย.'!R3="","",'มิ.ย.'!R3)</f>
        <v/>
      </c>
      <c r="GI3" s="138" t="str">
        <f>IF('มิ.ย.'!S3="","",'มิ.ย.'!S3)</f>
        <v>จ</v>
      </c>
      <c r="GJ3" s="138" t="str">
        <f>IF('มิ.ย.'!T3="","",'มิ.ย.'!T3)</f>
        <v>อ</v>
      </c>
      <c r="GK3" s="138" t="str">
        <f>IF('มิ.ย.'!U3="","",'มิ.ย.'!U3)</f>
        <v>พ</v>
      </c>
      <c r="GL3" s="138" t="str">
        <f>IF('มิ.ย.'!V3="","",'มิ.ย.'!V3)</f>
        <v>พฤ</v>
      </c>
      <c r="GM3" s="138" t="str">
        <f>IF('มิ.ย.'!W3="","",'มิ.ย.'!W3)</f>
        <v>ศ</v>
      </c>
      <c r="GN3" s="138" t="str">
        <f>IF('มิ.ย.'!X3="","",'มิ.ย.'!X3)</f>
        <v/>
      </c>
      <c r="GO3" s="138" t="str">
        <f>IF('มิ.ย.'!Y3="","",'มิ.ย.'!Y3)</f>
        <v/>
      </c>
      <c r="GP3" s="138" t="str">
        <f>IF('มิ.ย.'!Z3="","",'มิ.ย.'!Z3)</f>
        <v>จ</v>
      </c>
      <c r="GQ3" s="138" t="str">
        <f>IF('มิ.ย.'!AA3="","",'มิ.ย.'!AA3)</f>
        <v>อ</v>
      </c>
      <c r="GR3" s="138" t="str">
        <f>IF('มิ.ย.'!AB3="","",'มิ.ย.'!AB3)</f>
        <v>พ</v>
      </c>
      <c r="GS3" s="138" t="str">
        <f>IF('มิ.ย.'!AC3="","",'มิ.ย.'!AC3)</f>
        <v>พฤ</v>
      </c>
      <c r="GT3" s="138" t="str">
        <f>IF('มิ.ย.'!AD3="","",'มิ.ย.'!AD3)</f>
        <v>ศ</v>
      </c>
      <c r="GU3" s="138" t="str">
        <f>IF('มิ.ย.'!AE3="","",'มิ.ย.'!AE3)</f>
        <v/>
      </c>
      <c r="GV3" s="138" t="str">
        <f>IF('มิ.ย.'!AF3="","",'มิ.ย.'!AF3)</f>
        <v/>
      </c>
      <c r="GW3" s="138" t="str">
        <f>IF('มิ.ย.'!AG3="","",'มิ.ย.'!AG3)</f>
        <v>จ</v>
      </c>
      <c r="GX3" s="138" t="str">
        <f>IF('มิ.ย.'!AH3="","",'มิ.ย.'!AH3)</f>
        <v/>
      </c>
      <c r="GY3" s="363"/>
      <c r="GZ3" s="359"/>
      <c r="HA3" s="137" t="s">
        <v>55</v>
      </c>
      <c r="HB3" s="138" t="str">
        <f>IF('ก.ค.'!D3="","",'ก.ค.'!D3)</f>
        <v>อ</v>
      </c>
      <c r="HC3" s="138" t="str">
        <f>IF('ก.ค.'!E3="","",'ก.ค.'!E3)</f>
        <v>พ</v>
      </c>
      <c r="HD3" s="138" t="str">
        <f>IF('ก.ค.'!F3="","",'ก.ค.'!F3)</f>
        <v>พฤ</v>
      </c>
      <c r="HE3" s="138" t="str">
        <f>IF('ก.ค.'!G3="","",'ก.ค.'!G3)</f>
        <v>ศ</v>
      </c>
      <c r="HF3" s="138" t="str">
        <f>IF('ก.ค.'!H3="","",'ก.ค.'!H3)</f>
        <v/>
      </c>
      <c r="HG3" s="138" t="str">
        <f>IF('ก.ค.'!I3="","",'ก.ค.'!I3)</f>
        <v/>
      </c>
      <c r="HH3" s="138" t="str">
        <f>IF('ก.ค.'!J3="","",'ก.ค.'!J3)</f>
        <v>จ</v>
      </c>
      <c r="HI3" s="138" t="str">
        <f>IF('ก.ค.'!K3="","",'ก.ค.'!K3)</f>
        <v>อ</v>
      </c>
      <c r="HJ3" s="138" t="str">
        <f>IF('ก.ค.'!L3="","",'ก.ค.'!L3)</f>
        <v>พ</v>
      </c>
      <c r="HK3" s="138" t="str">
        <f>IF('ก.ค.'!M3="","",'ก.ค.'!M3)</f>
        <v/>
      </c>
      <c r="HL3" s="138" t="str">
        <f>IF('ก.ค.'!N3="","",'ก.ค.'!N3)</f>
        <v/>
      </c>
      <c r="HM3" s="138" t="str">
        <f>IF('ก.ค.'!O3="","",'ก.ค.'!O3)</f>
        <v/>
      </c>
      <c r="HN3" s="138" t="str">
        <f>IF('ก.ค.'!P3="","",'ก.ค.'!P3)</f>
        <v/>
      </c>
      <c r="HO3" s="138" t="str">
        <f>IF('ก.ค.'!Q3="","",'ก.ค.'!Q3)</f>
        <v>จ</v>
      </c>
      <c r="HP3" s="138" t="str">
        <f>IF('ก.ค.'!R3="","",'ก.ค.'!R3)</f>
        <v>อ</v>
      </c>
      <c r="HQ3" s="138" t="str">
        <f>IF('ก.ค.'!S3="","",'ก.ค.'!S3)</f>
        <v>พ</v>
      </c>
      <c r="HR3" s="138" t="str">
        <f>IF('ก.ค.'!T3="","",'ก.ค.'!T3)</f>
        <v>พฤ</v>
      </c>
      <c r="HS3" s="138" t="str">
        <f>IF('ก.ค.'!U3="","",'ก.ค.'!U3)</f>
        <v>ศ</v>
      </c>
      <c r="HT3" s="138" t="str">
        <f>IF('ก.ค.'!V3="","",'ก.ค.'!V3)</f>
        <v/>
      </c>
      <c r="HU3" s="138" t="str">
        <f>IF('ก.ค.'!W3="","",'ก.ค.'!W3)</f>
        <v/>
      </c>
      <c r="HV3" s="138" t="str">
        <f>IF('ก.ค.'!X3="","",'ก.ค.'!X3)</f>
        <v>จ</v>
      </c>
      <c r="HW3" s="138" t="str">
        <f>IF('ก.ค.'!Y3="","",'ก.ค.'!Y3)</f>
        <v>อ</v>
      </c>
      <c r="HX3" s="138" t="str">
        <f>IF('ก.ค.'!Z3="","",'ก.ค.'!Z3)</f>
        <v>พ</v>
      </c>
      <c r="HY3" s="138" t="str">
        <f>IF('ก.ค.'!AA3="","",'ก.ค.'!AA3)</f>
        <v>พฤ</v>
      </c>
      <c r="HZ3" s="138" t="str">
        <f>IF('ก.ค.'!AB3="","",'ก.ค.'!AB3)</f>
        <v>ศ</v>
      </c>
      <c r="IA3" s="138" t="str">
        <f>IF('ก.ค.'!AC3="","",'ก.ค.'!AC3)</f>
        <v/>
      </c>
      <c r="IB3" s="138" t="str">
        <f>IF('ก.ค.'!AD3="","",'ก.ค.'!AD3)</f>
        <v/>
      </c>
      <c r="IC3" s="138" t="str">
        <f>IF('ก.ค.'!AE3="","",'ก.ค.'!AE3)</f>
        <v/>
      </c>
      <c r="ID3" s="138" t="str">
        <f>IF('ก.ค.'!AF3="","",'ก.ค.'!AF3)</f>
        <v>อ</v>
      </c>
      <c r="IE3" s="138" t="str">
        <f>IF('ก.ค.'!AG3="","",'ก.ค.'!AG3)</f>
        <v>พ</v>
      </c>
      <c r="IF3" s="138" t="str">
        <f>IF('ก.ค.'!AH3="","",'ก.ค.'!AH3)</f>
        <v>พฤ</v>
      </c>
      <c r="IG3" s="363"/>
      <c r="IH3" s="359"/>
      <c r="II3" s="137" t="s">
        <v>55</v>
      </c>
      <c r="IJ3" s="138" t="str">
        <f>IF('ส.ค.'!D3="","",'ส.ค.'!D3)</f>
        <v>ศ</v>
      </c>
      <c r="IK3" s="138" t="str">
        <f>IF('ส.ค.'!E3="","",'ส.ค.'!E3)</f>
        <v/>
      </c>
      <c r="IL3" s="138" t="str">
        <f>IF('ส.ค.'!F3="","",'ส.ค.'!F3)</f>
        <v/>
      </c>
      <c r="IM3" s="138" t="str">
        <f>IF('ส.ค.'!G3="","",'ส.ค.'!G3)</f>
        <v>จ</v>
      </c>
      <c r="IN3" s="138" t="str">
        <f>IF('ส.ค.'!H3="","",'ส.ค.'!H3)</f>
        <v>อ</v>
      </c>
      <c r="IO3" s="138" t="str">
        <f>IF('ส.ค.'!I3="","",'ส.ค.'!I3)</f>
        <v>พ</v>
      </c>
      <c r="IP3" s="138" t="str">
        <f>IF('ส.ค.'!J3="","",'ส.ค.'!J3)</f>
        <v>พฤ</v>
      </c>
      <c r="IQ3" s="138" t="str">
        <f>IF('ส.ค.'!K3="","",'ส.ค.'!K3)</f>
        <v>ศ</v>
      </c>
      <c r="IR3" s="138" t="str">
        <f>IF('ส.ค.'!L3="","",'ส.ค.'!L3)</f>
        <v/>
      </c>
      <c r="IS3" s="138" t="str">
        <f>IF('ส.ค.'!M3="","",'ส.ค.'!M3)</f>
        <v/>
      </c>
      <c r="IT3" s="138" t="str">
        <f>IF('ส.ค.'!N3="","",'ส.ค.'!N3)</f>
        <v/>
      </c>
      <c r="IU3" s="138" t="str">
        <f>IF('ส.ค.'!O3="","",'ส.ค.'!O3)</f>
        <v/>
      </c>
      <c r="IV3" s="138" t="str">
        <f>IF('ส.ค.'!P3="","",'ส.ค.'!P3)</f>
        <v>พ</v>
      </c>
      <c r="IW3" s="138" t="str">
        <f>IF('ส.ค.'!Q3="","",'ส.ค.'!Q3)</f>
        <v>พฤ</v>
      </c>
      <c r="IX3" s="138" t="str">
        <f>IF('ส.ค.'!R3="","",'ส.ค.'!R3)</f>
        <v>ศ</v>
      </c>
      <c r="IY3" s="138" t="str">
        <f>IF('ส.ค.'!S3="","",'ส.ค.'!S3)</f>
        <v/>
      </c>
      <c r="IZ3" s="138" t="str">
        <f>IF('ส.ค.'!T3="","",'ส.ค.'!T3)</f>
        <v/>
      </c>
      <c r="JA3" s="138" t="str">
        <f>IF('ส.ค.'!U3="","",'ส.ค.'!U3)</f>
        <v>จ</v>
      </c>
      <c r="JB3" s="138" t="str">
        <f>IF('ส.ค.'!V3="","",'ส.ค.'!V3)</f>
        <v>อ</v>
      </c>
      <c r="JC3" s="138" t="str">
        <f>IF('ส.ค.'!W3="","",'ส.ค.'!W3)</f>
        <v>พ</v>
      </c>
      <c r="JD3" s="138" t="str">
        <f>IF('ส.ค.'!X3="","",'ส.ค.'!X3)</f>
        <v>พฤ</v>
      </c>
      <c r="JE3" s="138" t="str">
        <f>IF('ส.ค.'!Y3="","",'ส.ค.'!Y3)</f>
        <v>ศ</v>
      </c>
      <c r="JF3" s="138" t="str">
        <f>IF('ส.ค.'!Z3="","",'ส.ค.'!Z3)</f>
        <v/>
      </c>
      <c r="JG3" s="138" t="str">
        <f>IF('ส.ค.'!AA3="","",'ส.ค.'!AA3)</f>
        <v/>
      </c>
      <c r="JH3" s="138" t="str">
        <f>IF('ส.ค.'!AB3="","",'ส.ค.'!AB3)</f>
        <v>จ</v>
      </c>
      <c r="JI3" s="138" t="str">
        <f>IF('ส.ค.'!AC3="","",'ส.ค.'!AC3)</f>
        <v>อ</v>
      </c>
      <c r="JJ3" s="138" t="str">
        <f>IF('ส.ค.'!AD3="","",'ส.ค.'!AD3)</f>
        <v>พ</v>
      </c>
      <c r="JK3" s="138" t="str">
        <f>IF('ส.ค.'!AE3="","",'ส.ค.'!AE3)</f>
        <v>พฤ</v>
      </c>
      <c r="JL3" s="138" t="str">
        <f>IF('ส.ค.'!AF3="","",'ส.ค.'!AF3)</f>
        <v>ศ</v>
      </c>
      <c r="JM3" s="138" t="str">
        <f>IF('ส.ค.'!AG3="","",'ส.ค.'!AG3)</f>
        <v/>
      </c>
      <c r="JN3" s="138" t="str">
        <f>IF('ส.ค.'!AH3="","",'ส.ค.'!AH3)</f>
        <v/>
      </c>
      <c r="JO3" s="363"/>
      <c r="JP3" s="359"/>
      <c r="JQ3" s="137" t="s">
        <v>55</v>
      </c>
      <c r="JR3" s="138" t="str">
        <f>IF('ก.ย.'!D3="","",'ก.ย.'!D3)</f>
        <v>จ</v>
      </c>
      <c r="JS3" s="138" t="str">
        <f>IF('ก.ย.'!E3="","",'ก.ย.'!E3)</f>
        <v>อ</v>
      </c>
      <c r="JT3" s="138" t="str">
        <f>IF('ก.ย.'!F3="","",'ก.ย.'!F3)</f>
        <v>พ</v>
      </c>
      <c r="JU3" s="138" t="str">
        <f>IF('ก.ย.'!G3="","",'ก.ย.'!G3)</f>
        <v>พฤ</v>
      </c>
      <c r="JV3" s="138" t="str">
        <f>IF('ก.ย.'!H3="","",'ก.ย.'!H3)</f>
        <v>ศ</v>
      </c>
      <c r="JW3" s="138" t="str">
        <f>IF('ก.ย.'!I3="","",'ก.ย.'!I3)</f>
        <v/>
      </c>
      <c r="JX3" s="138" t="str">
        <f>IF('ก.ย.'!J3="","",'ก.ย.'!J3)</f>
        <v/>
      </c>
      <c r="JY3" s="138" t="str">
        <f>IF('ก.ย.'!K3="","",'ก.ย.'!K3)</f>
        <v>จ</v>
      </c>
      <c r="JZ3" s="138" t="str">
        <f>IF('ก.ย.'!L3="","",'ก.ย.'!L3)</f>
        <v>อ</v>
      </c>
      <c r="KA3" s="138" t="str">
        <f>IF('ก.ย.'!M3="","",'ก.ย.'!M3)</f>
        <v>พ</v>
      </c>
      <c r="KB3" s="138" t="str">
        <f>IF('ก.ย.'!N3="","",'ก.ย.'!N3)</f>
        <v>พฤ</v>
      </c>
      <c r="KC3" s="138" t="str">
        <f>IF('ก.ย.'!O3="","",'ก.ย.'!O3)</f>
        <v>ศ</v>
      </c>
      <c r="KD3" s="138" t="str">
        <f>IF('ก.ย.'!P3="","",'ก.ย.'!P3)</f>
        <v/>
      </c>
      <c r="KE3" s="138" t="str">
        <f>IF('ก.ย.'!Q3="","",'ก.ย.'!Q3)</f>
        <v/>
      </c>
      <c r="KF3" s="138" t="str">
        <f>IF('ก.ย.'!R3="","",'ก.ย.'!R3)</f>
        <v>จ</v>
      </c>
      <c r="KG3" s="138" t="str">
        <f>IF('ก.ย.'!S3="","",'ก.ย.'!S3)</f>
        <v>อ</v>
      </c>
      <c r="KH3" s="138" t="str">
        <f>IF('ก.ย.'!T3="","",'ก.ย.'!T3)</f>
        <v>พ</v>
      </c>
      <c r="KI3" s="138" t="str">
        <f>IF('ก.ย.'!U3="","",'ก.ย.'!U3)</f>
        <v>พฤ</v>
      </c>
      <c r="KJ3" s="138" t="str">
        <f>IF('ก.ย.'!V3="","",'ก.ย.'!V3)</f>
        <v>ศ</v>
      </c>
      <c r="KK3" s="138" t="str">
        <f>IF('ก.ย.'!W3="","",'ก.ย.'!W3)</f>
        <v/>
      </c>
      <c r="KL3" s="138" t="str">
        <f>IF('ก.ย.'!X3="","",'ก.ย.'!X3)</f>
        <v/>
      </c>
      <c r="KM3" s="138" t="str">
        <f>IF('ก.ย.'!Y3="","",'ก.ย.'!Y3)</f>
        <v>จ</v>
      </c>
      <c r="KN3" s="138" t="str">
        <f>IF('ก.ย.'!Z3="","",'ก.ย.'!Z3)</f>
        <v>อ</v>
      </c>
      <c r="KO3" s="138" t="str">
        <f>IF('ก.ย.'!AA3="","",'ก.ย.'!AA3)</f>
        <v>พ</v>
      </c>
      <c r="KP3" s="138" t="str">
        <f>IF('ก.ย.'!AB3="","",'ก.ย.'!AB3)</f>
        <v>พฤ</v>
      </c>
      <c r="KQ3" s="138" t="str">
        <f>IF('ก.ย.'!AC3="","",'ก.ย.'!AC3)</f>
        <v>ศ</v>
      </c>
      <c r="KR3" s="138" t="str">
        <f>IF('ก.ย.'!AD3="","",'ก.ย.'!AD3)</f>
        <v/>
      </c>
      <c r="KS3" s="138" t="str">
        <f>IF('ก.ย.'!AE3="","",'ก.ย.'!AE3)</f>
        <v/>
      </c>
      <c r="KT3" s="138" t="str">
        <f>IF('ก.ย.'!AF3="","",'ก.ย.'!AF3)</f>
        <v>จ</v>
      </c>
      <c r="KU3" s="138" t="str">
        <f>IF('ก.ย.'!AG3="","",'ก.ย.'!AG3)</f>
        <v>อ</v>
      </c>
      <c r="KV3" s="138" t="str">
        <f>IF('ก.ย.'!AH3="","",'ก.ย.'!AH3)</f>
        <v/>
      </c>
      <c r="KW3" s="363"/>
      <c r="KX3" s="359"/>
      <c r="KY3" s="137" t="s">
        <v>55</v>
      </c>
      <c r="KZ3" s="138" t="str">
        <f>IF('ต.ค.'!D3="","",'ต.ค.'!D3)</f>
        <v>พ</v>
      </c>
      <c r="LA3" s="138" t="str">
        <f>IF('ต.ค.'!E3="","",'ต.ค.'!E3)</f>
        <v>พฤ</v>
      </c>
      <c r="LB3" s="138" t="str">
        <f>IF('ต.ค.'!F3="","",'ต.ค.'!F3)</f>
        <v>ศ</v>
      </c>
      <c r="LC3" s="138" t="str">
        <f>IF('ต.ค.'!G3="","",'ต.ค.'!G3)</f>
        <v/>
      </c>
      <c r="LD3" s="138" t="str">
        <f>IF('ต.ค.'!H3="","",'ต.ค.'!H3)</f>
        <v/>
      </c>
      <c r="LE3" s="138" t="str">
        <f>IF('ต.ค.'!I3="","",'ต.ค.'!I3)</f>
        <v>จ</v>
      </c>
      <c r="LF3" s="138" t="str">
        <f>IF('ต.ค.'!J3="","",'ต.ค.'!J3)</f>
        <v>อ</v>
      </c>
      <c r="LG3" s="138" t="str">
        <f>IF('ต.ค.'!K3="","",'ต.ค.'!K3)</f>
        <v>พ</v>
      </c>
      <c r="LH3" s="138" t="str">
        <f>IF('ต.ค.'!L3="","",'ต.ค.'!L3)</f>
        <v>พฤ</v>
      </c>
      <c r="LI3" s="138" t="str">
        <f>IF('ต.ค.'!M3="","",'ต.ค.'!M3)</f>
        <v>ศ</v>
      </c>
      <c r="LJ3" s="138" t="str">
        <f>IF('ต.ค.'!N3="","",'ต.ค.'!N3)</f>
        <v/>
      </c>
      <c r="LK3" s="138" t="str">
        <f>IF('ต.ค.'!O3="","",'ต.ค.'!O3)</f>
        <v/>
      </c>
      <c r="LL3" s="138" t="str">
        <f>IF('ต.ค.'!P3="","",'ต.ค.'!P3)</f>
        <v/>
      </c>
      <c r="LM3" s="138" t="str">
        <f>IF('ต.ค.'!Q3="","",'ต.ค.'!Q3)</f>
        <v/>
      </c>
      <c r="LN3" s="138" t="str">
        <f>IF('ต.ค.'!R3="","",'ต.ค.'!R3)</f>
        <v/>
      </c>
      <c r="LO3" s="138" t="str">
        <f>IF('ต.ค.'!S3="","",'ต.ค.'!S3)</f>
        <v/>
      </c>
      <c r="LP3" s="138" t="str">
        <f>IF('ต.ค.'!T3="","",'ต.ค.'!T3)</f>
        <v/>
      </c>
      <c r="LQ3" s="138" t="str">
        <f>IF('ต.ค.'!U3="","",'ต.ค.'!U3)</f>
        <v/>
      </c>
      <c r="LR3" s="138" t="str">
        <f>IF('ต.ค.'!V3="","",'ต.ค.'!V3)</f>
        <v/>
      </c>
      <c r="LS3" s="138" t="str">
        <f>IF('ต.ค.'!W3="","",'ต.ค.'!W3)</f>
        <v/>
      </c>
      <c r="LT3" s="138" t="str">
        <f>IF('ต.ค.'!X3="","",'ต.ค.'!X3)</f>
        <v/>
      </c>
      <c r="LU3" s="138" t="str">
        <f>IF('ต.ค.'!Y3="","",'ต.ค.'!Y3)</f>
        <v/>
      </c>
      <c r="LV3" s="138" t="str">
        <f>IF('ต.ค.'!Z3="","",'ต.ค.'!Z3)</f>
        <v/>
      </c>
      <c r="LW3" s="138" t="str">
        <f>IF('ต.ค.'!AA3="","",'ต.ค.'!AA3)</f>
        <v/>
      </c>
      <c r="LX3" s="138" t="str">
        <f>IF('ต.ค.'!AB3="","",'ต.ค.'!AB3)</f>
        <v/>
      </c>
      <c r="LY3" s="138" t="str">
        <f>IF('ต.ค.'!AC3="","",'ต.ค.'!AC3)</f>
        <v/>
      </c>
      <c r="LZ3" s="138" t="str">
        <f>IF('ต.ค.'!AD3="","",'ต.ค.'!AD3)</f>
        <v/>
      </c>
      <c r="MA3" s="138" t="str">
        <f>IF('ต.ค.'!AE3="","",'ต.ค.'!AE3)</f>
        <v/>
      </c>
      <c r="MB3" s="138" t="str">
        <f>IF('ต.ค.'!AF3="","",'ต.ค.'!AF3)</f>
        <v/>
      </c>
      <c r="MC3" s="138" t="str">
        <f>IF('ต.ค.'!AG3="","",'ต.ค.'!AG3)</f>
        <v/>
      </c>
      <c r="MD3" s="138" t="str">
        <f>IF('ต.ค.'!AH3="","",'ต.ค.'!AH3)</f>
        <v/>
      </c>
      <c r="ME3" s="363"/>
      <c r="MF3" s="359"/>
      <c r="MG3" s="137" t="s">
        <v>55</v>
      </c>
      <c r="MH3" s="138" t="str">
        <f>IF('พ.ค.'!D3="","",'พ.ค.'!D3)</f>
        <v/>
      </c>
      <c r="MI3" s="138" t="str">
        <f>IF('พ.ค.'!E3="","",'พ.ค.'!E3)</f>
        <v/>
      </c>
      <c r="MJ3" s="138" t="str">
        <f>IF('พ.ค.'!F3="","",'พ.ค.'!F3)</f>
        <v/>
      </c>
      <c r="MK3" s="138" t="str">
        <f>IF('พ.ค.'!G3="","",'พ.ค.'!G3)</f>
        <v/>
      </c>
      <c r="ML3" s="138" t="str">
        <f>IF('พ.ค.'!H3="","",'พ.ค.'!H3)</f>
        <v/>
      </c>
      <c r="MM3" s="138" t="str">
        <f>IF('พ.ค.'!I3="","",'พ.ค.'!I3)</f>
        <v/>
      </c>
      <c r="MN3" s="138" t="str">
        <f>IF('พ.ค.'!J3="","",'พ.ค.'!J3)</f>
        <v/>
      </c>
      <c r="MO3" s="138" t="str">
        <f>IF('พ.ค.'!K3="","",'พ.ค.'!K3)</f>
        <v/>
      </c>
      <c r="MP3" s="138" t="str">
        <f>IF('พ.ค.'!L3="","",'พ.ค.'!L3)</f>
        <v/>
      </c>
      <c r="MQ3" s="138" t="str">
        <f>IF('พ.ค.'!M3="","",'พ.ค.'!M3)</f>
        <v/>
      </c>
      <c r="MR3" s="138" t="str">
        <f>IF('พ.ค.'!N3="","",'พ.ค.'!N3)</f>
        <v/>
      </c>
      <c r="MS3" s="138" t="str">
        <f>IF('พ.ค.'!O3="","",'พ.ค.'!O3)</f>
        <v/>
      </c>
      <c r="MT3" s="138" t="str">
        <f>IF('พ.ค.'!P3="","",'พ.ค.'!P3)</f>
        <v/>
      </c>
      <c r="MU3" s="138" t="str">
        <f>IF('พ.ค.'!Q3="","",'พ.ค.'!Q3)</f>
        <v/>
      </c>
      <c r="MV3" s="138" t="str">
        <f>IF('พ.ค.'!R3="","",'พ.ค.'!R3)</f>
        <v/>
      </c>
      <c r="MW3" s="138" t="str">
        <f>IF('พ.ค.'!S3="","",'พ.ค.'!S3)</f>
        <v/>
      </c>
      <c r="MX3" s="138" t="str">
        <f>IF('พ.ค.'!T3="","",'พ.ค.'!T3)</f>
        <v/>
      </c>
      <c r="MY3" s="138" t="str">
        <f>IF('พ.ค.'!U3="","",'พ.ค.'!U3)</f>
        <v/>
      </c>
      <c r="MZ3" s="138" t="str">
        <f>IF('พ.ค.'!V3="","",'พ.ค.'!V3)</f>
        <v>จ</v>
      </c>
      <c r="NA3" s="138" t="str">
        <f>IF('พ.ค.'!W3="","",'พ.ค.'!W3)</f>
        <v>อ</v>
      </c>
      <c r="NB3" s="138" t="str">
        <f>IF('พ.ค.'!X3="","",'พ.ค.'!X3)</f>
        <v>พ</v>
      </c>
      <c r="NC3" s="138" t="str">
        <f>IF('พ.ค.'!Y3="","",'พ.ค.'!Y3)</f>
        <v>พฤ</v>
      </c>
      <c r="ND3" s="138" t="str">
        <f>IF('พ.ค.'!Z3="","",'พ.ค.'!Z3)</f>
        <v>ศ</v>
      </c>
      <c r="NE3" s="138" t="str">
        <f>IF('พ.ค.'!AA3="","",'พ.ค.'!AA3)</f>
        <v/>
      </c>
      <c r="NF3" s="138" t="str">
        <f>IF('พ.ค.'!AB3="","",'พ.ค.'!AB3)</f>
        <v/>
      </c>
      <c r="NG3" s="138" t="str">
        <f>IF('พ.ค.'!AC3="","",'พ.ค.'!AC3)</f>
        <v>จ</v>
      </c>
      <c r="NH3" s="138" t="str">
        <f>IF('พ.ค.'!AD3="","",'พ.ค.'!AD3)</f>
        <v>อ</v>
      </c>
      <c r="NI3" s="138" t="str">
        <f>IF('พ.ค.'!AE3="","",'พ.ค.'!AE3)</f>
        <v>พ</v>
      </c>
      <c r="NJ3" s="138" t="str">
        <f>IF('พ.ค.'!AF3="","",'พ.ค.'!AF3)</f>
        <v>พฤ</v>
      </c>
      <c r="NK3" s="138" t="str">
        <f>IF('พ.ค.'!AG3="","",'พ.ค.'!AG3)</f>
        <v>ศ</v>
      </c>
      <c r="NL3" s="138" t="str">
        <f>IF('พ.ค.'!AH3="","",'พ.ค.'!AH3)</f>
        <v/>
      </c>
      <c r="NM3" s="363"/>
    </row>
    <row r="4" spans="1:377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>
        <f>IF($B$2=1,IF('พ.ค.'!AI18="","",'พ.ค.'!AI18),IF('พ.ค.'!AI48="","",'พ.ค.'!AI48))</f>
        <v>0</v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>
        <f>IF($B$2=1,IF('มิ.ย.'!AI18="","",'มิ.ย.'!AI18),IF('มิ.ย.'!AI48="","",'มิ.ย.'!AI48))</f>
        <v>0</v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>
        <f>IF($B$2=1,IF('ก.ค.'!AI18="","",'ก.ค.'!AI18),IF('ก.ค.'!AI48="","",'ก.ค.'!AI48))</f>
        <v>0</v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>
        <f>IF($B$2=1,IF('ส.ค.'!AI18="","",'ส.ค.'!AI18),IF('ส.ค.'!AI48="","",'ส.ค.'!AI48))</f>
        <v>0</v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>
        <f>IF($B$2=1,IF('ก.ย.'!AI18="","",'ก.ย.'!AI18),IF('ก.ย.'!AI48="","",'ก.ย.'!AI48))</f>
        <v>0</v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>
        <f>IF($B$2=1,IF('พ.ค.'!AI19="","",'พ.ค.'!AI19),IF('พ.ค.'!AI49="","",'พ.ค.'!AI49))</f>
        <v>0</v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>
        <f>IF($B$2=1,IF('มิ.ย.'!AI19="","",'มิ.ย.'!AI19),IF('มิ.ย.'!AI49="","",'มิ.ย.'!AI49))</f>
        <v>0</v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>
        <f>IF($B$2=1,IF('ก.ค.'!AI19="","",'ก.ค.'!AI19),IF('ก.ค.'!AI49="","",'ก.ค.'!AI49))</f>
        <v>0</v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>
        <f>IF($B$2=1,IF('ส.ค.'!AI19="","",'ส.ค.'!AI19),IF('ส.ค.'!AI49="","",'ส.ค.'!AI49))</f>
        <v>0</v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>
        <f>IF($B$2=1,IF('ก.ย.'!AI19="","",'ก.ย.'!AI19),IF('ก.ย.'!AI49="","",'ก.ย.'!AI49))</f>
        <v>0</v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 t="str">
        <f>IF($B$2=1,IF('พ.ค.'!AI20="","",'พ.ค.'!AI20),IF('พ.ค.'!AI50="","",'พ.ค.'!AI50))</f>
        <v/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 t="str">
        <f>IF($B$2=1,IF('มิ.ย.'!AI20="","",'มิ.ย.'!AI20),IF('มิ.ย.'!AI50="","",'มิ.ย.'!AI50))</f>
        <v/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 t="str">
        <f>IF($B$2=1,IF('ก.ค.'!AI20="","",'ก.ค.'!AI20),IF('ก.ค.'!AI50="","",'ก.ค.'!AI50))</f>
        <v/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 t="str">
        <f>IF($B$2=1,IF('ส.ค.'!AI20="","",'ส.ค.'!AI20),IF('ส.ค.'!AI50="","",'ส.ค.'!AI50))</f>
        <v/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 t="str">
        <f>IF($B$2=1,IF('ก.ย.'!AI20="","",'ก.ย.'!AI20),IF('ก.ย.'!AI50="","",'ก.ย.'!AI50))</f>
        <v/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 t="str">
        <f>IF($B$2=1,IF('พ.ค.'!AI21="","",'พ.ค.'!AI21),IF('พ.ค.'!AI51="","",'พ.ค.'!AI51))</f>
        <v/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 t="str">
        <f>IF($B$2=1,IF('มิ.ย.'!AI21="","",'มิ.ย.'!AI21),IF('มิ.ย.'!AI51="","",'มิ.ย.'!AI51))</f>
        <v/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 t="str">
        <f>IF($B$2=1,IF('ก.ค.'!AI21="","",'ก.ค.'!AI21),IF('ก.ค.'!AI51="","",'ก.ค.'!AI51))</f>
        <v/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 t="str">
        <f>IF($B$2=1,IF('ส.ค.'!AI21="","",'ส.ค.'!AI21),IF('ส.ค.'!AI51="","",'ส.ค.'!AI51))</f>
        <v/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 t="str">
        <f>IF($B$2=1,IF('ก.ย.'!AI21="","",'ก.ย.'!AI21),IF('ก.ย.'!AI51="","",'ก.ย.'!AI51))</f>
        <v/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 t="str">
        <f>IF($B$2=1,IF('พ.ค.'!AI22="","",'พ.ค.'!AI22),IF('พ.ค.'!AI52="","",'พ.ค.'!AI52))</f>
        <v/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 t="str">
        <f>IF($B$2=1,IF('มิ.ย.'!AI22="","",'มิ.ย.'!AI22),IF('มิ.ย.'!AI52="","",'มิ.ย.'!AI52))</f>
        <v/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 t="str">
        <f>IF($B$2=1,IF('ก.ค.'!AI22="","",'ก.ค.'!AI22),IF('ก.ค.'!AI52="","",'ก.ค.'!AI52))</f>
        <v/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 t="str">
        <f>IF($B$2=1,IF('ส.ค.'!AI22="","",'ส.ค.'!AI22),IF('ส.ค.'!AI52="","",'ส.ค.'!AI52))</f>
        <v/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 t="str">
        <f>IF($B$2=1,IF('ก.ย.'!AI22="","",'ก.ย.'!AI22),IF('ก.ย.'!AI52="","",'ก.ย.'!AI52))</f>
        <v/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 t="str">
        <f>IF($B$2=1,IF('พ.ค.'!AI23="","",'พ.ค.'!AI23),IF('พ.ค.'!AI53="","",'พ.ค.'!AI53))</f>
        <v/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 t="str">
        <f>IF($B$2=1,IF('มิ.ย.'!AI23="","",'มิ.ย.'!AI23),IF('มิ.ย.'!AI53="","",'มิ.ย.'!AI53))</f>
        <v/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 t="str">
        <f>IF($B$2=1,IF('ก.ค.'!AI23="","",'ก.ค.'!AI23),IF('ก.ค.'!AI53="","",'ก.ค.'!AI53))</f>
        <v/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 t="str">
        <f>IF($B$2=1,IF('ส.ค.'!AI23="","",'ส.ค.'!AI23),IF('ส.ค.'!AI53="","",'ส.ค.'!AI53))</f>
        <v/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 t="str">
        <f>IF($B$2=1,IF('ก.ย.'!AI23="","",'ก.ย.'!AI23),IF('ก.ย.'!AI53="","",'ก.ย.'!AI53))</f>
        <v/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 t="str">
        <f>IF($B$2=1,IF('พ.ค.'!AI24="","",'พ.ค.'!AI24),IF('พ.ค.'!AI54="","",'พ.ค.'!AI54))</f>
        <v/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 t="str">
        <f>IF($B$2=1,IF('มิ.ย.'!AI24="","",'มิ.ย.'!AI24),IF('มิ.ย.'!AI54="","",'มิ.ย.'!AI54))</f>
        <v/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 t="str">
        <f>IF($B$2=1,IF('ก.ค.'!AI24="","",'ก.ค.'!AI24),IF('ก.ค.'!AI54="","",'ก.ค.'!AI54))</f>
        <v/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 t="str">
        <f>IF($B$2=1,IF('ส.ค.'!AI24="","",'ส.ค.'!AI24),IF('ส.ค.'!AI54="","",'ส.ค.'!AI54))</f>
        <v/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 t="str">
        <f>IF($B$2=1,IF('ก.ย.'!AI24="","",'ก.ย.'!AI24),IF('ก.ย.'!AI54="","",'ก.ย.'!AI54))</f>
        <v/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5"/>
      <c r="B34" s="65"/>
      <c r="C34" s="65"/>
      <c r="D34" s="364" t="s">
        <v>159</v>
      </c>
      <c r="E34" s="365"/>
      <c r="F34" s="365"/>
      <c r="G34" s="366"/>
      <c r="H34" s="367" t="str">
        <f>IF('ก.พ.'!D64="","",'ก.พ.'!D64)</f>
        <v/>
      </c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9"/>
      <c r="AL34" s="364" t="s">
        <v>159</v>
      </c>
      <c r="AM34" s="365"/>
      <c r="AN34" s="365"/>
      <c r="AO34" s="366"/>
      <c r="AP34" s="367" t="str">
        <f>IF('มิ.ย.'!D64="","",'มิ.ย.'!D64)</f>
        <v/>
      </c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368"/>
      <c r="BM34" s="368"/>
      <c r="BN34" s="368"/>
      <c r="BO34" s="368"/>
      <c r="BP34" s="368"/>
      <c r="BQ34" s="368"/>
      <c r="BR34" s="368"/>
      <c r="BS34" s="369"/>
      <c r="BT34" s="364" t="s">
        <v>159</v>
      </c>
      <c r="BU34" s="365"/>
      <c r="BV34" s="365"/>
      <c r="BW34" s="366"/>
      <c r="BX34" s="367" t="str">
        <f>IF('ก.ค.'!D64="","",'ก.ค.'!D64)</f>
        <v/>
      </c>
      <c r="BY34" s="368"/>
      <c r="BZ34" s="368"/>
      <c r="CA34" s="368"/>
      <c r="CB34" s="368"/>
      <c r="CC34" s="368"/>
      <c r="CD34" s="368"/>
      <c r="CE34" s="368"/>
      <c r="CF34" s="368"/>
      <c r="CG34" s="368"/>
      <c r="CH34" s="368"/>
      <c r="CI34" s="368"/>
      <c r="CJ34" s="368"/>
      <c r="CK34" s="368"/>
      <c r="CL34" s="368"/>
      <c r="CM34" s="368"/>
      <c r="CN34" s="368"/>
      <c r="CO34" s="368"/>
      <c r="CP34" s="368"/>
      <c r="CQ34" s="368"/>
      <c r="CR34" s="368"/>
      <c r="CS34" s="368"/>
      <c r="CT34" s="368"/>
      <c r="CU34" s="368"/>
      <c r="CV34" s="368"/>
      <c r="CW34" s="368"/>
      <c r="CX34" s="368"/>
      <c r="CY34" s="368"/>
      <c r="CZ34" s="368"/>
      <c r="DA34" s="369"/>
      <c r="DB34" s="364" t="s">
        <v>159</v>
      </c>
      <c r="DC34" s="365"/>
      <c r="DD34" s="365"/>
      <c r="DE34" s="366"/>
      <c r="DF34" s="367" t="str">
        <f>IF('ส.ค.'!D64="","",'ส.ค.'!D64)</f>
        <v/>
      </c>
      <c r="DG34" s="368"/>
      <c r="DH34" s="368"/>
      <c r="DI34" s="368"/>
      <c r="DJ34" s="368"/>
      <c r="DK34" s="368"/>
      <c r="DL34" s="368"/>
      <c r="DM34" s="368"/>
      <c r="DN34" s="368"/>
      <c r="DO34" s="368"/>
      <c r="DP34" s="368"/>
      <c r="DQ34" s="368"/>
      <c r="DR34" s="368"/>
      <c r="DS34" s="368"/>
      <c r="DT34" s="368"/>
      <c r="DU34" s="368"/>
      <c r="DV34" s="368"/>
      <c r="DW34" s="368"/>
      <c r="DX34" s="368"/>
      <c r="DY34" s="368"/>
      <c r="DZ34" s="368"/>
      <c r="EA34" s="368"/>
      <c r="EB34" s="368"/>
      <c r="EC34" s="368"/>
      <c r="ED34" s="368"/>
      <c r="EE34" s="368"/>
      <c r="EF34" s="368"/>
      <c r="EG34" s="368"/>
      <c r="EH34" s="368"/>
      <c r="EI34" s="369"/>
      <c r="EJ34" s="364" t="s">
        <v>159</v>
      </c>
      <c r="EK34" s="365"/>
      <c r="EL34" s="365"/>
      <c r="EM34" s="366"/>
      <c r="EN34" s="367" t="str">
        <f>IF('พ.ค.'!D64="","",'พ.ค.'!D64)</f>
        <v/>
      </c>
      <c r="EO34" s="368"/>
      <c r="EP34" s="368"/>
      <c r="EQ34" s="368"/>
      <c r="ER34" s="368"/>
      <c r="ES34" s="368"/>
      <c r="ET34" s="368"/>
      <c r="EU34" s="368"/>
      <c r="EV34" s="368"/>
      <c r="EW34" s="368"/>
      <c r="EX34" s="368"/>
      <c r="EY34" s="368"/>
      <c r="EZ34" s="368"/>
      <c r="FA34" s="368"/>
      <c r="FB34" s="368"/>
      <c r="FC34" s="368"/>
      <c r="FD34" s="368"/>
      <c r="FE34" s="368"/>
      <c r="FF34" s="368"/>
      <c r="FG34" s="368"/>
      <c r="FH34" s="368"/>
      <c r="FI34" s="368"/>
      <c r="FJ34" s="368"/>
      <c r="FK34" s="368"/>
      <c r="FL34" s="368"/>
      <c r="FM34" s="368"/>
      <c r="FN34" s="368"/>
      <c r="FO34" s="368"/>
      <c r="FP34" s="368"/>
      <c r="FQ34" s="369"/>
      <c r="FR34" s="364" t="s">
        <v>159</v>
      </c>
      <c r="FS34" s="365"/>
      <c r="FT34" s="365"/>
      <c r="FU34" s="366"/>
      <c r="FV34" s="367" t="str">
        <f>IF('มิ.ย.'!D64="","",'มิ.ย.'!D64)</f>
        <v/>
      </c>
      <c r="FW34" s="368"/>
      <c r="FX34" s="368"/>
      <c r="FY34" s="368"/>
      <c r="FZ34" s="368"/>
      <c r="GA34" s="368"/>
      <c r="GB34" s="368"/>
      <c r="GC34" s="368"/>
      <c r="GD34" s="368"/>
      <c r="GE34" s="368"/>
      <c r="GF34" s="368"/>
      <c r="GG34" s="368"/>
      <c r="GH34" s="368"/>
      <c r="GI34" s="368"/>
      <c r="GJ34" s="368"/>
      <c r="GK34" s="368"/>
      <c r="GL34" s="368"/>
      <c r="GM34" s="368"/>
      <c r="GN34" s="368"/>
      <c r="GO34" s="368"/>
      <c r="GP34" s="368"/>
      <c r="GQ34" s="368"/>
      <c r="GR34" s="368"/>
      <c r="GS34" s="368"/>
      <c r="GT34" s="368"/>
      <c r="GU34" s="368"/>
      <c r="GV34" s="368"/>
      <c r="GW34" s="368"/>
      <c r="GX34" s="368"/>
      <c r="GY34" s="369"/>
      <c r="GZ34" s="364" t="s">
        <v>159</v>
      </c>
      <c r="HA34" s="365"/>
      <c r="HB34" s="365"/>
      <c r="HC34" s="366"/>
      <c r="HD34" s="367" t="str">
        <f>IF('ก.ค.'!D64="","",'ก.ค.'!D64)</f>
        <v/>
      </c>
      <c r="HE34" s="368"/>
      <c r="HF34" s="368"/>
      <c r="HG34" s="368"/>
      <c r="HH34" s="368"/>
      <c r="HI34" s="368"/>
      <c r="HJ34" s="368"/>
      <c r="HK34" s="368"/>
      <c r="HL34" s="368"/>
      <c r="HM34" s="368"/>
      <c r="HN34" s="368"/>
      <c r="HO34" s="368"/>
      <c r="HP34" s="368"/>
      <c r="HQ34" s="368"/>
      <c r="HR34" s="368"/>
      <c r="HS34" s="368"/>
      <c r="HT34" s="368"/>
      <c r="HU34" s="368"/>
      <c r="HV34" s="368"/>
      <c r="HW34" s="368"/>
      <c r="HX34" s="368"/>
      <c r="HY34" s="368"/>
      <c r="HZ34" s="368"/>
      <c r="IA34" s="368"/>
      <c r="IB34" s="368"/>
      <c r="IC34" s="368"/>
      <c r="ID34" s="368"/>
      <c r="IE34" s="368"/>
      <c r="IF34" s="368"/>
      <c r="IG34" s="369"/>
      <c r="IH34" s="364" t="s">
        <v>159</v>
      </c>
      <c r="II34" s="365"/>
      <c r="IJ34" s="365"/>
      <c r="IK34" s="366"/>
      <c r="IL34" s="367" t="str">
        <f>IF('ส.ค.'!D64="","",'ส.ค.'!D64)</f>
        <v/>
      </c>
      <c r="IM34" s="368"/>
      <c r="IN34" s="368"/>
      <c r="IO34" s="368"/>
      <c r="IP34" s="368"/>
      <c r="IQ34" s="368"/>
      <c r="IR34" s="368"/>
      <c r="IS34" s="368"/>
      <c r="IT34" s="368"/>
      <c r="IU34" s="368"/>
      <c r="IV34" s="368"/>
      <c r="IW34" s="368"/>
      <c r="IX34" s="368"/>
      <c r="IY34" s="368"/>
      <c r="IZ34" s="368"/>
      <c r="JA34" s="368"/>
      <c r="JB34" s="368"/>
      <c r="JC34" s="368"/>
      <c r="JD34" s="368"/>
      <c r="JE34" s="368"/>
      <c r="JF34" s="368"/>
      <c r="JG34" s="368"/>
      <c r="JH34" s="368"/>
      <c r="JI34" s="368"/>
      <c r="JJ34" s="368"/>
      <c r="JK34" s="368"/>
      <c r="JL34" s="368"/>
      <c r="JM34" s="368"/>
      <c r="JN34" s="368"/>
      <c r="JO34" s="369"/>
      <c r="JP34" s="364" t="s">
        <v>159</v>
      </c>
      <c r="JQ34" s="365"/>
      <c r="JR34" s="365"/>
      <c r="JS34" s="366"/>
      <c r="JT34" s="367" t="str">
        <f>IF('ก.ย.'!D64="","",'ก.ย.'!D64)</f>
        <v/>
      </c>
      <c r="JU34" s="368"/>
      <c r="JV34" s="368"/>
      <c r="JW34" s="368"/>
      <c r="JX34" s="368"/>
      <c r="JY34" s="368"/>
      <c r="JZ34" s="368"/>
      <c r="KA34" s="368"/>
      <c r="KB34" s="368"/>
      <c r="KC34" s="368"/>
      <c r="KD34" s="368"/>
      <c r="KE34" s="368"/>
      <c r="KF34" s="368"/>
      <c r="KG34" s="368"/>
      <c r="KH34" s="368"/>
      <c r="KI34" s="368"/>
      <c r="KJ34" s="368"/>
      <c r="KK34" s="368"/>
      <c r="KL34" s="368"/>
      <c r="KM34" s="368"/>
      <c r="KN34" s="368"/>
      <c r="KO34" s="368"/>
      <c r="KP34" s="368"/>
      <c r="KQ34" s="368"/>
      <c r="KR34" s="368"/>
      <c r="KS34" s="368"/>
      <c r="KT34" s="368"/>
      <c r="KU34" s="368"/>
      <c r="KV34" s="368"/>
      <c r="KW34" s="369"/>
      <c r="KX34" s="364" t="s">
        <v>159</v>
      </c>
      <c r="KY34" s="365"/>
      <c r="KZ34" s="365"/>
      <c r="LA34" s="366"/>
      <c r="LB34" s="367" t="str">
        <f>IF('ต.ค.'!D64="","",'ต.ค.'!D64)</f>
        <v/>
      </c>
      <c r="LC34" s="368"/>
      <c r="LD34" s="368"/>
      <c r="LE34" s="368"/>
      <c r="LF34" s="368"/>
      <c r="LG34" s="368"/>
      <c r="LH34" s="368"/>
      <c r="LI34" s="368"/>
      <c r="LJ34" s="368"/>
      <c r="LK34" s="368"/>
      <c r="LL34" s="368"/>
      <c r="LM34" s="368"/>
      <c r="LN34" s="368"/>
      <c r="LO34" s="368"/>
      <c r="LP34" s="368"/>
      <c r="LQ34" s="368"/>
      <c r="LR34" s="368"/>
      <c r="LS34" s="368"/>
      <c r="LT34" s="368"/>
      <c r="LU34" s="368"/>
      <c r="LV34" s="368"/>
      <c r="LW34" s="368"/>
      <c r="LX34" s="368"/>
      <c r="LY34" s="368"/>
      <c r="LZ34" s="368"/>
      <c r="MA34" s="368"/>
      <c r="MB34" s="368"/>
      <c r="MC34" s="368"/>
      <c r="MD34" s="368"/>
      <c r="ME34" s="369"/>
      <c r="MF34" s="364" t="s">
        <v>159</v>
      </c>
      <c r="MG34" s="365"/>
      <c r="MH34" s="365"/>
      <c r="MI34" s="366"/>
      <c r="MJ34" s="367" t="str">
        <f>IF('พ.ค.'!D64="","",'พ.ค.'!D64)</f>
        <v/>
      </c>
      <c r="MK34" s="368"/>
      <c r="ML34" s="368"/>
      <c r="MM34" s="368"/>
      <c r="MN34" s="368"/>
      <c r="MO34" s="368"/>
      <c r="MP34" s="368"/>
      <c r="MQ34" s="368"/>
      <c r="MR34" s="368"/>
      <c r="MS34" s="368"/>
      <c r="MT34" s="368"/>
      <c r="MU34" s="368"/>
      <c r="MV34" s="368"/>
      <c r="MW34" s="368"/>
      <c r="MX34" s="368"/>
      <c r="MY34" s="368"/>
      <c r="MZ34" s="368"/>
      <c r="NA34" s="368"/>
      <c r="NB34" s="368"/>
      <c r="NC34" s="368"/>
      <c r="ND34" s="368"/>
      <c r="NE34" s="368"/>
      <c r="NF34" s="368"/>
      <c r="NG34" s="368"/>
      <c r="NH34" s="368"/>
      <c r="NI34" s="368"/>
      <c r="NJ34" s="368"/>
      <c r="NK34" s="368"/>
      <c r="NL34" s="368"/>
      <c r="NM34" s="369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12" sqref="I12:Q12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4" t="s">
        <v>323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81" t="s">
        <v>0</v>
      </c>
      <c r="C3" s="281"/>
      <c r="D3" s="281"/>
      <c r="E3" s="281"/>
      <c r="F3" s="281"/>
      <c r="G3" s="281"/>
      <c r="H3" s="281"/>
      <c r="I3" s="278">
        <v>2568</v>
      </c>
      <c r="J3" s="279"/>
      <c r="K3" s="279"/>
      <c r="L3" s="279"/>
      <c r="M3" s="279"/>
      <c r="N3" s="279"/>
      <c r="O3" s="279"/>
      <c r="P3" s="279"/>
      <c r="Q3" s="280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81" t="s">
        <v>1</v>
      </c>
      <c r="C4" s="281"/>
      <c r="D4" s="281"/>
      <c r="E4" s="281"/>
      <c r="F4" s="281"/>
      <c r="G4" s="281"/>
      <c r="H4" s="281"/>
      <c r="I4" s="268" t="s">
        <v>273</v>
      </c>
      <c r="J4" s="269"/>
      <c r="K4" s="269"/>
      <c r="L4" s="269"/>
      <c r="M4" s="269"/>
      <c r="N4" s="269"/>
      <c r="O4" s="269"/>
      <c r="P4" s="269"/>
      <c r="Q4" s="270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81" t="s">
        <v>2</v>
      </c>
      <c r="C5" s="281"/>
      <c r="D5" s="281"/>
      <c r="E5" s="281"/>
      <c r="F5" s="281"/>
      <c r="G5" s="281"/>
      <c r="H5" s="281"/>
      <c r="I5" s="268" t="s">
        <v>275</v>
      </c>
      <c r="J5" s="269"/>
      <c r="K5" s="269"/>
      <c r="L5" s="269"/>
      <c r="M5" s="269"/>
      <c r="N5" s="269"/>
      <c r="O5" s="269"/>
      <c r="P5" s="269"/>
      <c r="Q5" s="270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81" t="s">
        <v>3</v>
      </c>
      <c r="C6" s="281"/>
      <c r="D6" s="281"/>
      <c r="E6" s="281"/>
      <c r="F6" s="281"/>
      <c r="G6" s="281"/>
      <c r="H6" s="281"/>
      <c r="I6" s="268" t="s">
        <v>274</v>
      </c>
      <c r="J6" s="269"/>
      <c r="K6" s="269"/>
      <c r="L6" s="269"/>
      <c r="M6" s="269"/>
      <c r="N6" s="269"/>
      <c r="O6" s="269"/>
      <c r="P6" s="269"/>
      <c r="Q6" s="270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81" t="s">
        <v>4</v>
      </c>
      <c r="C7" s="281"/>
      <c r="D7" s="281"/>
      <c r="E7" s="281"/>
      <c r="F7" s="281"/>
      <c r="G7" s="281"/>
      <c r="H7" s="281"/>
      <c r="I7" s="268" t="s">
        <v>276</v>
      </c>
      <c r="J7" s="269"/>
      <c r="K7" s="269"/>
      <c r="L7" s="269"/>
      <c r="M7" s="269"/>
      <c r="N7" s="269"/>
      <c r="O7" s="269"/>
      <c r="P7" s="269"/>
      <c r="Q7" s="270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81" t="s">
        <v>5</v>
      </c>
      <c r="C8" s="281"/>
      <c r="D8" s="281"/>
      <c r="E8" s="281"/>
      <c r="F8" s="281"/>
      <c r="G8" s="281"/>
      <c r="H8" s="281"/>
      <c r="I8" s="268" t="s">
        <v>277</v>
      </c>
      <c r="J8" s="269"/>
      <c r="K8" s="269"/>
      <c r="L8" s="269"/>
      <c r="M8" s="269"/>
      <c r="N8" s="269"/>
      <c r="O8" s="269"/>
      <c r="P8" s="269"/>
      <c r="Q8" s="270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81" t="s">
        <v>6</v>
      </c>
      <c r="C9" s="281"/>
      <c r="D9" s="281"/>
      <c r="E9" s="281"/>
      <c r="F9" s="281"/>
      <c r="G9" s="281"/>
      <c r="H9" s="281"/>
      <c r="I9" s="268" t="s">
        <v>322</v>
      </c>
      <c r="J9" s="269"/>
      <c r="K9" s="269"/>
      <c r="L9" s="269"/>
      <c r="M9" s="269"/>
      <c r="N9" s="269"/>
      <c r="O9" s="269"/>
      <c r="P9" s="269"/>
      <c r="Q9" s="270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81" t="s">
        <v>7</v>
      </c>
      <c r="C10" s="281"/>
      <c r="D10" s="281"/>
      <c r="E10" s="281"/>
      <c r="F10" s="281"/>
      <c r="G10" s="281"/>
      <c r="H10" s="281"/>
      <c r="I10" s="268" t="s">
        <v>316</v>
      </c>
      <c r="J10" s="269"/>
      <c r="K10" s="269"/>
      <c r="L10" s="269"/>
      <c r="M10" s="269"/>
      <c r="N10" s="269"/>
      <c r="O10" s="269"/>
      <c r="P10" s="269"/>
      <c r="Q10" s="270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81" t="s">
        <v>8</v>
      </c>
      <c r="C11" s="281"/>
      <c r="D11" s="281"/>
      <c r="E11" s="281"/>
      <c r="F11" s="281"/>
      <c r="G11" s="281"/>
      <c r="H11" s="281"/>
      <c r="I11" s="268" t="s">
        <v>391</v>
      </c>
      <c r="J11" s="269"/>
      <c r="K11" s="269"/>
      <c r="L11" s="269"/>
      <c r="M11" s="269"/>
      <c r="N11" s="269"/>
      <c r="O11" s="269"/>
      <c r="P11" s="269"/>
      <c r="Q11" s="270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81" t="s">
        <v>9</v>
      </c>
      <c r="C12" s="281"/>
      <c r="D12" s="281"/>
      <c r="E12" s="281"/>
      <c r="F12" s="281"/>
      <c r="G12" s="281"/>
      <c r="H12" s="281"/>
      <c r="I12" s="268" t="s">
        <v>392</v>
      </c>
      <c r="J12" s="269"/>
      <c r="K12" s="269"/>
      <c r="L12" s="269"/>
      <c r="M12" s="269"/>
      <c r="N12" s="269"/>
      <c r="O12" s="269"/>
      <c r="P12" s="269"/>
      <c r="Q12" s="270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81" t="s">
        <v>10</v>
      </c>
      <c r="C13" s="281"/>
      <c r="D13" s="281"/>
      <c r="E13" s="281"/>
      <c r="F13" s="281"/>
      <c r="G13" s="281"/>
      <c r="H13" s="281"/>
      <c r="I13" s="268">
        <v>40</v>
      </c>
      <c r="J13" s="269"/>
      <c r="K13" s="269"/>
      <c r="L13" s="269"/>
      <c r="M13" s="269"/>
      <c r="N13" s="269"/>
      <c r="O13" s="269"/>
      <c r="P13" s="269"/>
      <c r="Q13" s="270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81" t="s">
        <v>11</v>
      </c>
      <c r="C14" s="281"/>
      <c r="D14" s="281"/>
      <c r="E14" s="281"/>
      <c r="F14" s="281"/>
      <c r="G14" s="281"/>
      <c r="H14" s="281"/>
      <c r="I14" s="275">
        <f>IF(ISBLANK(I13)=TRUE,"",I13/40)</f>
        <v>1</v>
      </c>
      <c r="J14" s="276"/>
      <c r="K14" s="276"/>
      <c r="L14" s="276"/>
      <c r="M14" s="276"/>
      <c r="N14" s="276"/>
      <c r="O14" s="276"/>
      <c r="P14" s="276"/>
      <c r="Q14" s="277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81" t="s">
        <v>12</v>
      </c>
      <c r="C15" s="281"/>
      <c r="D15" s="281"/>
      <c r="E15" s="281"/>
      <c r="F15" s="281"/>
      <c r="G15" s="281"/>
      <c r="H15" s="281"/>
      <c r="I15" s="268" t="s">
        <v>31</v>
      </c>
      <c r="J15" s="269"/>
      <c r="K15" s="269"/>
      <c r="L15" s="269"/>
      <c r="M15" s="269"/>
      <c r="N15" s="269"/>
      <c r="O15" s="269"/>
      <c r="P15" s="269"/>
      <c r="Q15" s="270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81" t="s">
        <v>13</v>
      </c>
      <c r="C16" s="281"/>
      <c r="D16" s="281"/>
      <c r="E16" s="281"/>
      <c r="F16" s="281"/>
      <c r="G16" s="281"/>
      <c r="H16" s="281"/>
      <c r="I16" s="268">
        <v>70</v>
      </c>
      <c r="J16" s="269"/>
      <c r="K16" s="269"/>
      <c r="L16" s="269"/>
      <c r="M16" s="269"/>
      <c r="N16" s="269"/>
      <c r="O16" s="269"/>
      <c r="P16" s="269"/>
      <c r="Q16" s="270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81" t="s">
        <v>14</v>
      </c>
      <c r="C17" s="281"/>
      <c r="D17" s="281"/>
      <c r="E17" s="281"/>
      <c r="F17" s="281"/>
      <c r="G17" s="281"/>
      <c r="H17" s="281"/>
      <c r="I17" s="275">
        <f>IF(ISBLANK(I16)=TRUE,"",100-I16)</f>
        <v>30</v>
      </c>
      <c r="J17" s="276"/>
      <c r="K17" s="276"/>
      <c r="L17" s="276"/>
      <c r="M17" s="276"/>
      <c r="N17" s="276"/>
      <c r="O17" s="276"/>
      <c r="P17" s="276"/>
      <c r="Q17" s="277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81" t="s">
        <v>93</v>
      </c>
      <c r="C18" s="281"/>
      <c r="D18" s="281"/>
      <c r="E18" s="281"/>
      <c r="F18" s="281"/>
      <c r="G18" s="281"/>
      <c r="H18" s="281"/>
      <c r="I18" s="282">
        <v>80</v>
      </c>
      <c r="J18" s="283"/>
      <c r="K18" s="283"/>
      <c r="L18" s="283"/>
      <c r="M18" s="283"/>
      <c r="N18" s="283"/>
      <c r="O18" s="283"/>
      <c r="P18" s="283"/>
      <c r="Q18" s="284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81" t="s">
        <v>15</v>
      </c>
      <c r="C19" s="281"/>
      <c r="D19" s="281"/>
      <c r="E19" s="281"/>
      <c r="F19" s="281"/>
      <c r="G19" s="281"/>
      <c r="H19" s="281"/>
      <c r="I19" s="285" t="s">
        <v>318</v>
      </c>
      <c r="J19" s="286"/>
      <c r="K19" s="286"/>
      <c r="L19" s="286"/>
      <c r="M19" s="286"/>
      <c r="N19" s="286"/>
      <c r="O19" s="286"/>
      <c r="P19" s="286"/>
      <c r="Q19" s="287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81" t="s">
        <v>16</v>
      </c>
      <c r="C20" s="281"/>
      <c r="D20" s="281"/>
      <c r="E20" s="281"/>
      <c r="F20" s="281"/>
      <c r="G20" s="281"/>
      <c r="H20" s="281"/>
      <c r="I20" s="268" t="s">
        <v>324</v>
      </c>
      <c r="J20" s="269"/>
      <c r="K20" s="269"/>
      <c r="L20" s="269"/>
      <c r="M20" s="269"/>
      <c r="N20" s="269"/>
      <c r="O20" s="269"/>
      <c r="P20" s="269"/>
      <c r="Q20" s="270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81" t="s">
        <v>17</v>
      </c>
      <c r="C21" s="281"/>
      <c r="D21" s="281"/>
      <c r="E21" s="281"/>
      <c r="F21" s="281"/>
      <c r="G21" s="281"/>
      <c r="H21" s="281"/>
      <c r="I21" s="268" t="s">
        <v>325</v>
      </c>
      <c r="J21" s="269"/>
      <c r="K21" s="269"/>
      <c r="L21" s="269"/>
      <c r="M21" s="269"/>
      <c r="N21" s="269"/>
      <c r="O21" s="269"/>
      <c r="P21" s="269"/>
      <c r="Q21" s="270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81" t="s">
        <v>18</v>
      </c>
      <c r="C22" s="281"/>
      <c r="D22" s="281"/>
      <c r="E22" s="281"/>
      <c r="F22" s="281"/>
      <c r="G22" s="281"/>
      <c r="H22" s="281"/>
      <c r="I22" s="268" t="s">
        <v>320</v>
      </c>
      <c r="J22" s="269"/>
      <c r="K22" s="269"/>
      <c r="L22" s="269"/>
      <c r="M22" s="269"/>
      <c r="N22" s="269"/>
      <c r="O22" s="269"/>
      <c r="P22" s="269"/>
      <c r="Q22" s="270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81" t="s">
        <v>19</v>
      </c>
      <c r="C23" s="281"/>
      <c r="D23" s="281"/>
      <c r="E23" s="281"/>
      <c r="F23" s="281"/>
      <c r="G23" s="281"/>
      <c r="H23" s="281"/>
      <c r="I23" s="268" t="s">
        <v>318</v>
      </c>
      <c r="J23" s="269"/>
      <c r="K23" s="269"/>
      <c r="L23" s="269"/>
      <c r="M23" s="269"/>
      <c r="N23" s="269"/>
      <c r="O23" s="269"/>
      <c r="P23" s="269"/>
      <c r="Q23" s="270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81" t="s">
        <v>20</v>
      </c>
      <c r="C24" s="281"/>
      <c r="D24" s="281"/>
      <c r="E24" s="281"/>
      <c r="F24" s="281"/>
      <c r="G24" s="281"/>
      <c r="H24" s="281"/>
      <c r="I24" s="268" t="s">
        <v>317</v>
      </c>
      <c r="J24" s="269"/>
      <c r="K24" s="269"/>
      <c r="L24" s="269"/>
      <c r="M24" s="269"/>
      <c r="N24" s="269"/>
      <c r="O24" s="269"/>
      <c r="P24" s="269"/>
      <c r="Q24" s="270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81" t="s">
        <v>21</v>
      </c>
      <c r="C25" s="281"/>
      <c r="D25" s="281"/>
      <c r="E25" s="281"/>
      <c r="F25" s="281"/>
      <c r="G25" s="281"/>
      <c r="H25" s="281"/>
      <c r="I25" s="271" t="s">
        <v>278</v>
      </c>
      <c r="J25" s="272"/>
      <c r="K25" s="272"/>
      <c r="L25" s="272"/>
      <c r="M25" s="272"/>
      <c r="N25" s="272"/>
      <c r="O25" s="272"/>
      <c r="P25" s="272"/>
      <c r="Q25" s="273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activeCell="G12" sqref="G12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71" t="s">
        <v>163</v>
      </c>
      <c r="B1" s="372" t="s">
        <v>165</v>
      </c>
      <c r="C1" s="375"/>
      <c r="D1" s="375"/>
      <c r="E1" s="375"/>
      <c r="F1" s="375"/>
      <c r="G1" s="375"/>
      <c r="H1" s="375"/>
      <c r="I1" s="376"/>
      <c r="J1" s="377" t="s">
        <v>166</v>
      </c>
      <c r="K1" s="375"/>
      <c r="L1" s="375"/>
      <c r="M1" s="376"/>
      <c r="N1" s="370" t="s">
        <v>167</v>
      </c>
      <c r="O1" s="370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71"/>
      <c r="B2" s="373"/>
      <c r="C2" s="139" t="s">
        <v>300</v>
      </c>
      <c r="D2" s="139" t="s">
        <v>301</v>
      </c>
      <c r="E2" s="139" t="s">
        <v>302</v>
      </c>
      <c r="F2" s="139" t="s">
        <v>303</v>
      </c>
      <c r="G2" s="139" t="s">
        <v>304</v>
      </c>
      <c r="H2" s="139" t="s">
        <v>305</v>
      </c>
      <c r="I2" s="139"/>
      <c r="J2" s="378">
        <f>SUM(C3:H3)</f>
        <v>98</v>
      </c>
      <c r="K2" s="379"/>
      <c r="L2" s="380"/>
      <c r="M2" s="139" t="s">
        <v>55</v>
      </c>
      <c r="N2" s="370"/>
      <c r="O2" s="370"/>
      <c r="P2" s="87" t="s">
        <v>249</v>
      </c>
      <c r="Q2" s="86">
        <v>1</v>
      </c>
      <c r="R2" s="88"/>
    </row>
    <row r="3" spans="1:18">
      <c r="A3" s="371"/>
      <c r="B3" s="374"/>
      <c r="C3" s="130">
        <f>IF(สรุปเวลาเรียน!D5="","",สรุปเวลาเรียน!D5)</f>
        <v>10</v>
      </c>
      <c r="D3" s="130">
        <f>IF(สรุปเวลาเรียน!E5="","",สรุปเวลาเรียน!E5)</f>
        <v>19</v>
      </c>
      <c r="E3" s="130">
        <f>IF(สรุปเวลาเรียน!F5="","",สรุปเวลาเรียน!F5)</f>
        <v>20</v>
      </c>
      <c r="F3" s="130">
        <f>IF(สรุปเวลาเรียน!G5="","",สรุปเวลาเรียน!G5)</f>
        <v>19</v>
      </c>
      <c r="G3" s="130">
        <f>IF(สรุปเวลาเรียน!H5="","",สรุปเวลาเรียน!H5)</f>
        <v>22</v>
      </c>
      <c r="H3" s="130">
        <f>IF(สรุปเวลาเรียน!I5="","",สรุปเวลาเรียน!I5)</f>
        <v>8</v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70"/>
      <c r="O3" s="370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0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133">
        <f>IF($Q$2=1,IF(สรุปเวลาเรียน!I6="","",สรุปเวลาเรียน!I6),IF(สรุปเวลาเรียน!I36="","",สรุปเวลาเรียน!I36))</f>
        <v>0</v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0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0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เด็กหญิงณัฎฐิดา  ทัดทอง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133">
        <f>IF($Q$2=1,IF(สรุปเวลาเรียน!I7="","",สรุปเวลาเรียน!I7),IF(สรุปเวลาเรียน!I37="","",สรุปเวลาเรียน!I37))</f>
        <v>0</v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เด็กหญิงพิมพ์รดา  แก้วโผงเผง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133">
        <f>IF($Q$2=1,IF(สรุปเวลาเรียน!I8="","",สรุปเวลาเรียน!I8),IF(สรุปเวลาเรียน!I38="","",สรุปเวลาเรียน!I38))</f>
        <v>0</v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133">
        <f>IF($Q$2=1,IF(สรุปเวลาเรียน!I9="","",สรุปเวลาเรียน!I9),IF(สรุปเวลาเรียน!I39="","",สรุปเวลาเรียน!I39))</f>
        <v>0</v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133">
        <f>IF($Q$2=1,IF(สรุปเวลาเรียน!I10="","",สรุปเวลาเรียน!I10),IF(สรุปเวลาเรียน!I40="","",สรุปเวลาเรียน!I40))</f>
        <v>0</v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133">
        <f>IF($Q$2=1,IF(สรุปเวลาเรียน!I11="","",สรุปเวลาเรียน!I11),IF(สรุปเวลาเรียน!I41="","",สรุปเวลาเรียน!I41))</f>
        <v>0</v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เด็กชายศุภกร  บรรจงเลี้ยง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133">
        <f>IF($Q$2=1,IF(สรุปเวลาเรียน!I12="","",สรุปเวลาเรียน!I12),IF(สรุปเวลาเรียน!I42="","",สรุปเวลาเรียน!I42))</f>
        <v>0</v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0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133">
        <f>IF($Q$2=1,IF(สรุปเวลาเรียน!I13="","",สรุปเวลาเรียน!I13),IF(สรุปเวลาเรียน!I43="","",สรุปเวลาเรียน!I43))</f>
        <v>0</v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0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0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เด็กหญิงพิมพ์ชนก  จิตรโคตร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133">
        <f>IF($Q$2=1,IF(สรุปเวลาเรียน!I14="","",สรุปเวลาเรียน!I14),IF(สรุปเวลาเรียน!I44="","",สรุปเวลาเรียน!I44))</f>
        <v>0</v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133">
        <f>IF($Q$2=1,IF(สรุปเวลาเรียน!I15="","",สรุปเวลาเรียน!I15),IF(สรุปเวลาเรียน!I45="","",สรุปเวลาเรียน!I45))</f>
        <v>0</v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133">
        <f>IF($Q$2=1,IF(สรุปเวลาเรียน!I16="","",สรุปเวลาเรียน!I16),IF(สรุปเวลาเรียน!I46="","",สรุปเวลาเรียน!I46))</f>
        <v>0</v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เด็กหญิงพิชชาพร  รัตนบุรี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133">
        <f>IF($Q$2=1,IF(สรุปเวลาเรียน!I17="","",สรุปเวลาเรียน!I17),IF(สรุปเวลาเรียน!I47="","",สรุปเวลาเรียน!I47))</f>
        <v>0</v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เด็กชายรุ่งอรุณ  มีไทย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133">
        <f>IF($Q$2=1,IF(สรุปเวลาเรียน!I18="","",สรุปเวลาเรียน!I18),IF(สรุปเวลาเรียน!I48="","",สรุปเวลาเรียน!I48))</f>
        <v>0</v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เด็กชายอนุรักษ์  เสียงตรง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133">
        <f>IF($Q$2=1,IF(สรุปเวลาเรียน!I19="","",สรุปเวลาเรียน!I19),IF(สรุปเวลาเรียน!I49="","",สรุปเวลาเรียน!I49))</f>
        <v>0</v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เด็กหญิงธฤษวรรณ  ชำนาญนาค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133">
        <f>IF($Q$2=1,IF(สรุปเวลาเรียน!I20="","",สรุปเวลาเรียน!I20),IF(สรุปเวลาเรียน!I50="","",สรุปเวลาเรียน!I50))</f>
        <v>0</v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>เด็กชายพีรพล  เหมม่วง</v>
      </c>
      <c r="C19" s="133">
        <f>IF($Q$2=1,IF(สรุปเวลาเรียน!D21="","",สรุปเวลาเรียน!D21),IF(สรุปเวลาเรียน!D51="","",สรุปเวลาเรียน!D51))</f>
        <v>0</v>
      </c>
      <c r="D19" s="133">
        <f>IF($Q$2=1,IF(สรุปเวลาเรียน!E21="","",สรุปเวลาเรียน!E21),IF(สรุปเวลาเรียน!E51="","",สรุปเวลาเรียน!E51))</f>
        <v>0</v>
      </c>
      <c r="E19" s="133">
        <f>IF($Q$2=1,IF(สรุปเวลาเรียน!F21="","",สรุปเวลาเรียน!F21),IF(สรุปเวลาเรียน!F51="","",สรุปเวลาเรียน!F51))</f>
        <v>0</v>
      </c>
      <c r="F19" s="133">
        <f>IF($Q$2=1,IF(สรุปเวลาเรียน!G21="","",สรุปเวลาเรียน!G21),IF(สรุปเวลาเรียน!G51="","",สรุปเวลาเรียน!G51))</f>
        <v>0</v>
      </c>
      <c r="G19" s="133">
        <f>IF($Q$2=1,IF(สรุปเวลาเรียน!H21="","",สรุปเวลาเรียน!H21),IF(สรุปเวลาเรียน!H51="","",สรุปเวลาเรียน!H51))</f>
        <v>0</v>
      </c>
      <c r="H19" s="133">
        <f>IF($Q$2=1,IF(สรุปเวลาเรียน!I21="","",สรุปเวลาเรียน!I21),IF(สรุปเวลาเรียน!I51="","",สรุปเวลาเรียน!I51))</f>
        <v>0</v>
      </c>
      <c r="I19" s="130"/>
      <c r="J19" s="133">
        <f>IF($Q$2=1,IF(สรุปเวลาเรียน!K21="","",สรุปเวลาเรียน!K21),IF(สรุปเวลาเรียน!K51="","",สรุปเวลาเรียน!K51))</f>
        <v>0</v>
      </c>
      <c r="K19" s="133">
        <f>IF($Q$2=1,IF(สรุปเวลาเรียน!L21="","",สรุปเวลาเรียน!L21),IF(สรุปเวลาเรียน!L51="","",สรุปเวลาเรียน!L51))</f>
        <v>0</v>
      </c>
      <c r="L19" s="133">
        <f>IF($Q$2=1,IF(สรุปเวลาเรียน!M21="","",สรุปเวลาเรียน!M21),IF(สรุปเวลาเรียน!M51="","",สรุปเวลาเรียน!M51))</f>
        <v>0</v>
      </c>
      <c r="M19" s="133">
        <f>IF($Q$2=1,IF(สรุปเวลาเรียน!N21="","",สรุปเวลาเรียน!N21),IF(สรุปเวลาเรียน!N51="","",สรุปเวลาเรียน!N51))</f>
        <v>0</v>
      </c>
      <c r="N19" s="134">
        <f>IF($Q$2=1,IF(สรุปเวลาเรียน!O21="","",สรุปเวลาเรียน!O21),IF(สรุปเวลาเรียน!O51="","",สรุปเวลาเรียน!O51))</f>
        <v>0</v>
      </c>
      <c r="O19" s="13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133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133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133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133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133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133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133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133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133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133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133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133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133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133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81" t="s">
        <v>294</v>
      </c>
      <c r="D1" s="381"/>
      <c r="E1" s="381"/>
      <c r="F1" s="381"/>
      <c r="G1" s="381"/>
      <c r="H1" s="381"/>
      <c r="I1" s="381"/>
      <c r="J1" s="143"/>
      <c r="K1" s="141"/>
      <c r="L1" s="142"/>
      <c r="M1" s="381" t="s">
        <v>294</v>
      </c>
      <c r="N1" s="381"/>
      <c r="O1" s="381"/>
      <c r="P1" s="381"/>
      <c r="Q1" s="381"/>
      <c r="R1" s="381"/>
      <c r="S1" s="381"/>
      <c r="T1" s="143"/>
    </row>
    <row r="2" spans="1:20">
      <c r="A2" s="144"/>
      <c r="C2" s="382"/>
      <c r="D2" s="382"/>
      <c r="E2" s="382"/>
      <c r="F2" s="382"/>
      <c r="G2" s="382"/>
      <c r="H2" s="382"/>
      <c r="I2" s="382"/>
      <c r="J2" s="145"/>
      <c r="K2" s="144"/>
      <c r="M2" s="382"/>
      <c r="N2" s="382"/>
      <c r="O2" s="382"/>
      <c r="P2" s="382"/>
      <c r="Q2" s="382"/>
      <c r="R2" s="382"/>
      <c r="S2" s="382"/>
      <c r="T2" s="145"/>
    </row>
    <row r="3" spans="1:20">
      <c r="A3" s="144"/>
      <c r="C3" s="382"/>
      <c r="D3" s="382"/>
      <c r="E3" s="382"/>
      <c r="F3" s="382"/>
      <c r="G3" s="382"/>
      <c r="H3" s="382"/>
      <c r="I3" s="382"/>
      <c r="J3" s="145"/>
      <c r="K3" s="144"/>
      <c r="M3" s="382"/>
      <c r="N3" s="382"/>
      <c r="O3" s="382"/>
      <c r="P3" s="382"/>
      <c r="Q3" s="382"/>
      <c r="R3" s="382"/>
      <c r="S3" s="382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ส23201</v>
      </c>
      <c r="F4" s="146" t="s">
        <v>208</v>
      </c>
      <c r="G4" s="383" t="str">
        <f>IF(ตั้งค่าปพ5!I12="","",ตั้งค่าปพ5!I12)</f>
        <v>การป้องกันการทุจริต 5</v>
      </c>
      <c r="H4" s="383"/>
      <c r="I4" s="383"/>
      <c r="J4" s="145"/>
      <c r="K4" s="144"/>
      <c r="M4" s="146" t="s">
        <v>129</v>
      </c>
      <c r="N4" s="147" t="str">
        <f>IF(ตั้งค่าปพ5!I11="","",ตั้งค่าปพ5!I11)</f>
        <v>ส23201</v>
      </c>
      <c r="P4" s="146" t="s">
        <v>208</v>
      </c>
      <c r="Q4" s="383" t="str">
        <f>IF(ตั้งค่าปพ5!I12="","",ตั้งค่าปพ5!I12)</f>
        <v>การป้องกันการทุจริต 5</v>
      </c>
      <c r="R4" s="383"/>
      <c r="S4" s="383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83" t="str">
        <f>IF(ตั้งค่าปพ5!I10="","",ตั้งค่าปพ5!I10)</f>
        <v>สังคมศึกษาฯ</v>
      </c>
      <c r="H5" s="383"/>
      <c r="I5" s="383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83" t="str">
        <f>IF(ตั้งค่าปพ5!I10="","",ตั้งค่าปพ5!I10)</f>
        <v>สังคมศึกษาฯ</v>
      </c>
      <c r="R5" s="383"/>
      <c r="S5" s="383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4" t="s">
        <v>297</v>
      </c>
      <c r="B7" s="385"/>
      <c r="C7" s="385"/>
      <c r="D7" s="385"/>
      <c r="E7" s="385"/>
      <c r="F7" s="385"/>
      <c r="G7" s="385"/>
      <c r="H7" s="385"/>
      <c r="I7" s="385"/>
      <c r="J7" s="386"/>
      <c r="K7" s="384" t="s">
        <v>297</v>
      </c>
      <c r="L7" s="385"/>
      <c r="M7" s="385"/>
      <c r="N7" s="385"/>
      <c r="O7" s="385"/>
      <c r="P7" s="385"/>
      <c r="Q7" s="385"/>
      <c r="R7" s="385"/>
      <c r="S7" s="385"/>
      <c r="T7" s="386"/>
    </row>
    <row r="8" spans="1:20">
      <c r="A8" s="387"/>
      <c r="B8" s="388"/>
      <c r="C8" s="388"/>
      <c r="D8" s="388"/>
      <c r="E8" s="388"/>
      <c r="F8" s="388"/>
      <c r="G8" s="388"/>
      <c r="H8" s="388"/>
      <c r="I8" s="388"/>
      <c r="J8" s="389"/>
      <c r="K8" s="387"/>
      <c r="L8" s="388"/>
      <c r="M8" s="388"/>
      <c r="N8" s="388"/>
      <c r="O8" s="388"/>
      <c r="P8" s="388"/>
      <c r="Q8" s="388"/>
      <c r="R8" s="388"/>
      <c r="S8" s="388"/>
      <c r="T8" s="389"/>
    </row>
    <row r="9" spans="1:20">
      <c r="A9" s="390"/>
      <c r="B9" s="391"/>
      <c r="C9" s="391"/>
      <c r="D9" s="391"/>
      <c r="E9" s="391"/>
      <c r="F9" s="391"/>
      <c r="G9" s="391"/>
      <c r="H9" s="391"/>
      <c r="I9" s="391"/>
      <c r="J9" s="392"/>
      <c r="K9" s="390"/>
      <c r="L9" s="391"/>
      <c r="M9" s="391"/>
      <c r="N9" s="391"/>
      <c r="O9" s="391"/>
      <c r="P9" s="391"/>
      <c r="Q9" s="391"/>
      <c r="R9" s="391"/>
      <c r="S9" s="391"/>
      <c r="T9" s="392"/>
    </row>
    <row r="10" spans="1:20">
      <c r="A10" s="390"/>
      <c r="B10" s="391"/>
      <c r="C10" s="391"/>
      <c r="D10" s="391"/>
      <c r="E10" s="391"/>
      <c r="F10" s="391"/>
      <c r="G10" s="391"/>
      <c r="H10" s="391"/>
      <c r="I10" s="391"/>
      <c r="J10" s="392"/>
      <c r="K10" s="390"/>
      <c r="L10" s="391"/>
      <c r="M10" s="391"/>
      <c r="N10" s="391"/>
      <c r="O10" s="391"/>
      <c r="P10" s="391"/>
      <c r="Q10" s="391"/>
      <c r="R10" s="391"/>
      <c r="S10" s="391"/>
      <c r="T10" s="392"/>
    </row>
    <row r="11" spans="1:20">
      <c r="A11" s="390"/>
      <c r="B11" s="391"/>
      <c r="C11" s="391"/>
      <c r="D11" s="391"/>
      <c r="E11" s="391"/>
      <c r="F11" s="391"/>
      <c r="G11" s="391"/>
      <c r="H11" s="391"/>
      <c r="I11" s="391"/>
      <c r="J11" s="392"/>
      <c r="K11" s="390"/>
      <c r="L11" s="391"/>
      <c r="M11" s="391"/>
      <c r="N11" s="391"/>
      <c r="O11" s="391"/>
      <c r="P11" s="391"/>
      <c r="Q11" s="391"/>
      <c r="R11" s="391"/>
      <c r="S11" s="391"/>
      <c r="T11" s="392"/>
    </row>
    <row r="12" spans="1:20">
      <c r="A12" s="390"/>
      <c r="B12" s="391"/>
      <c r="C12" s="391"/>
      <c r="D12" s="391"/>
      <c r="E12" s="391"/>
      <c r="F12" s="391"/>
      <c r="G12" s="391"/>
      <c r="H12" s="391"/>
      <c r="I12" s="391"/>
      <c r="J12" s="392"/>
      <c r="K12" s="390"/>
      <c r="L12" s="391"/>
      <c r="M12" s="391"/>
      <c r="N12" s="391"/>
      <c r="O12" s="391"/>
      <c r="P12" s="391"/>
      <c r="Q12" s="391"/>
      <c r="R12" s="391"/>
      <c r="S12" s="391"/>
      <c r="T12" s="392"/>
    </row>
    <row r="13" spans="1:20">
      <c r="A13" s="390"/>
      <c r="B13" s="391"/>
      <c r="C13" s="391"/>
      <c r="D13" s="391"/>
      <c r="E13" s="391"/>
      <c r="F13" s="391"/>
      <c r="G13" s="391"/>
      <c r="H13" s="391"/>
      <c r="I13" s="391"/>
      <c r="J13" s="392"/>
      <c r="K13" s="390"/>
      <c r="L13" s="391"/>
      <c r="M13" s="391"/>
      <c r="N13" s="391"/>
      <c r="O13" s="391"/>
      <c r="P13" s="391"/>
      <c r="Q13" s="391"/>
      <c r="R13" s="391"/>
      <c r="S13" s="391"/>
      <c r="T13" s="392"/>
    </row>
    <row r="14" spans="1:20">
      <c r="A14" s="390"/>
      <c r="B14" s="391"/>
      <c r="C14" s="391"/>
      <c r="D14" s="391"/>
      <c r="E14" s="391"/>
      <c r="F14" s="391"/>
      <c r="G14" s="391"/>
      <c r="H14" s="391"/>
      <c r="I14" s="391"/>
      <c r="J14" s="392"/>
      <c r="K14" s="390"/>
      <c r="L14" s="391"/>
      <c r="M14" s="391"/>
      <c r="N14" s="391"/>
      <c r="O14" s="391"/>
      <c r="P14" s="391"/>
      <c r="Q14" s="391"/>
      <c r="R14" s="391"/>
      <c r="S14" s="391"/>
      <c r="T14" s="392"/>
    </row>
    <row r="15" spans="1:20">
      <c r="A15" s="390"/>
      <c r="B15" s="391"/>
      <c r="C15" s="391"/>
      <c r="D15" s="391"/>
      <c r="E15" s="391"/>
      <c r="F15" s="391"/>
      <c r="G15" s="391"/>
      <c r="H15" s="391"/>
      <c r="I15" s="391"/>
      <c r="J15" s="392"/>
      <c r="K15" s="390"/>
      <c r="L15" s="391"/>
      <c r="M15" s="391"/>
      <c r="N15" s="391"/>
      <c r="O15" s="391"/>
      <c r="P15" s="391"/>
      <c r="Q15" s="391"/>
      <c r="R15" s="391"/>
      <c r="S15" s="391"/>
      <c r="T15" s="392"/>
    </row>
    <row r="16" spans="1:20">
      <c r="A16" s="390"/>
      <c r="B16" s="391"/>
      <c r="C16" s="391"/>
      <c r="D16" s="391"/>
      <c r="E16" s="391"/>
      <c r="F16" s="391"/>
      <c r="G16" s="391"/>
      <c r="H16" s="391"/>
      <c r="I16" s="391"/>
      <c r="J16" s="392"/>
      <c r="K16" s="390"/>
      <c r="L16" s="391"/>
      <c r="M16" s="391"/>
      <c r="N16" s="391"/>
      <c r="O16" s="391"/>
      <c r="P16" s="391"/>
      <c r="Q16" s="391"/>
      <c r="R16" s="391"/>
      <c r="S16" s="391"/>
      <c r="T16" s="392"/>
    </row>
    <row r="17" spans="1:20">
      <c r="A17" s="390"/>
      <c r="B17" s="391"/>
      <c r="C17" s="391"/>
      <c r="D17" s="391"/>
      <c r="E17" s="391"/>
      <c r="F17" s="391"/>
      <c r="G17" s="391"/>
      <c r="H17" s="391"/>
      <c r="I17" s="391"/>
      <c r="J17" s="392"/>
      <c r="K17" s="390"/>
      <c r="L17" s="391"/>
      <c r="M17" s="391"/>
      <c r="N17" s="391"/>
      <c r="O17" s="391"/>
      <c r="P17" s="391"/>
      <c r="Q17" s="391"/>
      <c r="R17" s="391"/>
      <c r="S17" s="391"/>
      <c r="T17" s="392"/>
    </row>
    <row r="18" spans="1:20">
      <c r="A18" s="390"/>
      <c r="B18" s="391"/>
      <c r="C18" s="391"/>
      <c r="D18" s="391"/>
      <c r="E18" s="391"/>
      <c r="F18" s="391"/>
      <c r="G18" s="391"/>
      <c r="H18" s="391"/>
      <c r="I18" s="391"/>
      <c r="J18" s="392"/>
      <c r="K18" s="390"/>
      <c r="L18" s="391"/>
      <c r="M18" s="391"/>
      <c r="N18" s="391"/>
      <c r="O18" s="391"/>
      <c r="P18" s="391"/>
      <c r="Q18" s="391"/>
      <c r="R18" s="391"/>
      <c r="S18" s="391"/>
      <c r="T18" s="392"/>
    </row>
    <row r="19" spans="1:20">
      <c r="A19" s="390"/>
      <c r="B19" s="391"/>
      <c r="C19" s="391"/>
      <c r="D19" s="391"/>
      <c r="E19" s="391"/>
      <c r="F19" s="391"/>
      <c r="G19" s="391"/>
      <c r="H19" s="391"/>
      <c r="I19" s="391"/>
      <c r="J19" s="392"/>
      <c r="K19" s="390"/>
      <c r="L19" s="391"/>
      <c r="M19" s="391"/>
      <c r="N19" s="391"/>
      <c r="O19" s="391"/>
      <c r="P19" s="391"/>
      <c r="Q19" s="391"/>
      <c r="R19" s="391"/>
      <c r="S19" s="391"/>
      <c r="T19" s="392"/>
    </row>
    <row r="20" spans="1:20">
      <c r="A20" s="390"/>
      <c r="B20" s="391"/>
      <c r="C20" s="391"/>
      <c r="D20" s="391"/>
      <c r="E20" s="391"/>
      <c r="F20" s="391"/>
      <c r="G20" s="391"/>
      <c r="H20" s="391"/>
      <c r="I20" s="391"/>
      <c r="J20" s="392"/>
      <c r="K20" s="390"/>
      <c r="L20" s="391"/>
      <c r="M20" s="391"/>
      <c r="N20" s="391"/>
      <c r="O20" s="391"/>
      <c r="P20" s="391"/>
      <c r="Q20" s="391"/>
      <c r="R20" s="391"/>
      <c r="S20" s="391"/>
      <c r="T20" s="392"/>
    </row>
    <row r="21" spans="1:20">
      <c r="A21" s="390"/>
      <c r="B21" s="391"/>
      <c r="C21" s="391"/>
      <c r="D21" s="391"/>
      <c r="E21" s="391"/>
      <c r="F21" s="391"/>
      <c r="G21" s="391"/>
      <c r="H21" s="391"/>
      <c r="I21" s="391"/>
      <c r="J21" s="392"/>
      <c r="K21" s="390"/>
      <c r="L21" s="391"/>
      <c r="M21" s="391"/>
      <c r="N21" s="391"/>
      <c r="O21" s="391"/>
      <c r="P21" s="391"/>
      <c r="Q21" s="391"/>
      <c r="R21" s="391"/>
      <c r="S21" s="391"/>
      <c r="T21" s="392"/>
    </row>
    <row r="22" spans="1:20">
      <c r="A22" s="390"/>
      <c r="B22" s="391"/>
      <c r="C22" s="391"/>
      <c r="D22" s="391"/>
      <c r="E22" s="391"/>
      <c r="F22" s="391"/>
      <c r="G22" s="391"/>
      <c r="H22" s="391"/>
      <c r="I22" s="391"/>
      <c r="J22" s="392"/>
      <c r="K22" s="390"/>
      <c r="L22" s="391"/>
      <c r="M22" s="391"/>
      <c r="N22" s="391"/>
      <c r="O22" s="391"/>
      <c r="P22" s="391"/>
      <c r="Q22" s="391"/>
      <c r="R22" s="391"/>
      <c r="S22" s="391"/>
      <c r="T22" s="392"/>
    </row>
    <row r="23" spans="1:20">
      <c r="A23" s="390"/>
      <c r="B23" s="391"/>
      <c r="C23" s="391"/>
      <c r="D23" s="391"/>
      <c r="E23" s="391"/>
      <c r="F23" s="391"/>
      <c r="G23" s="391"/>
      <c r="H23" s="391"/>
      <c r="I23" s="391"/>
      <c r="J23" s="392"/>
      <c r="K23" s="390"/>
      <c r="L23" s="391"/>
      <c r="M23" s="391"/>
      <c r="N23" s="391"/>
      <c r="O23" s="391"/>
      <c r="P23" s="391"/>
      <c r="Q23" s="391"/>
      <c r="R23" s="391"/>
      <c r="S23" s="391"/>
      <c r="T23" s="392"/>
    </row>
    <row r="24" spans="1:20">
      <c r="A24" s="390"/>
      <c r="B24" s="391"/>
      <c r="C24" s="391"/>
      <c r="D24" s="391"/>
      <c r="E24" s="391"/>
      <c r="F24" s="391"/>
      <c r="G24" s="391"/>
      <c r="H24" s="391"/>
      <c r="I24" s="391"/>
      <c r="J24" s="392"/>
      <c r="K24" s="390"/>
      <c r="L24" s="391"/>
      <c r="M24" s="391"/>
      <c r="N24" s="391"/>
      <c r="O24" s="391"/>
      <c r="P24" s="391"/>
      <c r="Q24" s="391"/>
      <c r="R24" s="391"/>
      <c r="S24" s="391"/>
      <c r="T24" s="392"/>
    </row>
    <row r="25" spans="1:20">
      <c r="A25" s="390"/>
      <c r="B25" s="391"/>
      <c r="C25" s="391"/>
      <c r="D25" s="391"/>
      <c r="E25" s="391"/>
      <c r="F25" s="391"/>
      <c r="G25" s="391"/>
      <c r="H25" s="391"/>
      <c r="I25" s="391"/>
      <c r="J25" s="392"/>
      <c r="K25" s="390"/>
      <c r="L25" s="391"/>
      <c r="M25" s="391"/>
      <c r="N25" s="391"/>
      <c r="O25" s="391"/>
      <c r="P25" s="391"/>
      <c r="Q25" s="391"/>
      <c r="R25" s="391"/>
      <c r="S25" s="391"/>
      <c r="T25" s="392"/>
    </row>
    <row r="26" spans="1:20">
      <c r="A26" s="390"/>
      <c r="B26" s="391"/>
      <c r="C26" s="391"/>
      <c r="D26" s="391"/>
      <c r="E26" s="391"/>
      <c r="F26" s="391"/>
      <c r="G26" s="391"/>
      <c r="H26" s="391"/>
      <c r="I26" s="391"/>
      <c r="J26" s="392"/>
      <c r="K26" s="390"/>
      <c r="L26" s="391"/>
      <c r="M26" s="391"/>
      <c r="N26" s="391"/>
      <c r="O26" s="391"/>
      <c r="P26" s="391"/>
      <c r="Q26" s="391"/>
      <c r="R26" s="391"/>
      <c r="S26" s="391"/>
      <c r="T26" s="392"/>
    </row>
    <row r="27" spans="1:20">
      <c r="A27" s="390"/>
      <c r="B27" s="391"/>
      <c r="C27" s="391"/>
      <c r="D27" s="391"/>
      <c r="E27" s="391"/>
      <c r="F27" s="391"/>
      <c r="G27" s="391"/>
      <c r="H27" s="391"/>
      <c r="I27" s="391"/>
      <c r="J27" s="392"/>
      <c r="K27" s="390"/>
      <c r="L27" s="391"/>
      <c r="M27" s="391"/>
      <c r="N27" s="391"/>
      <c r="O27" s="391"/>
      <c r="P27" s="391"/>
      <c r="Q27" s="391"/>
      <c r="R27" s="391"/>
      <c r="S27" s="391"/>
      <c r="T27" s="392"/>
    </row>
    <row r="28" spans="1:20">
      <c r="A28" s="390"/>
      <c r="B28" s="391"/>
      <c r="C28" s="391"/>
      <c r="D28" s="391"/>
      <c r="E28" s="391"/>
      <c r="F28" s="391"/>
      <c r="G28" s="391"/>
      <c r="H28" s="391"/>
      <c r="I28" s="391"/>
      <c r="J28" s="392"/>
      <c r="K28" s="390"/>
      <c r="L28" s="391"/>
      <c r="M28" s="391"/>
      <c r="N28" s="391"/>
      <c r="O28" s="391"/>
      <c r="P28" s="391"/>
      <c r="Q28" s="391"/>
      <c r="R28" s="391"/>
      <c r="S28" s="391"/>
      <c r="T28" s="392"/>
    </row>
    <row r="29" spans="1:20">
      <c r="A29" s="390"/>
      <c r="B29" s="391"/>
      <c r="C29" s="391"/>
      <c r="D29" s="391"/>
      <c r="E29" s="391"/>
      <c r="F29" s="391"/>
      <c r="G29" s="391"/>
      <c r="H29" s="391"/>
      <c r="I29" s="391"/>
      <c r="J29" s="392"/>
      <c r="K29" s="390"/>
      <c r="L29" s="391"/>
      <c r="M29" s="391"/>
      <c r="N29" s="391"/>
      <c r="O29" s="391"/>
      <c r="P29" s="391"/>
      <c r="Q29" s="391"/>
      <c r="R29" s="391"/>
      <c r="S29" s="391"/>
      <c r="T29" s="392"/>
    </row>
    <row r="30" spans="1:20">
      <c r="A30" s="390"/>
      <c r="B30" s="391"/>
      <c r="C30" s="391"/>
      <c r="D30" s="391"/>
      <c r="E30" s="391"/>
      <c r="F30" s="391"/>
      <c r="G30" s="391"/>
      <c r="H30" s="391"/>
      <c r="I30" s="391"/>
      <c r="J30" s="392"/>
      <c r="K30" s="390"/>
      <c r="L30" s="391"/>
      <c r="M30" s="391"/>
      <c r="N30" s="391"/>
      <c r="O30" s="391"/>
      <c r="P30" s="391"/>
      <c r="Q30" s="391"/>
      <c r="R30" s="391"/>
      <c r="S30" s="391"/>
      <c r="T30" s="392"/>
    </row>
    <row r="31" spans="1:20">
      <c r="A31" s="390"/>
      <c r="B31" s="391"/>
      <c r="C31" s="391"/>
      <c r="D31" s="391"/>
      <c r="E31" s="391"/>
      <c r="F31" s="391"/>
      <c r="G31" s="391"/>
      <c r="H31" s="391"/>
      <c r="I31" s="391"/>
      <c r="J31" s="392"/>
      <c r="K31" s="390"/>
      <c r="L31" s="391"/>
      <c r="M31" s="391"/>
      <c r="N31" s="391"/>
      <c r="O31" s="391"/>
      <c r="P31" s="391"/>
      <c r="Q31" s="391"/>
      <c r="R31" s="391"/>
      <c r="S31" s="391"/>
      <c r="T31" s="392"/>
    </row>
    <row r="32" spans="1:20">
      <c r="A32" s="390"/>
      <c r="B32" s="391"/>
      <c r="C32" s="391"/>
      <c r="D32" s="391"/>
      <c r="E32" s="391"/>
      <c r="F32" s="391"/>
      <c r="G32" s="391"/>
      <c r="H32" s="391"/>
      <c r="I32" s="391"/>
      <c r="J32" s="392"/>
      <c r="K32" s="390"/>
      <c r="L32" s="391"/>
      <c r="M32" s="391"/>
      <c r="N32" s="391"/>
      <c r="O32" s="391"/>
      <c r="P32" s="391"/>
      <c r="Q32" s="391"/>
      <c r="R32" s="391"/>
      <c r="S32" s="391"/>
      <c r="T32" s="392"/>
    </row>
    <row r="33" spans="1:20">
      <c r="A33" s="390"/>
      <c r="B33" s="391"/>
      <c r="C33" s="391"/>
      <c r="D33" s="391"/>
      <c r="E33" s="391"/>
      <c r="F33" s="391"/>
      <c r="G33" s="391"/>
      <c r="H33" s="391"/>
      <c r="I33" s="391"/>
      <c r="J33" s="392"/>
      <c r="K33" s="390"/>
      <c r="L33" s="391"/>
      <c r="M33" s="391"/>
      <c r="N33" s="391"/>
      <c r="O33" s="391"/>
      <c r="P33" s="391"/>
      <c r="Q33" s="391"/>
      <c r="R33" s="391"/>
      <c r="S33" s="391"/>
      <c r="T33" s="392"/>
    </row>
    <row r="34" spans="1:20">
      <c r="A34" s="390"/>
      <c r="B34" s="391"/>
      <c r="C34" s="391"/>
      <c r="D34" s="391"/>
      <c r="E34" s="391"/>
      <c r="F34" s="391"/>
      <c r="G34" s="391"/>
      <c r="H34" s="391"/>
      <c r="I34" s="391"/>
      <c r="J34" s="392"/>
      <c r="K34" s="390"/>
      <c r="L34" s="391"/>
      <c r="M34" s="391"/>
      <c r="N34" s="391"/>
      <c r="O34" s="391"/>
      <c r="P34" s="391"/>
      <c r="Q34" s="391"/>
      <c r="R34" s="391"/>
      <c r="S34" s="391"/>
      <c r="T34" s="392"/>
    </row>
    <row r="35" spans="1:20">
      <c r="A35" s="390"/>
      <c r="B35" s="391"/>
      <c r="C35" s="391"/>
      <c r="D35" s="391"/>
      <c r="E35" s="391"/>
      <c r="F35" s="391"/>
      <c r="G35" s="391"/>
      <c r="H35" s="391"/>
      <c r="I35" s="391"/>
      <c r="J35" s="392"/>
      <c r="K35" s="390"/>
      <c r="L35" s="391"/>
      <c r="M35" s="391"/>
      <c r="N35" s="391"/>
      <c r="O35" s="391"/>
      <c r="P35" s="391"/>
      <c r="Q35" s="391"/>
      <c r="R35" s="391"/>
      <c r="S35" s="391"/>
      <c r="T35" s="392"/>
    </row>
    <row r="36" spans="1:20">
      <c r="A36" s="390"/>
      <c r="B36" s="391"/>
      <c r="C36" s="391"/>
      <c r="D36" s="391"/>
      <c r="E36" s="391"/>
      <c r="F36" s="391"/>
      <c r="G36" s="391"/>
      <c r="H36" s="391"/>
      <c r="I36" s="391"/>
      <c r="J36" s="392"/>
      <c r="K36" s="390"/>
      <c r="L36" s="391"/>
      <c r="M36" s="391"/>
      <c r="N36" s="391"/>
      <c r="O36" s="391"/>
      <c r="P36" s="391"/>
      <c r="Q36" s="391"/>
      <c r="R36" s="391"/>
      <c r="S36" s="391"/>
      <c r="T36" s="392"/>
    </row>
    <row r="37" spans="1:20">
      <c r="A37" s="390"/>
      <c r="B37" s="391"/>
      <c r="C37" s="391"/>
      <c r="D37" s="391"/>
      <c r="E37" s="391"/>
      <c r="F37" s="391"/>
      <c r="G37" s="391"/>
      <c r="H37" s="391"/>
      <c r="I37" s="391"/>
      <c r="J37" s="392"/>
      <c r="K37" s="390"/>
      <c r="L37" s="391"/>
      <c r="M37" s="391"/>
      <c r="N37" s="391"/>
      <c r="O37" s="391"/>
      <c r="P37" s="391"/>
      <c r="Q37" s="391"/>
      <c r="R37" s="391"/>
      <c r="S37" s="391"/>
      <c r="T37" s="392"/>
    </row>
    <row r="38" spans="1:20">
      <c r="A38" s="390"/>
      <c r="B38" s="391"/>
      <c r="C38" s="391"/>
      <c r="D38" s="391"/>
      <c r="E38" s="391"/>
      <c r="F38" s="391"/>
      <c r="G38" s="391"/>
      <c r="H38" s="391"/>
      <c r="I38" s="391"/>
      <c r="J38" s="392"/>
      <c r="K38" s="390"/>
      <c r="L38" s="391"/>
      <c r="M38" s="391"/>
      <c r="N38" s="391"/>
      <c r="O38" s="391"/>
      <c r="P38" s="391"/>
      <c r="Q38" s="391"/>
      <c r="R38" s="391"/>
      <c r="S38" s="391"/>
      <c r="T38" s="392"/>
    </row>
    <row r="39" spans="1:20">
      <c r="A39" s="390"/>
      <c r="B39" s="391"/>
      <c r="C39" s="391"/>
      <c r="D39" s="391"/>
      <c r="E39" s="391"/>
      <c r="F39" s="391"/>
      <c r="G39" s="391"/>
      <c r="H39" s="391"/>
      <c r="I39" s="391"/>
      <c r="J39" s="392"/>
      <c r="K39" s="390"/>
      <c r="L39" s="391"/>
      <c r="M39" s="391"/>
      <c r="N39" s="391"/>
      <c r="O39" s="391"/>
      <c r="P39" s="391"/>
      <c r="Q39" s="391"/>
      <c r="R39" s="391"/>
      <c r="S39" s="391"/>
      <c r="T39" s="392"/>
    </row>
    <row r="40" spans="1:20">
      <c r="A40" s="390"/>
      <c r="B40" s="391"/>
      <c r="C40" s="391"/>
      <c r="D40" s="391"/>
      <c r="E40" s="391"/>
      <c r="F40" s="391"/>
      <c r="G40" s="391"/>
      <c r="H40" s="391"/>
      <c r="I40" s="391"/>
      <c r="J40" s="392"/>
      <c r="K40" s="390"/>
      <c r="L40" s="391"/>
      <c r="M40" s="391"/>
      <c r="N40" s="391"/>
      <c r="O40" s="391"/>
      <c r="P40" s="391"/>
      <c r="Q40" s="391"/>
      <c r="R40" s="391"/>
      <c r="S40" s="391"/>
      <c r="T40" s="392"/>
    </row>
    <row r="41" spans="1:20">
      <c r="A41" s="390"/>
      <c r="B41" s="391"/>
      <c r="C41" s="391"/>
      <c r="D41" s="391"/>
      <c r="E41" s="391"/>
      <c r="F41" s="391"/>
      <c r="G41" s="391"/>
      <c r="H41" s="391"/>
      <c r="I41" s="391"/>
      <c r="J41" s="392"/>
      <c r="K41" s="390"/>
      <c r="L41" s="391"/>
      <c r="M41" s="391"/>
      <c r="N41" s="391"/>
      <c r="O41" s="391"/>
      <c r="P41" s="391"/>
      <c r="Q41" s="391"/>
      <c r="R41" s="391"/>
      <c r="S41" s="391"/>
      <c r="T41" s="392"/>
    </row>
    <row r="42" spans="1:20">
      <c r="A42" s="390"/>
      <c r="B42" s="391"/>
      <c r="C42" s="391"/>
      <c r="D42" s="391"/>
      <c r="E42" s="391"/>
      <c r="F42" s="391"/>
      <c r="G42" s="391"/>
      <c r="H42" s="391"/>
      <c r="I42" s="391"/>
      <c r="J42" s="392"/>
      <c r="K42" s="390"/>
      <c r="L42" s="391"/>
      <c r="M42" s="391"/>
      <c r="N42" s="391"/>
      <c r="O42" s="391"/>
      <c r="P42" s="391"/>
      <c r="Q42" s="391"/>
      <c r="R42" s="391"/>
      <c r="S42" s="391"/>
      <c r="T42" s="392"/>
    </row>
    <row r="43" spans="1:20">
      <c r="A43" s="390"/>
      <c r="B43" s="391"/>
      <c r="C43" s="391"/>
      <c r="D43" s="391"/>
      <c r="E43" s="391"/>
      <c r="F43" s="391"/>
      <c r="G43" s="391"/>
      <c r="H43" s="391"/>
      <c r="I43" s="391"/>
      <c r="J43" s="392"/>
      <c r="K43" s="390"/>
      <c r="L43" s="391"/>
      <c r="M43" s="391"/>
      <c r="N43" s="391"/>
      <c r="O43" s="391"/>
      <c r="P43" s="391"/>
      <c r="Q43" s="391"/>
      <c r="R43" s="391"/>
      <c r="S43" s="391"/>
      <c r="T43" s="392"/>
    </row>
    <row r="44" spans="1:20">
      <c r="A44" s="390"/>
      <c r="B44" s="391"/>
      <c r="C44" s="391"/>
      <c r="D44" s="391"/>
      <c r="E44" s="391"/>
      <c r="F44" s="391"/>
      <c r="G44" s="391"/>
      <c r="H44" s="391"/>
      <c r="I44" s="391"/>
      <c r="J44" s="392"/>
      <c r="K44" s="390"/>
      <c r="L44" s="391"/>
      <c r="M44" s="391"/>
      <c r="N44" s="391"/>
      <c r="O44" s="391"/>
      <c r="P44" s="391"/>
      <c r="Q44" s="391"/>
      <c r="R44" s="391"/>
      <c r="S44" s="391"/>
      <c r="T44" s="392"/>
    </row>
    <row r="45" spans="1:20">
      <c r="A45" s="390"/>
      <c r="B45" s="391"/>
      <c r="C45" s="391"/>
      <c r="D45" s="391"/>
      <c r="E45" s="391"/>
      <c r="F45" s="391"/>
      <c r="G45" s="391"/>
      <c r="H45" s="391"/>
      <c r="I45" s="391"/>
      <c r="J45" s="392"/>
      <c r="K45" s="390"/>
      <c r="L45" s="391"/>
      <c r="M45" s="391"/>
      <c r="N45" s="391"/>
      <c r="O45" s="391"/>
      <c r="P45" s="391"/>
      <c r="Q45" s="391"/>
      <c r="R45" s="391"/>
      <c r="S45" s="391"/>
      <c r="T45" s="392"/>
    </row>
    <row r="46" spans="1:20" ht="15" thickBot="1">
      <c r="A46" s="393"/>
      <c r="B46" s="394"/>
      <c r="C46" s="394"/>
      <c r="D46" s="394"/>
      <c r="E46" s="394"/>
      <c r="F46" s="394"/>
      <c r="G46" s="394"/>
      <c r="H46" s="394"/>
      <c r="I46" s="394"/>
      <c r="J46" s="395"/>
      <c r="K46" s="393"/>
      <c r="L46" s="394"/>
      <c r="M46" s="394"/>
      <c r="N46" s="394"/>
      <c r="O46" s="394"/>
      <c r="P46" s="394"/>
      <c r="Q46" s="394"/>
      <c r="R46" s="394"/>
      <c r="S46" s="394"/>
      <c r="T46" s="395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8" sqref="E8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9" t="s">
        <v>280</v>
      </c>
      <c r="B1" s="399"/>
      <c r="C1" s="399"/>
      <c r="D1" s="399"/>
      <c r="E1" s="399"/>
      <c r="F1" s="399"/>
      <c r="G1" s="399"/>
      <c r="H1" s="399"/>
      <c r="I1" s="399"/>
      <c r="J1" s="400" t="str">
        <f>IF(ตั้งค่าปพ5!I12="","",ตั้งค่าปพ5!I12)</f>
        <v>การป้องกันการทุจริต 5</v>
      </c>
      <c r="K1" s="400"/>
      <c r="L1" s="400"/>
      <c r="M1" s="400"/>
      <c r="N1" s="400"/>
      <c r="O1" s="400"/>
      <c r="P1" s="400"/>
      <c r="Q1" s="399" t="s">
        <v>127</v>
      </c>
      <c r="R1" s="399"/>
      <c r="S1" s="401" t="str">
        <f>IF(ตั้งค่าปพ5!$I$9="","",ตั้งค่าปพ5!$I$9)</f>
        <v>มัธยมศึกษาปีที่ 3/1</v>
      </c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399" t="s">
        <v>280</v>
      </c>
      <c r="AE1" s="399"/>
      <c r="AF1" s="399"/>
      <c r="AG1" s="399"/>
      <c r="AH1" s="399"/>
      <c r="AI1" s="399"/>
      <c r="AJ1" s="399"/>
      <c r="AK1" s="399"/>
      <c r="AL1" s="399"/>
      <c r="AM1" s="400" t="str">
        <f>IF(ตั้งค่าปพ5!I12="","",ตั้งค่าปพ5!I12)</f>
        <v>การป้องกันการทุจริต 5</v>
      </c>
      <c r="AN1" s="400"/>
      <c r="AO1" s="400"/>
      <c r="AP1" s="400"/>
      <c r="AQ1" s="400"/>
      <c r="AR1" s="400"/>
      <c r="AS1" s="400"/>
      <c r="AT1" s="399" t="s">
        <v>127</v>
      </c>
      <c r="AU1" s="399"/>
      <c r="AV1" s="401" t="str">
        <f>IF(ตั้งค่าปพ5!$I$9="","",ตั้งค่าปพ5!$I$9)</f>
        <v>มัธยมศึกษาปีที่ 3/1</v>
      </c>
      <c r="AW1" s="401"/>
      <c r="AX1" s="401"/>
      <c r="AY1" s="401"/>
      <c r="AZ1" s="401"/>
      <c r="BA1" s="401"/>
      <c r="BB1" s="401"/>
      <c r="BC1" s="401"/>
      <c r="BD1" s="401"/>
      <c r="BE1" s="401"/>
      <c r="BF1" s="401"/>
    </row>
    <row r="2" spans="1:58" ht="18.75" customHeight="1">
      <c r="A2" s="398" t="s">
        <v>32</v>
      </c>
      <c r="B2" s="396" t="s">
        <v>281</v>
      </c>
      <c r="C2" s="396"/>
      <c r="D2" s="396"/>
      <c r="E2" s="396"/>
      <c r="F2" s="396" t="s">
        <v>281</v>
      </c>
      <c r="G2" s="396"/>
      <c r="H2" s="396"/>
      <c r="I2" s="396"/>
      <c r="J2" s="396" t="s">
        <v>281</v>
      </c>
      <c r="K2" s="396"/>
      <c r="L2" s="396"/>
      <c r="M2" s="396"/>
      <c r="N2" s="396" t="s">
        <v>281</v>
      </c>
      <c r="O2" s="396"/>
      <c r="P2" s="396"/>
      <c r="Q2" s="396"/>
      <c r="R2" s="396" t="s">
        <v>281</v>
      </c>
      <c r="S2" s="396"/>
      <c r="T2" s="396"/>
      <c r="U2" s="396"/>
      <c r="V2" s="396" t="s">
        <v>281</v>
      </c>
      <c r="W2" s="396"/>
      <c r="X2" s="396"/>
      <c r="Y2" s="396"/>
      <c r="Z2" s="396" t="s">
        <v>281</v>
      </c>
      <c r="AA2" s="396"/>
      <c r="AB2" s="396"/>
      <c r="AC2" s="396"/>
      <c r="AD2" s="398" t="s">
        <v>32</v>
      </c>
      <c r="AE2" s="396" t="s">
        <v>281</v>
      </c>
      <c r="AF2" s="396"/>
      <c r="AG2" s="396"/>
      <c r="AH2" s="396"/>
      <c r="AI2" s="396" t="s">
        <v>281</v>
      </c>
      <c r="AJ2" s="396"/>
      <c r="AK2" s="396"/>
      <c r="AL2" s="396"/>
      <c r="AM2" s="396" t="s">
        <v>281</v>
      </c>
      <c r="AN2" s="396"/>
      <c r="AO2" s="396"/>
      <c r="AP2" s="396"/>
      <c r="AQ2" s="396" t="s">
        <v>281</v>
      </c>
      <c r="AR2" s="396"/>
      <c r="AS2" s="396"/>
      <c r="AT2" s="396"/>
      <c r="AU2" s="396" t="s">
        <v>281</v>
      </c>
      <c r="AV2" s="396"/>
      <c r="AW2" s="396"/>
      <c r="AX2" s="396"/>
      <c r="AY2" s="396" t="s">
        <v>281</v>
      </c>
      <c r="AZ2" s="396"/>
      <c r="BA2" s="396"/>
      <c r="BB2" s="396"/>
      <c r="BC2" s="396" t="s">
        <v>281</v>
      </c>
      <c r="BD2" s="396"/>
      <c r="BE2" s="396"/>
      <c r="BF2" s="396"/>
    </row>
    <row r="3" spans="1:58" ht="18.75" customHeight="1">
      <c r="A3" s="398"/>
      <c r="B3" s="396" t="s">
        <v>289</v>
      </c>
      <c r="C3" s="396"/>
      <c r="D3" s="396"/>
      <c r="E3" s="397" t="s">
        <v>279</v>
      </c>
      <c r="F3" s="396" t="s">
        <v>289</v>
      </c>
      <c r="G3" s="396"/>
      <c r="H3" s="396"/>
      <c r="I3" s="397" t="s">
        <v>279</v>
      </c>
      <c r="J3" s="396" t="s">
        <v>289</v>
      </c>
      <c r="K3" s="396"/>
      <c r="L3" s="396"/>
      <c r="M3" s="397" t="s">
        <v>279</v>
      </c>
      <c r="N3" s="396" t="s">
        <v>289</v>
      </c>
      <c r="O3" s="396"/>
      <c r="P3" s="396"/>
      <c r="Q3" s="397" t="s">
        <v>279</v>
      </c>
      <c r="R3" s="396" t="s">
        <v>289</v>
      </c>
      <c r="S3" s="396"/>
      <c r="T3" s="396"/>
      <c r="U3" s="397" t="s">
        <v>279</v>
      </c>
      <c r="V3" s="396" t="s">
        <v>289</v>
      </c>
      <c r="W3" s="396"/>
      <c r="X3" s="396"/>
      <c r="Y3" s="397" t="s">
        <v>279</v>
      </c>
      <c r="Z3" s="396" t="s">
        <v>289</v>
      </c>
      <c r="AA3" s="396"/>
      <c r="AB3" s="396"/>
      <c r="AC3" s="397" t="s">
        <v>279</v>
      </c>
      <c r="AD3" s="398"/>
      <c r="AE3" s="396" t="s">
        <v>289</v>
      </c>
      <c r="AF3" s="396"/>
      <c r="AG3" s="396"/>
      <c r="AH3" s="397" t="s">
        <v>279</v>
      </c>
      <c r="AI3" s="396" t="s">
        <v>289</v>
      </c>
      <c r="AJ3" s="396"/>
      <c r="AK3" s="396"/>
      <c r="AL3" s="397" t="s">
        <v>279</v>
      </c>
      <c r="AM3" s="396" t="s">
        <v>289</v>
      </c>
      <c r="AN3" s="396"/>
      <c r="AO3" s="396"/>
      <c r="AP3" s="397" t="s">
        <v>279</v>
      </c>
      <c r="AQ3" s="396" t="s">
        <v>289</v>
      </c>
      <c r="AR3" s="396"/>
      <c r="AS3" s="396"/>
      <c r="AT3" s="397" t="s">
        <v>279</v>
      </c>
      <c r="AU3" s="396" t="s">
        <v>289</v>
      </c>
      <c r="AV3" s="396"/>
      <c r="AW3" s="396"/>
      <c r="AX3" s="397" t="s">
        <v>279</v>
      </c>
      <c r="AY3" s="396" t="s">
        <v>289</v>
      </c>
      <c r="AZ3" s="396"/>
      <c r="BA3" s="396"/>
      <c r="BB3" s="397" t="s">
        <v>279</v>
      </c>
      <c r="BC3" s="396" t="s">
        <v>289</v>
      </c>
      <c r="BD3" s="396"/>
      <c r="BE3" s="396"/>
      <c r="BF3" s="397" t="s">
        <v>279</v>
      </c>
    </row>
    <row r="4" spans="1:58" ht="18.75" customHeight="1">
      <c r="A4" s="398"/>
      <c r="B4" s="172">
        <v>1</v>
      </c>
      <c r="C4" s="172">
        <v>2</v>
      </c>
      <c r="D4" s="172">
        <v>3</v>
      </c>
      <c r="E4" s="397"/>
      <c r="F4" s="172">
        <v>1</v>
      </c>
      <c r="G4" s="172">
        <v>2</v>
      </c>
      <c r="H4" s="172">
        <v>3</v>
      </c>
      <c r="I4" s="397"/>
      <c r="J4" s="172">
        <v>1</v>
      </c>
      <c r="K4" s="172">
        <v>2</v>
      </c>
      <c r="L4" s="172">
        <v>3</v>
      </c>
      <c r="M4" s="397"/>
      <c r="N4" s="172">
        <v>1</v>
      </c>
      <c r="O4" s="172">
        <v>2</v>
      </c>
      <c r="P4" s="172">
        <v>3</v>
      </c>
      <c r="Q4" s="397"/>
      <c r="R4" s="172">
        <v>1</v>
      </c>
      <c r="S4" s="172">
        <v>2</v>
      </c>
      <c r="T4" s="172">
        <v>3</v>
      </c>
      <c r="U4" s="397"/>
      <c r="V4" s="172">
        <v>1</v>
      </c>
      <c r="W4" s="172">
        <v>2</v>
      </c>
      <c r="X4" s="172">
        <v>3</v>
      </c>
      <c r="Y4" s="397"/>
      <c r="Z4" s="172">
        <v>1</v>
      </c>
      <c r="AA4" s="172">
        <v>2</v>
      </c>
      <c r="AB4" s="172">
        <v>3</v>
      </c>
      <c r="AC4" s="397"/>
      <c r="AD4" s="398"/>
      <c r="AE4" s="172">
        <v>1</v>
      </c>
      <c r="AF4" s="172">
        <v>2</v>
      </c>
      <c r="AG4" s="172">
        <v>3</v>
      </c>
      <c r="AH4" s="397"/>
      <c r="AI4" s="172">
        <v>1</v>
      </c>
      <c r="AJ4" s="172">
        <v>2</v>
      </c>
      <c r="AK4" s="172">
        <v>3</v>
      </c>
      <c r="AL4" s="397"/>
      <c r="AM4" s="172">
        <v>1</v>
      </c>
      <c r="AN4" s="172">
        <v>2</v>
      </c>
      <c r="AO4" s="172">
        <v>3</v>
      </c>
      <c r="AP4" s="397"/>
      <c r="AQ4" s="172">
        <v>1</v>
      </c>
      <c r="AR4" s="172">
        <v>2</v>
      </c>
      <c r="AS4" s="172">
        <v>3</v>
      </c>
      <c r="AT4" s="397"/>
      <c r="AU4" s="172">
        <v>1</v>
      </c>
      <c r="AV4" s="172">
        <v>2</v>
      </c>
      <c r="AW4" s="172">
        <v>3</v>
      </c>
      <c r="AX4" s="397"/>
      <c r="AY4" s="172">
        <v>1</v>
      </c>
      <c r="AZ4" s="172">
        <v>2</v>
      </c>
      <c r="BA4" s="172">
        <v>3</v>
      </c>
      <c r="BB4" s="397"/>
      <c r="BC4" s="172">
        <v>1</v>
      </c>
      <c r="BD4" s="172">
        <v>2</v>
      </c>
      <c r="BE4" s="172">
        <v>3</v>
      </c>
      <c r="BF4" s="397"/>
    </row>
    <row r="5" spans="1:58" ht="18.600000000000001">
      <c r="A5" s="154" t="str">
        <f>IF(E5="","",1)</f>
        <v/>
      </c>
      <c r="B5" s="124"/>
      <c r="C5" s="124"/>
      <c r="D5" s="124"/>
      <c r="E5" s="125"/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Y2:BB2"/>
    <mergeCell ref="BC2:BF2"/>
    <mergeCell ref="BB3:BB4"/>
    <mergeCell ref="AE3:AG3"/>
    <mergeCell ref="AH3:AH4"/>
    <mergeCell ref="AI3:AK3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2" t="s">
        <v>287</v>
      </c>
      <c r="B1" s="403"/>
      <c r="C1" s="403"/>
      <c r="D1" s="403"/>
      <c r="E1" s="403"/>
      <c r="F1" s="403"/>
      <c r="G1" s="403"/>
      <c r="H1" s="403"/>
      <c r="I1" s="403"/>
      <c r="J1" s="404"/>
      <c r="K1" s="99"/>
      <c r="L1" s="99"/>
      <c r="M1" s="100"/>
    </row>
    <row r="2" spans="1:13" ht="21.75" customHeight="1" thickBot="1">
      <c r="A2" s="414" t="s">
        <v>32</v>
      </c>
      <c r="B2" s="416" t="s">
        <v>286</v>
      </c>
      <c r="C2" s="416"/>
      <c r="D2" s="416"/>
      <c r="E2" s="416"/>
      <c r="F2" s="416" t="s">
        <v>207</v>
      </c>
      <c r="G2" s="416"/>
      <c r="H2" s="416"/>
      <c r="I2" s="416"/>
      <c r="J2" s="412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4"/>
      <c r="B3" s="416"/>
      <c r="C3" s="416"/>
      <c r="D3" s="416"/>
      <c r="E3" s="416"/>
      <c r="F3" s="416"/>
      <c r="G3" s="416"/>
      <c r="H3" s="416"/>
      <c r="I3" s="416"/>
      <c r="J3" s="412"/>
      <c r="K3" s="102" t="s">
        <v>249</v>
      </c>
      <c r="L3" s="86">
        <v>1</v>
      </c>
      <c r="M3" s="88"/>
    </row>
    <row r="4" spans="1:13">
      <c r="A4" s="415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3"/>
      <c r="K4" s="18"/>
      <c r="L4" s="18"/>
      <c r="M4" s="18"/>
    </row>
    <row r="5" spans="1:13" ht="21.6" customHeight="1">
      <c r="A5" s="105" t="str">
        <f>IF(พิมพ์ตัวชี้วัด!A5="","",พิมพ์ตัวชี้วัด!A5)</f>
        <v/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7" t="s">
        <v>119</v>
      </c>
      <c r="C32" s="408"/>
      <c r="D32" s="408"/>
      <c r="E32" s="409"/>
      <c r="F32" s="410" t="s">
        <v>119</v>
      </c>
      <c r="G32" s="411"/>
      <c r="H32" s="411"/>
      <c r="I32" s="411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5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6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zoomScaleNormal="100" workbookViewId="0">
      <selection activeCell="H9" sqref="H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49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ส23201 : การป้องกันการทุจริต 5 ปีการศึกษา 2568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1"/>
    </row>
    <row r="2" spans="1:19" ht="21.6" thickBot="1">
      <c r="A2" s="217" t="s">
        <v>127</v>
      </c>
      <c r="B2" s="452" t="str">
        <f>IF(ตั้งค่าปพ5!I9="","",ตั้งค่าปพ5!I9)</f>
        <v>มัธยมศึกษาปีที่ 3/1</v>
      </c>
      <c r="C2" s="453"/>
      <c r="D2" s="218" t="s">
        <v>130</v>
      </c>
      <c r="E2" s="461" t="str">
        <f>IF(ตั้งค่าปพ5!I12="","",ตั้งค่าปพ5!I12)</f>
        <v>การป้องกันการทุจริต 5</v>
      </c>
      <c r="F2" s="462"/>
      <c r="G2" s="462"/>
      <c r="H2" s="462"/>
      <c r="I2" s="463"/>
      <c r="J2" s="454" t="s">
        <v>210</v>
      </c>
      <c r="K2" s="455"/>
      <c r="L2" s="456" t="str">
        <f>IF(ตั้งค่าปพ5!I15="","",ตั้งค่าปพ5!I15)</f>
        <v>เพิ่มเติม</v>
      </c>
      <c r="M2" s="457"/>
      <c r="N2" s="457"/>
      <c r="O2" s="458"/>
      <c r="P2" s="454" t="s">
        <v>132</v>
      </c>
      <c r="Q2" s="457"/>
      <c r="R2" s="459">
        <f>IF(ตั้งค่าปพ5!I14="","",ตั้งค่าปพ5!I14)</f>
        <v>1</v>
      </c>
      <c r="S2" s="460"/>
    </row>
    <row r="3" spans="1:19" ht="21.6" customHeight="1">
      <c r="A3" s="467" t="s">
        <v>32</v>
      </c>
      <c r="B3" s="438" t="s">
        <v>306</v>
      </c>
      <c r="C3" s="441" t="s">
        <v>307</v>
      </c>
      <c r="D3" s="441" t="s">
        <v>308</v>
      </c>
      <c r="E3" s="441" t="s">
        <v>309</v>
      </c>
      <c r="F3" s="441" t="s">
        <v>310</v>
      </c>
      <c r="G3" s="441" t="s">
        <v>311</v>
      </c>
      <c r="H3" s="435" t="s">
        <v>312</v>
      </c>
      <c r="I3" s="444" t="s">
        <v>119</v>
      </c>
      <c r="J3" s="438" t="s">
        <v>313</v>
      </c>
      <c r="K3" s="441" t="s">
        <v>314</v>
      </c>
      <c r="L3" s="441" t="s">
        <v>315</v>
      </c>
      <c r="M3" s="464"/>
      <c r="N3" s="444" t="s">
        <v>119</v>
      </c>
      <c r="O3" s="447" t="s">
        <v>119</v>
      </c>
      <c r="P3" s="426" t="s">
        <v>289</v>
      </c>
      <c r="Q3" s="219" t="s">
        <v>290</v>
      </c>
      <c r="R3" s="429" t="s">
        <v>106</v>
      </c>
      <c r="S3" s="430"/>
    </row>
    <row r="4" spans="1:19" ht="15" customHeight="1" thickBot="1">
      <c r="A4" s="467"/>
      <c r="B4" s="439"/>
      <c r="C4" s="442"/>
      <c r="D4" s="442"/>
      <c r="E4" s="442"/>
      <c r="F4" s="442"/>
      <c r="G4" s="442"/>
      <c r="H4" s="436"/>
      <c r="I4" s="445"/>
      <c r="J4" s="439"/>
      <c r="K4" s="442"/>
      <c r="L4" s="442"/>
      <c r="M4" s="465"/>
      <c r="N4" s="445"/>
      <c r="O4" s="447"/>
      <c r="P4" s="426"/>
      <c r="Q4" s="220" t="s">
        <v>285</v>
      </c>
      <c r="R4" s="431"/>
      <c r="S4" s="432"/>
    </row>
    <row r="5" spans="1:19" ht="22.2" customHeight="1">
      <c r="A5" s="467"/>
      <c r="B5" s="439"/>
      <c r="C5" s="442"/>
      <c r="D5" s="442"/>
      <c r="E5" s="442"/>
      <c r="F5" s="442"/>
      <c r="G5" s="442"/>
      <c r="H5" s="436"/>
      <c r="I5" s="445"/>
      <c r="J5" s="439"/>
      <c r="K5" s="442"/>
      <c r="L5" s="442"/>
      <c r="M5" s="465"/>
      <c r="N5" s="445"/>
      <c r="O5" s="447"/>
      <c r="P5" s="427"/>
      <c r="Q5" s="207"/>
      <c r="R5" s="431"/>
      <c r="S5" s="432"/>
    </row>
    <row r="6" spans="1:19" ht="41.4" customHeight="1" thickBot="1">
      <c r="A6" s="467"/>
      <c r="B6" s="440"/>
      <c r="C6" s="443"/>
      <c r="D6" s="443"/>
      <c r="E6" s="443"/>
      <c r="F6" s="443"/>
      <c r="G6" s="443"/>
      <c r="H6" s="437"/>
      <c r="I6" s="446"/>
      <c r="J6" s="440"/>
      <c r="K6" s="443"/>
      <c r="L6" s="443"/>
      <c r="M6" s="466"/>
      <c r="N6" s="446"/>
      <c r="O6" s="448"/>
      <c r="P6" s="428"/>
      <c r="Q6" s="221" t="s">
        <v>291</v>
      </c>
      <c r="R6" s="433"/>
      <c r="S6" s="434"/>
    </row>
    <row r="7" spans="1:19" ht="19.2" thickBot="1">
      <c r="A7" s="468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 t="str">
        <f>IF(พิมพ์ตัวชี้วัด!A5="","",พิมพ์ตัวชี้วัด!A5)</f>
        <v/>
      </c>
      <c r="B8" s="200">
        <v>8</v>
      </c>
      <c r="C8" s="200"/>
      <c r="D8" s="200"/>
      <c r="E8" s="201"/>
      <c r="F8" s="201"/>
      <c r="G8" s="201"/>
      <c r="H8" s="201"/>
      <c r="I8" s="228" t="str">
        <f>IF($A8="","",SUM(B8:H8))</f>
        <v/>
      </c>
      <c r="J8" s="205">
        <v>7</v>
      </c>
      <c r="K8" s="200">
        <v>8</v>
      </c>
      <c r="L8" s="200">
        <v>9</v>
      </c>
      <c r="M8" s="206"/>
      <c r="N8" s="229" t="str">
        <f>IF($A8="","",SUM(J8:M8))</f>
        <v/>
      </c>
      <c r="O8" s="230" t="str">
        <f>IF($A8="","",SUM(I8,N8))</f>
        <v/>
      </c>
      <c r="P8" s="231" t="str">
        <f t="shared" ref="P8:P31" si="0">IF($A8="","",IF($O8="","",IF($O8&gt;=80,4,IF($O8&gt;=75,3.5,IF($O8&gt;=70,3,IF($O8&gt;=65,2.5,IF($O8&gt;=60,2,IF($O8&gt;=55,1.5,IF($O8&gt;=50,1,0)))))))))</f>
        <v/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/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23" t="s">
        <v>292</v>
      </c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R32" s="417" t="e">
        <f>AVERAGE(O8:O31)</f>
        <v>#DIV/0!</v>
      </c>
      <c r="S32" s="418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19" t="s">
        <v>293</v>
      </c>
      <c r="D33" s="419"/>
      <c r="E33" s="419"/>
      <c r="F33" s="245"/>
      <c r="G33" s="245"/>
      <c r="H33" s="245"/>
      <c r="I33" s="245"/>
      <c r="J33" s="245"/>
      <c r="K33" s="419" t="s">
        <v>293</v>
      </c>
      <c r="L33" s="419"/>
      <c r="M33" s="419"/>
      <c r="N33" s="419"/>
      <c r="O33" s="419"/>
      <c r="P33" s="419"/>
      <c r="Q33" s="245"/>
      <c r="R33" s="245"/>
      <c r="S33" s="246"/>
    </row>
    <row r="34" spans="1:19" ht="14.4" customHeight="1">
      <c r="A34" s="247"/>
      <c r="B34" s="248" t="s">
        <v>150</v>
      </c>
      <c r="C34" s="420"/>
      <c r="D34" s="420"/>
      <c r="E34" s="420"/>
      <c r="F34" s="249"/>
      <c r="G34" s="249"/>
      <c r="H34" s="249"/>
      <c r="I34" s="249"/>
      <c r="J34" s="248"/>
      <c r="K34" s="420"/>
      <c r="L34" s="420"/>
      <c r="M34" s="420"/>
      <c r="N34" s="420"/>
      <c r="O34" s="420"/>
      <c r="P34" s="420"/>
      <c r="Q34" s="249"/>
      <c r="R34" s="249"/>
      <c r="S34" s="250"/>
    </row>
    <row r="35" spans="1:19" ht="14.4" customHeight="1">
      <c r="A35" s="247"/>
      <c r="B35" s="249"/>
      <c r="C35" s="421" t="str">
        <f>IF(ตั้งค่าปพ5!I19="","","( " &amp; ตั้งค่าปพ5!I19 &amp; " )")</f>
        <v>( นายกานต์ สุขกลาง )</v>
      </c>
      <c r="D35" s="421"/>
      <c r="E35" s="421"/>
      <c r="F35" s="249"/>
      <c r="G35" s="249"/>
      <c r="H35" s="249"/>
      <c r="I35" s="249"/>
      <c r="J35" s="249"/>
      <c r="K35" s="421" t="str">
        <f>IF(ตั้งค่าปพ5!I24="","","( " &amp; ตั้งค่าปพ5!I24 &amp; " )")</f>
        <v>( นางสาวศิริลักษณ์ สืบไทย )</v>
      </c>
      <c r="L35" s="421"/>
      <c r="M35" s="421"/>
      <c r="N35" s="421"/>
      <c r="O35" s="421"/>
      <c r="P35" s="421"/>
      <c r="Q35" s="249"/>
      <c r="R35" s="249"/>
      <c r="S35" s="250"/>
    </row>
    <row r="36" spans="1:19" ht="15" customHeight="1" thickBot="1">
      <c r="A36" s="251"/>
      <c r="B36" s="252"/>
      <c r="C36" s="422" t="s">
        <v>133</v>
      </c>
      <c r="D36" s="422"/>
      <c r="E36" s="422"/>
      <c r="F36" s="252"/>
      <c r="G36" s="252"/>
      <c r="H36" s="252"/>
      <c r="I36" s="252"/>
      <c r="J36" s="252"/>
      <c r="K36" s="422" t="s">
        <v>278</v>
      </c>
      <c r="L36" s="422"/>
      <c r="M36" s="422"/>
      <c r="N36" s="422"/>
      <c r="O36" s="422"/>
      <c r="P36" s="422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R32:S32"/>
    <mergeCell ref="C33:E34"/>
    <mergeCell ref="K33:P34"/>
    <mergeCell ref="C35:E35"/>
    <mergeCell ref="K35:P35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73" t="s">
        <v>121</v>
      </c>
      <c r="C6" s="473"/>
      <c r="D6" s="473"/>
      <c r="E6" s="473"/>
      <c r="F6" s="473"/>
      <c r="G6" s="473"/>
      <c r="H6" s="473"/>
      <c r="I6" s="473"/>
      <c r="J6" s="473"/>
      <c r="K6" s="473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4" t="str">
        <f>IF(ตั้งค่าปพ5!$I$4="","",ตั้งค่าปพ5!$I$4)</f>
        <v>ศาลาพัน</v>
      </c>
      <c r="E8" s="474"/>
      <c r="F8" s="474"/>
      <c r="G8" s="474"/>
      <c r="H8" s="147" t="s">
        <v>123</v>
      </c>
      <c r="I8" s="474" t="str">
        <f>IF(ตั้งค่าปพ5!$I$5="","",ตั้งค่าปพ5!$I$5)</f>
        <v>เชียงรากน้อย</v>
      </c>
      <c r="J8" s="474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4" t="str">
        <f>IF(ตั้งค่าปพ5!$I$6="","",ตั้งค่าปพ5!$I$6)</f>
        <v>สามโคก</v>
      </c>
      <c r="E9" s="474"/>
      <c r="F9" s="474"/>
      <c r="G9" s="147" t="s">
        <v>125</v>
      </c>
      <c r="H9" s="474" t="str">
        <f>IF(ตั้งค่าปพ5!$I$7="","",ตั้งค่าปพ5!$I$7)</f>
        <v>ปทุมธานี</v>
      </c>
      <c r="I9" s="474"/>
      <c r="J9" s="474"/>
      <c r="K9" s="184"/>
      <c r="L9" s="183"/>
      <c r="M9" s="42"/>
      <c r="N9" s="42"/>
      <c r="O9" s="42"/>
    </row>
    <row r="10" spans="1:15">
      <c r="A10" s="183"/>
      <c r="B10" s="47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5"/>
      <c r="D10" s="475"/>
      <c r="E10" s="475"/>
      <c r="F10" s="475"/>
      <c r="G10" s="475"/>
      <c r="H10" s="475"/>
      <c r="I10" s="475"/>
      <c r="J10" s="475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76" t="str">
        <f>IF(ตั้งค่าปพ5!$I$9="","",ตั้งค่าปพ5!$I$9)</f>
        <v>มัธยมศึกษาปีที่ 3/1</v>
      </c>
      <c r="H11" s="476"/>
      <c r="I11" s="476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4" t="str">
        <f>IF(ตั้งค่าปพ5!I10="","",ตั้งค่าปพ5!I10)</f>
        <v>สังคมศึกษาฯ</v>
      </c>
      <c r="F12" s="474"/>
      <c r="G12" s="474"/>
      <c r="H12" s="474"/>
      <c r="I12" s="474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ส23201</v>
      </c>
      <c r="E13" s="185" t="s">
        <v>130</v>
      </c>
      <c r="F13" s="474" t="str">
        <f>IF(ตั้งค่าปพ5!I12="","",ตั้งค่าปพ5!I12)</f>
        <v>การป้องกันการทุจริต 5</v>
      </c>
      <c r="G13" s="474"/>
      <c r="H13" s="474"/>
      <c r="I13" s="474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40</v>
      </c>
      <c r="E14" s="469" t="s">
        <v>296</v>
      </c>
      <c r="F14" s="469"/>
      <c r="G14" s="147" t="s">
        <v>132</v>
      </c>
      <c r="H14" s="187">
        <f>IF(ตั้งค่าปพ5!I14="","",ตั้งค่าปพ5!I14)</f>
        <v>1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4" t="str">
        <f>IF(ตั้งค่าปพ5!I19="","",ตั้งค่าปพ5!I19)</f>
        <v>นายกานต์ สุขกลาง</v>
      </c>
      <c r="E15" s="474"/>
      <c r="F15" s="474"/>
      <c r="G15" s="474"/>
      <c r="H15" s="474"/>
      <c r="I15" s="474"/>
      <c r="J15" s="184"/>
      <c r="K15" s="184"/>
      <c r="L15" s="183"/>
      <c r="M15" s="42"/>
      <c r="N15" s="42"/>
      <c r="O15" s="42"/>
    </row>
    <row r="16" spans="1:15">
      <c r="A16" s="183"/>
      <c r="B16" s="489" t="s">
        <v>134</v>
      </c>
      <c r="C16" s="489"/>
      <c r="D16" s="474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นางสาวพักตร์พิมล บุราณเดช</v>
      </c>
      <c r="E16" s="474"/>
      <c r="F16" s="474"/>
      <c r="G16" s="474"/>
      <c r="H16" s="474"/>
      <c r="I16" s="474"/>
      <c r="J16" s="184"/>
      <c r="K16" s="184"/>
      <c r="L16" s="183"/>
      <c r="M16" s="42"/>
      <c r="N16" s="42"/>
      <c r="O16" s="42"/>
    </row>
    <row r="17" spans="1:15" ht="23.4">
      <c r="A17" s="183"/>
      <c r="B17" s="472" t="s">
        <v>135</v>
      </c>
      <c r="C17" s="472"/>
      <c r="D17" s="472"/>
      <c r="E17" s="472"/>
      <c r="F17" s="472"/>
      <c r="G17" s="472"/>
      <c r="H17" s="472"/>
      <c r="I17" s="472"/>
      <c r="J17" s="472"/>
      <c r="K17" s="472"/>
      <c r="L17" s="183"/>
      <c r="M17" s="42"/>
      <c r="N17" s="42"/>
      <c r="O17" s="42"/>
    </row>
    <row r="18" spans="1:15">
      <c r="A18" s="183"/>
      <c r="B18" s="477" t="s">
        <v>136</v>
      </c>
      <c r="C18" s="480" t="s">
        <v>137</v>
      </c>
      <c r="D18" s="481"/>
      <c r="E18" s="481"/>
      <c r="F18" s="481"/>
      <c r="G18" s="481"/>
      <c r="H18" s="481"/>
      <c r="I18" s="481"/>
      <c r="J18" s="482"/>
      <c r="K18" s="477" t="s">
        <v>138</v>
      </c>
      <c r="L18" s="183"/>
      <c r="M18" s="42"/>
      <c r="N18" s="42"/>
      <c r="O18" s="42"/>
    </row>
    <row r="19" spans="1:15">
      <c r="A19" s="183"/>
      <c r="B19" s="478"/>
      <c r="C19" s="480" t="s">
        <v>139</v>
      </c>
      <c r="D19" s="481"/>
      <c r="E19" s="481"/>
      <c r="F19" s="481"/>
      <c r="G19" s="481"/>
      <c r="H19" s="481"/>
      <c r="I19" s="481"/>
      <c r="J19" s="482"/>
      <c r="K19" s="478"/>
      <c r="L19" s="183"/>
      <c r="M19" s="42"/>
      <c r="N19" s="42"/>
      <c r="O19" s="42"/>
    </row>
    <row r="20" spans="1:15">
      <c r="A20" s="183"/>
      <c r="B20" s="479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9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16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0</v>
      </c>
      <c r="K21" s="189" t="e">
        <f>AVERAGEIF(พิมพ์สรุปผลการประเมิน!O8:O31,"&lt;&gt;")</f>
        <v>#DIV/0!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0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3" t="s">
        <v>141</v>
      </c>
      <c r="D24" s="483"/>
      <c r="E24" s="483"/>
      <c r="F24" s="483"/>
      <c r="G24" s="484" t="s">
        <v>142</v>
      </c>
      <c r="H24" s="485"/>
      <c r="I24" s="485"/>
      <c r="J24" s="486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7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8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71"/>
      <c r="D28" s="471"/>
      <c r="E28" s="471"/>
      <c r="F28" s="471"/>
      <c r="G28" s="193" t="s">
        <v>150</v>
      </c>
      <c r="H28" s="471"/>
      <c r="I28" s="471"/>
      <c r="J28" s="471"/>
      <c r="K28" s="471"/>
      <c r="L28" s="183"/>
      <c r="M28" s="42"/>
      <c r="N28" s="42"/>
      <c r="O28" s="42"/>
    </row>
    <row r="29" spans="1:15">
      <c r="A29" s="183"/>
      <c r="B29" s="184"/>
      <c r="C29" s="469" t="str">
        <f>IF(ตั้งค่าปพ5!I19="","","( " &amp; ตั้งค่าปพ5!I19 &amp; " )")</f>
        <v>( นายกานต์ สุขกลาง )</v>
      </c>
      <c r="D29" s="469"/>
      <c r="E29" s="469"/>
      <c r="F29" s="469"/>
      <c r="G29" s="184"/>
      <c r="H29" s="469" t="str">
        <f>IF(ตั้งค่าปพ5!I22="","","( " &amp; ตั้งค่าปพ5!I22 &amp; " )")</f>
        <v>( นางสาวพิชชาพร อุ่นผาง )</v>
      </c>
      <c r="I29" s="469"/>
      <c r="J29" s="469"/>
      <c r="K29" s="469"/>
      <c r="L29" s="183"/>
      <c r="M29" s="42"/>
      <c r="N29" s="42"/>
      <c r="O29" s="42"/>
    </row>
    <row r="30" spans="1:15">
      <c r="A30" s="183"/>
      <c r="B30" s="184"/>
      <c r="C30" s="469" t="s">
        <v>133</v>
      </c>
      <c r="D30" s="469"/>
      <c r="E30" s="469"/>
      <c r="F30" s="469"/>
      <c r="G30" s="184"/>
      <c r="H30" s="469" t="s">
        <v>156</v>
      </c>
      <c r="I30" s="469"/>
      <c r="J30" s="469"/>
      <c r="K30" s="469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71"/>
      <c r="F31" s="471"/>
      <c r="G31" s="471"/>
      <c r="H31" s="471"/>
      <c r="I31" s="469"/>
      <c r="J31" s="469"/>
      <c r="K31" s="469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9" t="s">
        <v>319</v>
      </c>
      <c r="F32" s="469"/>
      <c r="G32" s="469"/>
      <c r="H32" s="469"/>
      <c r="I32" s="470" t="s">
        <v>295</v>
      </c>
      <c r="J32" s="470"/>
      <c r="K32" s="470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71"/>
      <c r="F33" s="471"/>
      <c r="G33" s="471"/>
      <c r="H33" s="471"/>
      <c r="I33" s="469"/>
      <c r="J33" s="469"/>
      <c r="K33" s="469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9" t="str">
        <f>IF(ตั้งค่าปพ5!I23="","","( " &amp; ตั้งค่าปพ5!I23 &amp; " )")</f>
        <v>( นายกานต์ สุขกลาง )</v>
      </c>
      <c r="F34" s="469"/>
      <c r="G34" s="469"/>
      <c r="H34" s="469"/>
      <c r="I34" s="470" t="s">
        <v>152</v>
      </c>
      <c r="J34" s="470"/>
      <c r="K34" s="470"/>
      <c r="L34" s="470"/>
      <c r="M34" s="42"/>
      <c r="N34" s="42"/>
      <c r="O34" s="42"/>
    </row>
    <row r="35" spans="1:15">
      <c r="A35" s="183"/>
      <c r="B35" s="184"/>
      <c r="C35" s="184"/>
      <c r="D35" s="184"/>
      <c r="E35" s="491" t="s">
        <v>153</v>
      </c>
      <c r="F35" s="491"/>
      <c r="G35" s="492" t="s">
        <v>154</v>
      </c>
      <c r="H35" s="492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71"/>
      <c r="F36" s="471"/>
      <c r="G36" s="471"/>
      <c r="H36" s="471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9" t="str">
        <f>IF(ตั้งค่าปพ5!I24="","","( " &amp; ตั้งค่าปพ5!I24 &amp; " )")</f>
        <v>( นางสาวศิริลักษณ์ สืบไทย )</v>
      </c>
      <c r="F37" s="469"/>
      <c r="G37" s="469"/>
      <c r="H37" s="469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9" t="str">
        <f>IF(ตั้งค่าปพ5!I25="","",ตั้งค่าปพ5!I25)</f>
        <v>ผู้อำนวยการโรงเรียนศาลาพัน</v>
      </c>
      <c r="D38" s="469"/>
      <c r="E38" s="469"/>
      <c r="F38" s="469"/>
      <c r="G38" s="469"/>
      <c r="H38" s="469"/>
      <c r="I38" s="469"/>
      <c r="J38" s="469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90" t="s">
        <v>321</v>
      </c>
      <c r="D39" s="490"/>
      <c r="E39" s="490"/>
      <c r="F39" s="490"/>
      <c r="G39" s="490"/>
      <c r="H39" s="490"/>
      <c r="I39" s="490"/>
      <c r="J39" s="490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4" t="s">
        <v>236</v>
      </c>
      <c r="B1" s="494"/>
      <c r="C1" s="494"/>
      <c r="D1" s="494"/>
      <c r="E1" s="494"/>
      <c r="F1" s="494"/>
      <c r="G1" s="494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5" t="s">
        <v>211</v>
      </c>
      <c r="D3" s="495"/>
      <c r="E3" s="495"/>
      <c r="F3" s="495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3" t="s">
        <v>230</v>
      </c>
      <c r="B10" s="493"/>
      <c r="C10" s="493"/>
      <c r="D10" s="493"/>
      <c r="E10" s="493"/>
      <c r="F10" s="493"/>
      <c r="G10" s="493"/>
      <c r="H10" s="77"/>
      <c r="I10" s="77"/>
      <c r="J10" s="77"/>
    </row>
    <row r="11" spans="1:10">
      <c r="A11" s="496" t="s">
        <v>231</v>
      </c>
      <c r="B11" s="496"/>
      <c r="C11" s="496"/>
      <c r="D11" s="496"/>
      <c r="E11" s="496"/>
      <c r="F11" s="496"/>
      <c r="G11" s="496"/>
      <c r="H11" s="77"/>
      <c r="I11" s="77"/>
      <c r="J11" s="77"/>
    </row>
    <row r="12" spans="1:10">
      <c r="A12" s="496" t="s">
        <v>232</v>
      </c>
      <c r="B12" s="496"/>
      <c r="C12" s="496"/>
      <c r="D12" s="496"/>
      <c r="E12" s="496"/>
      <c r="F12" s="496"/>
      <c r="G12" s="496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3" t="s">
        <v>233</v>
      </c>
      <c r="B14" s="493"/>
      <c r="C14" s="493"/>
      <c r="D14" s="493"/>
      <c r="E14" s="493"/>
      <c r="F14" s="493"/>
      <c r="G14" s="493"/>
      <c r="H14" s="77"/>
      <c r="I14" s="77"/>
      <c r="J14" s="77"/>
    </row>
    <row r="15" spans="1:10">
      <c r="A15" s="496" t="s">
        <v>234</v>
      </c>
      <c r="B15" s="496"/>
      <c r="C15" s="496"/>
      <c r="D15" s="496"/>
      <c r="E15" s="496"/>
      <c r="F15" s="496"/>
      <c r="G15" s="496"/>
      <c r="H15" s="77"/>
      <c r="I15" s="77"/>
      <c r="J15" s="77"/>
    </row>
    <row r="16" spans="1:10">
      <c r="A16" s="496" t="s">
        <v>235</v>
      </c>
      <c r="B16" s="496"/>
      <c r="C16" s="496"/>
      <c r="D16" s="496"/>
      <c r="E16" s="496"/>
      <c r="F16" s="496"/>
      <c r="G16" s="496"/>
      <c r="H16" s="77"/>
      <c r="I16" s="77"/>
      <c r="J16" s="77"/>
    </row>
    <row r="17" spans="1:10">
      <c r="A17" s="496" t="s">
        <v>232</v>
      </c>
      <c r="B17" s="496"/>
      <c r="C17" s="496"/>
      <c r="D17" s="496"/>
      <c r="E17" s="496"/>
      <c r="F17" s="496"/>
      <c r="G17" s="496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8"/>
      <c r="B31" s="498"/>
      <c r="C31" s="498"/>
      <c r="D31" s="498"/>
      <c r="E31" s="498"/>
      <c r="F31" s="498"/>
      <c r="G31" s="498"/>
      <c r="H31" s="77"/>
      <c r="I31" s="77"/>
      <c r="J31" s="77"/>
    </row>
    <row r="32" spans="1:10">
      <c r="A32" s="499"/>
      <c r="B32" s="499"/>
      <c r="C32" s="499"/>
      <c r="D32" s="499"/>
      <c r="E32" s="499"/>
      <c r="F32" s="499"/>
      <c r="G32" s="499"/>
      <c r="H32" s="77"/>
      <c r="I32" s="77"/>
      <c r="J32" s="77"/>
    </row>
    <row r="33" spans="1:7">
      <c r="A33" s="497"/>
      <c r="B33" s="497"/>
      <c r="C33" s="497"/>
      <c r="D33" s="497"/>
      <c r="E33" s="497"/>
      <c r="F33" s="497"/>
      <c r="G33" s="49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8" sqref="H18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326</v>
      </c>
      <c r="C2" s="127" t="s">
        <v>327</v>
      </c>
      <c r="D2" s="98" t="s">
        <v>23</v>
      </c>
      <c r="E2" s="98" t="s">
        <v>328</v>
      </c>
      <c r="F2" s="98" t="s">
        <v>329</v>
      </c>
      <c r="G2" s="12" t="str">
        <f>_xlfn.IFNA(VLOOKUP(D2,รายการ!$A$2:$B$11,2,FALSE),"")</f>
        <v>ชาย</v>
      </c>
      <c r="H2" s="6" t="s">
        <v>86</v>
      </c>
      <c r="I2" s="80" t="s">
        <v>390</v>
      </c>
      <c r="J2" s="78"/>
      <c r="K2" s="78"/>
      <c r="L2" s="78"/>
    </row>
    <row r="3" spans="1:12" ht="21">
      <c r="A3" s="9">
        <f>A2+1</f>
        <v>2</v>
      </c>
      <c r="B3" s="96" t="s">
        <v>330</v>
      </c>
      <c r="C3" s="161" t="s">
        <v>331</v>
      </c>
      <c r="D3" s="98" t="s">
        <v>24</v>
      </c>
      <c r="E3" s="98" t="s">
        <v>332</v>
      </c>
      <c r="F3" s="98" t="s">
        <v>333</v>
      </c>
      <c r="G3" s="12" t="str">
        <f>_xlfn.IFNA(VLOOKUP(D3,รายการ!$A$2:$B$11,2,FALSE),"")</f>
        <v>หญิง</v>
      </c>
      <c r="H3" s="6" t="s">
        <v>86</v>
      </c>
      <c r="I3" s="80" t="s">
        <v>390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334</v>
      </c>
      <c r="C4" s="161" t="s">
        <v>335</v>
      </c>
      <c r="D4" s="98" t="s">
        <v>24</v>
      </c>
      <c r="E4" s="98" t="s">
        <v>336</v>
      </c>
      <c r="F4" s="98" t="s">
        <v>337</v>
      </c>
      <c r="G4" s="12" t="str">
        <f>_xlfn.IFNA(VLOOKUP(D4,รายการ!$A$2:$B$11,2,FALSE),"")</f>
        <v>หญิง</v>
      </c>
      <c r="H4" s="6" t="s">
        <v>86</v>
      </c>
      <c r="I4" s="80" t="s">
        <v>390</v>
      </c>
      <c r="J4" s="78"/>
      <c r="K4" s="78"/>
      <c r="L4" s="78"/>
    </row>
    <row r="5" spans="1:12" ht="21">
      <c r="A5" s="9">
        <f t="shared" si="0"/>
        <v>4</v>
      </c>
      <c r="B5" s="96" t="s">
        <v>338</v>
      </c>
      <c r="C5" s="161" t="s">
        <v>339</v>
      </c>
      <c r="D5" s="98" t="s">
        <v>24</v>
      </c>
      <c r="E5" s="98" t="s">
        <v>340</v>
      </c>
      <c r="F5" s="98" t="s">
        <v>341</v>
      </c>
      <c r="G5" s="12" t="str">
        <f>_xlfn.IFNA(VLOOKUP(D5,รายการ!$A$2:$B$11,2,FALSE),"")</f>
        <v>หญิง</v>
      </c>
      <c r="H5" s="6" t="s">
        <v>86</v>
      </c>
      <c r="I5" s="80" t="s">
        <v>390</v>
      </c>
      <c r="J5" s="78"/>
      <c r="K5" s="78"/>
      <c r="L5" s="78"/>
    </row>
    <row r="6" spans="1:12" ht="21">
      <c r="A6" s="9">
        <f t="shared" si="0"/>
        <v>5</v>
      </c>
      <c r="B6" s="96" t="s">
        <v>342</v>
      </c>
      <c r="C6" s="161" t="s">
        <v>343</v>
      </c>
      <c r="D6" s="98" t="s">
        <v>24</v>
      </c>
      <c r="E6" s="98" t="s">
        <v>344</v>
      </c>
      <c r="F6" s="98" t="s">
        <v>345</v>
      </c>
      <c r="G6" s="12" t="str">
        <f>_xlfn.IFNA(VLOOKUP(D6,รายการ!$A$2:$B$11,2,FALSE),"")</f>
        <v>หญิง</v>
      </c>
      <c r="H6" s="6" t="s">
        <v>86</v>
      </c>
      <c r="I6" s="80" t="s">
        <v>390</v>
      </c>
      <c r="J6" s="78"/>
      <c r="K6" s="78"/>
      <c r="L6" s="78"/>
    </row>
    <row r="7" spans="1:12" ht="21">
      <c r="A7" s="9">
        <f t="shared" si="0"/>
        <v>6</v>
      </c>
      <c r="B7" s="96" t="s">
        <v>346</v>
      </c>
      <c r="C7" s="161" t="s">
        <v>347</v>
      </c>
      <c r="D7" s="98" t="s">
        <v>23</v>
      </c>
      <c r="E7" s="98" t="s">
        <v>348</v>
      </c>
      <c r="F7" s="98" t="s">
        <v>349</v>
      </c>
      <c r="G7" s="12" t="str">
        <f>_xlfn.IFNA(VLOOKUP(D7,รายการ!$A$2:$B$11,2,FALSE),"")</f>
        <v>ชาย</v>
      </c>
      <c r="H7" s="6" t="s">
        <v>86</v>
      </c>
      <c r="I7" s="80" t="s">
        <v>390</v>
      </c>
      <c r="J7" s="78"/>
      <c r="K7" s="78"/>
      <c r="L7" s="78"/>
    </row>
    <row r="8" spans="1:12" ht="21">
      <c r="A8" s="9">
        <f t="shared" si="0"/>
        <v>7</v>
      </c>
      <c r="B8" s="96" t="s">
        <v>350</v>
      </c>
      <c r="C8" s="161" t="s">
        <v>351</v>
      </c>
      <c r="D8" s="98" t="s">
        <v>23</v>
      </c>
      <c r="E8" s="98" t="s">
        <v>352</v>
      </c>
      <c r="F8" s="98" t="s">
        <v>353</v>
      </c>
      <c r="G8" s="12" t="str">
        <f>_xlfn.IFNA(VLOOKUP(D8,รายการ!$A$2:$B$11,2,FALSE),"")</f>
        <v>ชาย</v>
      </c>
      <c r="H8" s="6" t="s">
        <v>86</v>
      </c>
      <c r="I8" s="80" t="s">
        <v>390</v>
      </c>
      <c r="J8" s="78"/>
      <c r="K8" s="78"/>
      <c r="L8" s="78"/>
    </row>
    <row r="9" spans="1:12" ht="21">
      <c r="A9" s="9">
        <f t="shared" si="0"/>
        <v>8</v>
      </c>
      <c r="B9" s="96" t="s">
        <v>354</v>
      </c>
      <c r="C9" s="161" t="s">
        <v>355</v>
      </c>
      <c r="D9" s="98" t="s">
        <v>23</v>
      </c>
      <c r="E9" s="98" t="s">
        <v>356</v>
      </c>
      <c r="F9" s="98" t="s">
        <v>357</v>
      </c>
      <c r="G9" s="12" t="str">
        <f>_xlfn.IFNA(VLOOKUP(D9,รายการ!$A$2:$B$11,2,FALSE),"")</f>
        <v>ชาย</v>
      </c>
      <c r="H9" s="6" t="s">
        <v>86</v>
      </c>
      <c r="I9" s="80" t="s">
        <v>390</v>
      </c>
      <c r="J9" s="78"/>
      <c r="K9" s="78"/>
      <c r="L9" s="78"/>
    </row>
    <row r="10" spans="1:12" ht="21">
      <c r="A10" s="9">
        <f t="shared" si="0"/>
        <v>9</v>
      </c>
      <c r="B10" s="162" t="s">
        <v>358</v>
      </c>
      <c r="C10" s="163" t="s">
        <v>359</v>
      </c>
      <c r="D10" s="164" t="s">
        <v>24</v>
      </c>
      <c r="E10" s="165" t="s">
        <v>360</v>
      </c>
      <c r="F10" s="166" t="s">
        <v>361</v>
      </c>
      <c r="G10" s="12" t="str">
        <f>_xlfn.IFNA(VLOOKUP(D10,รายการ!$A$2:$B$11,2,FALSE),"")</f>
        <v>หญิง</v>
      </c>
      <c r="H10" s="6" t="s">
        <v>86</v>
      </c>
      <c r="I10" s="80" t="s">
        <v>390</v>
      </c>
      <c r="J10" s="78"/>
      <c r="K10" s="78"/>
      <c r="L10" s="78"/>
    </row>
    <row r="11" spans="1:12" ht="21">
      <c r="A11" s="9">
        <f t="shared" si="0"/>
        <v>10</v>
      </c>
      <c r="B11" s="162" t="s">
        <v>362</v>
      </c>
      <c r="C11" s="163" t="s">
        <v>363</v>
      </c>
      <c r="D11" s="164" t="s">
        <v>24</v>
      </c>
      <c r="E11" s="165" t="s">
        <v>364</v>
      </c>
      <c r="F11" s="166" t="s">
        <v>365</v>
      </c>
      <c r="G11" s="12" t="str">
        <f>_xlfn.IFNA(VLOOKUP(D11,รายการ!$A$2:$B$11,2,FALSE),"")</f>
        <v>หญิง</v>
      </c>
      <c r="H11" s="6" t="s">
        <v>86</v>
      </c>
      <c r="I11" s="80" t="s">
        <v>390</v>
      </c>
      <c r="J11" s="78"/>
      <c r="K11" s="78"/>
      <c r="L11" s="78"/>
    </row>
    <row r="12" spans="1:12" ht="21">
      <c r="A12" s="9">
        <f t="shared" si="0"/>
        <v>11</v>
      </c>
      <c r="B12" s="162" t="s">
        <v>366</v>
      </c>
      <c r="C12" s="163" t="s">
        <v>367</v>
      </c>
      <c r="D12" s="164" t="s">
        <v>24</v>
      </c>
      <c r="E12" s="165" t="s">
        <v>368</v>
      </c>
      <c r="F12" s="166" t="s">
        <v>369</v>
      </c>
      <c r="G12" s="12" t="str">
        <f>_xlfn.IFNA(VLOOKUP(D12,รายการ!$A$2:$B$11,2,FALSE),"")</f>
        <v>หญิง</v>
      </c>
      <c r="H12" s="6" t="s">
        <v>86</v>
      </c>
      <c r="I12" s="80" t="s">
        <v>390</v>
      </c>
      <c r="J12" s="78"/>
      <c r="K12" s="78"/>
      <c r="L12" s="78"/>
    </row>
    <row r="13" spans="1:12" ht="21">
      <c r="A13" s="9">
        <f t="shared" si="0"/>
        <v>12</v>
      </c>
      <c r="B13" s="162" t="s">
        <v>370</v>
      </c>
      <c r="C13" s="167" t="s">
        <v>371</v>
      </c>
      <c r="D13" s="164" t="s">
        <v>24</v>
      </c>
      <c r="E13" s="165" t="s">
        <v>372</v>
      </c>
      <c r="F13" s="166" t="s">
        <v>373</v>
      </c>
      <c r="G13" s="12" t="str">
        <f>_xlfn.IFNA(VLOOKUP(D13,รายการ!$A$2:$B$11,2,FALSE),"")</f>
        <v>หญิง</v>
      </c>
      <c r="H13" s="6" t="s">
        <v>86</v>
      </c>
      <c r="I13" s="80" t="s">
        <v>390</v>
      </c>
      <c r="J13" s="78"/>
      <c r="K13" s="78"/>
      <c r="L13" s="78"/>
    </row>
    <row r="14" spans="1:12" ht="21">
      <c r="A14" s="9">
        <f t="shared" si="0"/>
        <v>13</v>
      </c>
      <c r="B14" s="162" t="s">
        <v>374</v>
      </c>
      <c r="C14" s="168" t="s">
        <v>375</v>
      </c>
      <c r="D14" s="164" t="s">
        <v>23</v>
      </c>
      <c r="E14" s="165" t="s">
        <v>376</v>
      </c>
      <c r="F14" s="166" t="s">
        <v>377</v>
      </c>
      <c r="G14" s="12" t="str">
        <f>_xlfn.IFNA(VLOOKUP(D14,รายการ!$A$2:$B$11,2,FALSE),"")</f>
        <v>ชาย</v>
      </c>
      <c r="H14" s="6" t="s">
        <v>86</v>
      </c>
      <c r="I14" s="80" t="s">
        <v>390</v>
      </c>
      <c r="J14" s="78"/>
      <c r="K14" s="79"/>
      <c r="L14" s="78"/>
    </row>
    <row r="15" spans="1:12" ht="21">
      <c r="A15" s="9">
        <f t="shared" si="0"/>
        <v>14</v>
      </c>
      <c r="B15" s="162" t="s">
        <v>378</v>
      </c>
      <c r="C15" s="163" t="s">
        <v>379</v>
      </c>
      <c r="D15" s="164" t="s">
        <v>23</v>
      </c>
      <c r="E15" s="165" t="s">
        <v>380</v>
      </c>
      <c r="F15" s="166" t="s">
        <v>381</v>
      </c>
      <c r="G15" s="12" t="str">
        <f>_xlfn.IFNA(VLOOKUP(D15,รายการ!$A$2:$B$11,2,FALSE),"")</f>
        <v>ชาย</v>
      </c>
      <c r="H15" s="6" t="s">
        <v>86</v>
      </c>
      <c r="I15" s="80" t="s">
        <v>390</v>
      </c>
      <c r="J15" s="78"/>
      <c r="K15" s="78"/>
      <c r="L15" s="78"/>
    </row>
    <row r="16" spans="1:12" ht="21">
      <c r="A16" s="9">
        <f t="shared" si="0"/>
        <v>15</v>
      </c>
      <c r="B16" s="162" t="s">
        <v>382</v>
      </c>
      <c r="C16" s="163" t="s">
        <v>383</v>
      </c>
      <c r="D16" s="164" t="s">
        <v>24</v>
      </c>
      <c r="E16" s="165" t="s">
        <v>384</v>
      </c>
      <c r="F16" s="166" t="s">
        <v>385</v>
      </c>
      <c r="G16" s="12" t="str">
        <f>_xlfn.IFNA(VLOOKUP(D16,รายการ!$A$2:$B$11,2,FALSE),"")</f>
        <v>หญิง</v>
      </c>
      <c r="H16" s="6" t="s">
        <v>86</v>
      </c>
      <c r="I16" s="80" t="s">
        <v>390</v>
      </c>
      <c r="J16" s="78"/>
      <c r="K16" s="78"/>
      <c r="L16" s="78"/>
    </row>
    <row r="17" spans="1:12" ht="21">
      <c r="A17" s="9">
        <f t="shared" si="0"/>
        <v>16</v>
      </c>
      <c r="B17" s="162" t="s">
        <v>386</v>
      </c>
      <c r="C17" s="167" t="s">
        <v>387</v>
      </c>
      <c r="D17" s="164" t="s">
        <v>23</v>
      </c>
      <c r="E17" s="165" t="s">
        <v>388</v>
      </c>
      <c r="F17" s="166" t="s">
        <v>389</v>
      </c>
      <c r="G17" s="12" t="str">
        <f>_xlfn.IFNA(VLOOKUP(D17,รายการ!$A$2:$B$11,2,FALSE),"")</f>
        <v>ชาย</v>
      </c>
      <c r="H17" s="6" t="s">
        <v>86</v>
      </c>
      <c r="I17" s="80">
        <v>25005</v>
      </c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1" t="s">
        <v>103</v>
      </c>
      <c r="D1" s="292"/>
      <c r="E1" s="292"/>
      <c r="F1" s="292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3" t="s">
        <v>104</v>
      </c>
      <c r="D2" s="294"/>
      <c r="E2" s="295" t="s">
        <v>105</v>
      </c>
      <c r="F2" s="295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5"/>
      <c r="F3" s="295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6" t="s">
        <v>113</v>
      </c>
      <c r="D8" s="297"/>
      <c r="E8" s="297"/>
      <c r="F8" s="298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99" t="s">
        <v>114</v>
      </c>
      <c r="D9" s="300"/>
      <c r="E9" s="300"/>
      <c r="F9" s="301"/>
      <c r="G9" s="42"/>
      <c r="H9" s="42"/>
      <c r="I9" s="42"/>
    </row>
    <row r="10" spans="1:9" ht="21">
      <c r="A10" s="49">
        <f t="shared" si="0"/>
        <v>9</v>
      </c>
      <c r="B10" s="36"/>
      <c r="C10" s="288" t="s">
        <v>115</v>
      </c>
      <c r="D10" s="289"/>
      <c r="E10" s="289"/>
      <c r="F10" s="290"/>
      <c r="G10" s="42"/>
      <c r="H10" s="42"/>
      <c r="I10" s="42"/>
    </row>
    <row r="11" spans="1:9" ht="21">
      <c r="A11" s="49">
        <f t="shared" si="0"/>
        <v>10</v>
      </c>
      <c r="B11" s="36"/>
      <c r="C11" s="288" t="s">
        <v>116</v>
      </c>
      <c r="D11" s="289"/>
      <c r="E11" s="289"/>
      <c r="F11" s="290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106" zoomScaleNormal="10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 t="s">
        <v>59</v>
      </c>
      <c r="W3" s="171" t="s">
        <v>60</v>
      </c>
      <c r="X3" s="171" t="s">
        <v>61</v>
      </c>
      <c r="Y3" s="171" t="s">
        <v>62</v>
      </c>
      <c r="Z3" s="171" t="s">
        <v>63</v>
      </c>
      <c r="AA3" s="171"/>
      <c r="AB3" s="140"/>
      <c r="AC3" s="140" t="s">
        <v>59</v>
      </c>
      <c r="AD3" s="140" t="s">
        <v>60</v>
      </c>
      <c r="AE3" s="140" t="s">
        <v>61</v>
      </c>
      <c r="AF3" s="140" t="s">
        <v>62</v>
      </c>
      <c r="AG3" s="171" t="s">
        <v>63</v>
      </c>
      <c r="AH3" s="171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112" zoomScaleNormal="112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H13" sqref="H1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ตั้งค่าเดือน!$C$3</f>
        <v>1</v>
      </c>
      <c r="H1" s="318"/>
      <c r="I1" s="314" t="s">
        <v>40</v>
      </c>
      <c r="J1" s="334"/>
      <c r="K1" s="315"/>
      <c r="L1" s="316" t="str">
        <f>ตั้งค่าเดือน!$B$3</f>
        <v>มิถุนายน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ตั้งค่าเดือน!$D$3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มิถุนายน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ตั้งค่าเดือน!$C$4</f>
        <v>1</v>
      </c>
      <c r="H1" s="318"/>
      <c r="I1" s="314" t="s">
        <v>40</v>
      </c>
      <c r="J1" s="334"/>
      <c r="K1" s="315"/>
      <c r="L1" s="316" t="str">
        <f>ตั้งค่าเดือน!$B$4</f>
        <v>กรกฎาคม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ตั้งค่าเดือน!$D$4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กรกฎาคม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5" zoomScaleNormal="95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ตั้งค่าเดือน!$C$5</f>
        <v>1</v>
      </c>
      <c r="H1" s="318"/>
      <c r="I1" s="314" t="s">
        <v>40</v>
      </c>
      <c r="J1" s="334"/>
      <c r="K1" s="315"/>
      <c r="L1" s="316" t="str">
        <f>ตั้งค่าเดือน!$B$5</f>
        <v>สิงหาคม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ตั้งค่าเดือน!$D$5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สิงหาคม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2021-08-16T05:18:15Z</cp:lastPrinted>
  <dcterms:created xsi:type="dcterms:W3CDTF">2020-03-31T12:59:46Z</dcterms:created>
  <dcterms:modified xsi:type="dcterms:W3CDTF">2025-10-03T02:38:59Z</dcterms:modified>
</cp:coreProperties>
</file>