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29998555-E403-4B71-96B6-F94F2948E7FF}" xr6:coauthVersionLast="47" xr6:coauthVersionMax="47" xr10:uidLastSave="{00000000-0000-0000-0000-000000000000}"/>
  <bookViews>
    <workbookView xWindow="-108" yWindow="-108" windowWidth="23256" windowHeight="12456" firstSheet="27" activeTab="32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A6" i="182"/>
  <c r="Y6" i="182" s="1"/>
  <c r="Y5" i="182"/>
  <c r="X5" i="182"/>
  <c r="H5" i="182"/>
  <c r="A5" i="182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E6" i="182" s="1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A13" i="178"/>
  <c r="I14" i="53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R22" i="5" s="1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4" i="5" l="1"/>
  <c r="P13" i="5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Q6" i="5"/>
  <c r="L5" i="178" s="1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D4" i="42" l="1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U6" i="5"/>
  <c r="V6" i="5" s="1"/>
  <c r="BS19" i="41"/>
  <c r="E21" i="5"/>
  <c r="O21" i="5" s="1"/>
  <c r="BS16" i="41"/>
  <c r="E18" i="5"/>
  <c r="O18" i="5" s="1"/>
  <c r="BS15" i="41"/>
  <c r="E17" i="5"/>
  <c r="O17" i="5" s="1"/>
  <c r="C4" i="42"/>
  <c r="H4" i="42"/>
  <c r="N4" i="42"/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O16" i="14"/>
  <c r="N16" i="14"/>
  <c r="K16" i="14"/>
  <c r="O27" i="179"/>
  <c r="W27" i="179"/>
  <c r="K27" i="179"/>
  <c r="M16" i="14"/>
  <c r="S27" i="179"/>
  <c r="U27" i="179"/>
  <c r="H16" i="14"/>
  <c r="Q27" i="179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F25" i="179" s="1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N13" i="14" l="1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7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<sst xmlns="http://schemas.openxmlformats.org/spreadsheetml/2006/main" count="1287" uniqueCount="518">
  <si>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</si>
  <si>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</si>
  <si>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</si>
  <si>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</si>
  <si>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</si>
  <si>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</si>
  <si>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</si>
  <si>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</si>
  <si>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</si>
  <si>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</si>
  <si>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</si>
  <si>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</si>
  <si>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</si>
  <si>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</si>
  <si>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</si>
  <si>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</si>
  <si>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</si>
  <si>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</si>
  <si>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</si>
  <si>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</si>
  <si>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</si>
  <si>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</si>
  <si>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</si>
  <si>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</si>
  <si>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</si>
  <si>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</si>
  <si>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</si>
  <si>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</si>
  <si>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</si>
  <si>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</si>
  <si>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</si>
  <si>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</si>
  <si>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</si>
  <si>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</si>
  <si>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</si>
  <si>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</si>
  <si>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</si>
  <si>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</si>
  <si>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</si>
  <si>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</si>
  <si>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</si>
  <si>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</si>
  <si>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</si>
  <si>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</si>
  <si>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</si>
  <si>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</si>
  <si>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</si>
  <si>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</si>
  <si>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</si>
  <si>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</si>
  <si>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</si>
  <si>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</si>
  <si>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</si>
  <si>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</si>
  <si>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</si>
  <si>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</si>
  <si>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</si>
  <si>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</si>
  <si>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</si>
  <si>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</si>
  <si>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</si>
  <si>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</si>
  <si>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</si>
  <si>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</si>
  <si>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</si>
  <si>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</si>
  <si>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</si>
  <si>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</si>
  <si>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</si>
  <si>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</si>
  <si>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</si>
  <si>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</si>
  <si>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</si>
  <si>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</si>
  <si>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</si>
  <si>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</si>
  <si>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</si>
  <si>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</si>
  <si>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</si>
  <si>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</si>
  <si>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</si>
  <si>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</si>
  <si>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</si>
  <si>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</si>
  <si>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</si>
  <si>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</si>
  <si>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</si>
  <si>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</si>
  <si>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</si>
  <si>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</si>
  <si>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</si>
  <si>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</si>
  <si>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</si>
  <si>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</si>
  <si>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</si>
  <si>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</si>
  <si>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</si>
  <si>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</si>
  <si>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</si>
  <si>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</si>
  <si>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</si>
  <si>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</si>
  <si>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</si>
  <si>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</si>
  <si>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</si>
  <si>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</si>
  <si>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</si>
  <si>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</si>
  <si>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</si>
  <si>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</si>
  <si>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</si>
  <si>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</si>
  <si>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</si>
  <si>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</si>
  <si>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</si>
  <si>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</si>
  <si>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</si>
  <si>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</si>
  <si>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</si>
  <si>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</si>
  <si>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</si>
  <si>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</si>
  <si>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</si>
  <si>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</si>
  <si>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</si>
  <si>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</si>
  <si>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</si>
  <si>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</si>
  <si>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</si>
  <si>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</si>
  <si>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</si>
  <si>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</si>
  <si>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</si>
  <si>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</si>
  <si>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</si>
  <si>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</si>
  <si>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</si>
  <si>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</si>
  <si>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</si>
  <si>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</si>
  <si>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</si>
  <si>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</si>
  <si>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</si>
  <si>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</si>
  <si>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</si>
  <si>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</si>
  <si>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</si>
  <si>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</si>
  <si>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</si>
  <si>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</si>
  <si>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</si>
  <si>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</si>
  <si>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</si>
  <si>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</si>
  <si>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</si>
  <si>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</si>
  <si>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</si>
  <si>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</si>
  <si>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</si>
  <si>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</si>
  <si>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</si>
  <si>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</si>
  <si>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</si>
  <si>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</si>
  <si>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</si>
  <si>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</si>
  <si>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</si>
  <si>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</si>
  <si>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</si>
  <si>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</si>
  <si>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</si>
  <si>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</si>
  <si>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</si>
  <si>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</si>
  <si>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</si>
  <si>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</si>
  <si>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</si>
  <si>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</si>
  <si>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</si>
  <si>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</si>
  <si>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</si>
  <si>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</si>
  <si>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</si>
  <si>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</si>
  <si>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</si>
  <si>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</si>
  <si>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</si>
  <si>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</si>
  <si>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</si>
  <si>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</si>
  <si>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</si>
  <si>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</si>
  <si>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</si>
  <si>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</si>
  <si>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</si>
  <si>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</si>
  <si>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</si>
  <si>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</si>
  <si>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</si>
  <si>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</si>
  <si>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</si>
  <si>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</si>
  <si>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</si>
  <si>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</si>
  <si>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</si>
  <si>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</si>
  <si>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</si>
  <si>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</si>
  <si>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</si>
  <si>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</si>
  <si>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</si>
  <si>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</si>
  <si>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</si>
  <si>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</si>
  <si>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</si>
  <si>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</si>
  <si>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</si>
  <si>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</si>
  <si>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</si>
  <si>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</si>
  <si>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</si>
  <si>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</si>
  <si>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</si>
  <si>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</si>
  <si>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</si>
  <si>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</si>
  <si>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</si>
  <si>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</si>
  <si>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</si>
  <si>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</si>
  <si>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</si>
  <si>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</si>
  <si>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</si>
  <si>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</si>
  <si>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</si>
  <si>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</si>
  <si>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</si>
  <si>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</si>
  <si>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</si>
  <si>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</si>
  <si>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</si>
  <si>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</si>
  <si>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</si>
  <si>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</si>
  <si>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</si>
  <si>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</si>
  <si>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</si>
  <si>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</si>
  <si>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</si>
  <si>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</si>
  <si>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</si>
  <si>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</si>
  <si>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</si>
  <si>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</si>
  <si>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</si>
  <si>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</si>
  <si>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</si>
  <si>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</si>
  <si>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</si>
  <si>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</si>
  <si>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</si>
  <si>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</si>
  <si>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</si>
  <si>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</si>
  <si>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</si>
  <si>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</si>
  <si>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</si>
  <si>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</si>
  <si>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</si>
  <si>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</si>
  <si>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</si>
  <si>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</si>
  <si>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</si>
  <si>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</si>
  <si>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</si>
  <si>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</si>
  <si>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</si>
  <si>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</si>
  <si>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</si>
  <si>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</si>
  <si>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</si>
  <si>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</si>
  <si>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</si>
  <si>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</si>
  <si>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</si>
  <si>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</si>
  <si>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</si>
  <si>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</si>
  <si>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</si>
  <si>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</si>
  <si>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</si>
  <si>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</si>
  <si>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</si>
  <si>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</si>
  <si>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</si>
  <si>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</si>
  <si>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</si>
  <si>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</si>
  <si>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</si>
  <si>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</si>
  <si>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</si>
  <si>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</si>
  <si>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</si>
  <si>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</si>
  <si>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</si>
  <si>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</si>
  <si>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</si>
  <si>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</si>
  <si>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</si>
  <si>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</si>
  <si>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</si>
  <si>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</si>
  <si>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</si>
  <si>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</si>
  <si>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</si>
  <si>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</si>
  <si>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</si>
  <si>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</si>
  <si>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</si>
  <si>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</si>
  <si>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</si>
  <si>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</si>
  <si>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</si>
  <si>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</si>
  <si>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</si>
  <si>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</si>
  <si>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</si>
  <si>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</si>
  <si>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</si>
  <si>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</si>
  <si>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</si>
  <si>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</si>
  <si>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</si>
  <si>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</si>
  <si>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</si>
  <si>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</si>
  <si>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</si>
  <si>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</si>
  <si>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</si>
  <si>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</si>
  <si>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</si>
  <si>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</si>
  <si>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</si>
  <si>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</si>
  <si>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</si>
  <si>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</si>
  <si>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</si>
  <si>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</si>
  <si>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</si>
  <si>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</si>
  <si>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</si>
  <si>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</si>
  <si>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</si>
  <si>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</si>
  <si>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</si>
  <si>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</si>
  <si>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</si>
  <si>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</si>
  <si>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</si>
  <si>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</si>
  <si>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</si>
  <si>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</si>
  <si>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</si>
  <si>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</si>
  <si>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</si>
  <si>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</si>
  <si>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</si>
  <si>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</si>
  <si>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</si>
  <si>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</si>
  <si>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</si>
  <si>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</si>
  <si>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</si>
  <si>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</si>
  <si>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</si>
  <si>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</si>
  <si>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</si>
  <si>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</si>
  <si>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</si>
  <si>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</si>
  <si>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</si>
  <si>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</si>
  <si>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</si>
  <si>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</si>
  <si>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</si>
  <si>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</si>
  <si>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</si>
  <si>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</si>
  <si>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</si>
  <si>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</si>
  <si>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</si>
  <si>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</si>
  <si>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</si>
  <si>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</si>
  <si>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</si>
  <si>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</si>
  <si>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</si>
  <si>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</si>
  <si>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</si>
  <si>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</si>
  <si>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</si>
  <si>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</si>
  <si>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</si>
  <si>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</si>
  <si>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</si>
  <si>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</si>
  <si>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</si>
  <si>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</si>
  <si>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</si>
  <si>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</si>
  <si>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</si>
  <si>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</si>
  <si>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</si>
  <si>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</si>
  <si>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</si>
  <si>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</si>
  <si>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>ภาษาอังกฤษ (เพิ่ม)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</si>
  <si>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</si>
  <si>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</si>
  <si>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</si>
  <si>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</si>
  <si>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</si>
  <si>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</si>
  <si>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</si>
  <si>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</si>
  <si>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</si>
  <si>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</si>
  <si>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</si>
  <si>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</si>
  <si>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</si>
  <si>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</si>
  <si>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</si>
  <si>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</si>
  <si>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</si>
  <si>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</si>
  <si>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</si>
  <si>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</si>
  <si>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</si>
  <si>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</si>
  <si>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</si>
  <si>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</si>
  <si>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</si>
  <si>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</si>
  <si>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</si>
  <si>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</si>
  <si>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</si>
  <si>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</si>
  <si>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 xml:space="preserve">ปพ.5 สำหรับครูประจำชั้น ขนาด A4 </t>
  </si>
  <si>
    <t>(นางสาวนฤภร วาตาดา)</t>
  </si>
  <si>
    <t>นางสาวนฤภร วาตาดา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</si>
  <si>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</si>
  <si>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</si>
  <si>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</si>
  <si>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</si>
  <si>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</si>
  <si>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</si>
  <si>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</si>
  <si>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</si>
  <si>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อ13101</t>
  </si>
  <si>
    <t>ส13233</t>
  </si>
  <si>
    <t>ว13201</t>
  </si>
  <si>
    <t>อ13201</t>
  </si>
  <si>
    <t>ส13201</t>
  </si>
  <si>
    <t>ภาษาไทย 3</t>
  </si>
  <si>
    <t>คณิตศาสตร์ 3</t>
  </si>
  <si>
    <t>วิทยาศาสตร์ 3</t>
  </si>
  <si>
    <t>สังคมศึกษาฯ 3</t>
  </si>
  <si>
    <t>ประวัติศาสตร์ 3</t>
  </si>
  <si>
    <t>สุขศึกษาและพลศึกษา 3</t>
  </si>
  <si>
    <t>ศิลปะ 3</t>
  </si>
  <si>
    <t>การงานอาชีพ 3</t>
  </si>
  <si>
    <t>ภาษาอังกฤษ 3</t>
  </si>
  <si>
    <t>หน้าที่พลเมือง 3</t>
  </si>
  <si>
    <t>คอมพิวเตอร์ 3</t>
  </si>
  <si>
    <t>การป้องกันการทุจริต 3</t>
  </si>
  <si>
    <t>04009</t>
  </si>
  <si>
    <t>1-1297-01711-93-6</t>
  </si>
  <si>
    <t>ผรัณชัย</t>
  </si>
  <si>
    <t>ดีนิล</t>
  </si>
  <si>
    <t>04010</t>
  </si>
  <si>
    <t>1-1394-00112-88-0</t>
  </si>
  <si>
    <t>กฤติณ</t>
  </si>
  <si>
    <t>บาระพรม</t>
  </si>
  <si>
    <t>04012</t>
  </si>
  <si>
    <t>1-1399-00859-41-1</t>
  </si>
  <si>
    <t>ปวริศร์</t>
  </si>
  <si>
    <t>ชัยณรงค์</t>
  </si>
  <si>
    <t>04016</t>
  </si>
  <si>
    <t>1-1206-01196-32-2</t>
  </si>
  <si>
    <t>เกศมณี</t>
  </si>
  <si>
    <t>เชื้อชัยนาท</t>
  </si>
  <si>
    <t>04056</t>
  </si>
  <si>
    <t>1-1394-00117-77-6</t>
  </si>
  <si>
    <t>เมญาดา</t>
  </si>
  <si>
    <t>พรชัย</t>
  </si>
  <si>
    <t>04098</t>
  </si>
  <si>
    <t>1-1399-00861-36-9</t>
  </si>
  <si>
    <t>กมลวรรณ</t>
  </si>
  <si>
    <t>ภิรมย์พร้อม</t>
  </si>
  <si>
    <t>04107</t>
  </si>
  <si>
    <t>7-1307-00023-33-6</t>
  </si>
  <si>
    <t>หนุ่ม</t>
  </si>
  <si>
    <t>04134</t>
  </si>
  <si>
    <t>1-1010-00588-15-4</t>
  </si>
  <si>
    <t>พูนทรัพย์</t>
  </si>
  <si>
    <t>ชาญสูงเนิน</t>
  </si>
  <si>
    <t>04185</t>
  </si>
  <si>
    <t>1-7498-00672-16-0</t>
  </si>
  <si>
    <t>วรรณพร</t>
  </si>
  <si>
    <t>ปีนะสา</t>
  </si>
  <si>
    <t>04209</t>
  </si>
  <si>
    <t>1-4099-04584-12-0</t>
  </si>
  <si>
    <t>ศิวกร</t>
  </si>
  <si>
    <t>แก้วภักดี</t>
  </si>
  <si>
    <t>04224</t>
  </si>
  <si>
    <t>1-4096-00607-95-2</t>
  </si>
  <si>
    <t>อิสริยยศ</t>
  </si>
  <si>
    <t>แสนพิมพ์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</si>
</sst>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8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181818"/>
      <name val="TH SarabunPSK"/>
      <family val="2"/>
    </font>
    <font>
      <sz val="16"/>
      <color rgb="FF333333"/>
      <name val="TH SarabunPSK"/>
      <family val="2"/>
    </font>
    <font>
      <sz val="16"/>
      <name val="TH SarabunPSK"/>
      <family val="2"/>
    </font>
    <font>
      <sz val="16"/>
      <name val="TH Sarabun New"/>
      <family val="2"/>
    </font>
  </fonts>
  <fills count="47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6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63" fillId="8" borderId="10" xfId="0" applyFont="1" applyFill="1" applyBorder="1"/>
    <xf numFmtId="0" fontId="50" fillId="8" borderId="10" xfId="0" applyFont="1" applyFill="1" applyBorder="1" applyAlignment="1">
      <alignment horizontal="left" vertical="center"/>
    </xf>
    <xf numFmtId="0" fontId="64" fillId="0" borderId="10" xfId="0" applyFont="1" applyBorder="1" applyAlignment="1">
      <alignment horizontal="left"/>
    </xf>
    <xf numFmtId="0" fontId="1" fillId="0" borderId="42" xfId="0" applyFont="1" applyBorder="1" applyAlignment="1" applyProtection="1">
      <alignment horizontal="center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84" xfId="0" applyFont="1" applyBorder="1" applyAlignment="1" applyProtection="1">
      <alignment horizontal="center"/>
      <protection locked="0"/>
    </xf>
    <xf numFmtId="0" fontId="1" fillId="0" borderId="47" xfId="0" applyFont="1" applyBorder="1" applyAlignment="1" applyProtection="1">
      <alignment horizontal="center"/>
      <protection locked="0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32" borderId="0" xfId="0" applyFont="1" applyFill="1" applyAlignment="1">
      <alignment horizontal="right" vertical="center"/>
    </xf>
    <xf numFmtId="0" fontId="2" fillId="36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14" fontId="1" fillId="0" borderId="4" xfId="0" applyNumberFormat="1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8" fillId="12" borderId="62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2" fontId="41" fillId="37" borderId="10" xfId="0" applyNumberFormat="1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0" fontId="37" fillId="0" borderId="0" xfId="0" applyFont="1" applyAlignment="1">
      <alignment horizont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45" xfId="0" applyFont="1" applyFill="1" applyBorder="1" applyAlignment="1">
      <alignment horizontal="center"/>
    </xf>
    <xf numFmtId="0" fontId="37" fillId="37" borderId="41" xfId="0" applyFont="1" applyFill="1" applyBorder="1" applyAlignment="1">
      <alignment horizontal="center"/>
    </xf>
    <xf numFmtId="0" fontId="37" fillId="0" borderId="38" xfId="0" applyFont="1" applyBorder="1" applyAlignment="1" applyProtection="1">
      <alignment horizontal="center" vertical="center"/>
      <protection locked="0"/>
    </xf>
    <xf numFmtId="0" fontId="37" fillId="37" borderId="10" xfId="0" applyFont="1" applyFill="1" applyBorder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41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36" xfId="0" applyFont="1" applyFill="1" applyBorder="1" applyAlignment="1">
      <alignment horizontal="center" vertical="center"/>
    </xf>
    <xf numFmtId="2" fontId="37" fillId="37" borderId="38" xfId="0" applyNumberFormat="1" applyFont="1" applyFill="1" applyBorder="1" applyAlignment="1">
      <alignment horizontal="center" vertical="center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40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left" vertical="center" shrinkToFit="1"/>
    </xf>
    <xf numFmtId="0" fontId="1" fillId="0" borderId="38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1" fontId="29" fillId="0" borderId="0" xfId="0" applyNumberFormat="1" applyFont="1" applyAlignment="1">
      <alignment horizontal="center" vertical="center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65" fillId="46" borderId="10" xfId="0" applyFont="1" applyFill="1" applyBorder="1" applyAlignment="1">
      <alignment horizontal="left" vertical="center" wrapText="1"/>
    </xf>
    <xf numFmtId="0" fontId="32" fillId="0" borderId="10" xfId="0" applyFont="1" applyBorder="1"/>
    <xf numFmtId="0" fontId="32" fillId="8" borderId="10" xfId="0" applyFont="1" applyFill="1" applyBorder="1"/>
    <xf numFmtId="0" fontId="63" fillId="8" borderId="10" xfId="0" applyFont="1" applyFill="1" applyBorder="1" applyAlignment="1">
      <alignment horizontal="left"/>
    </xf>
    <xf numFmtId="49" fontId="66" fillId="8" borderId="10" xfId="0" applyNumberFormat="1" applyFont="1" applyFill="1" applyBorder="1" applyAlignment="1">
      <alignment horizontal="center" vertical="center"/>
    </xf>
    <xf numFmtId="0" fontId="66" fillId="8" borderId="10" xfId="0" applyFont="1" applyFill="1" applyBorder="1"/>
    <xf numFmtId="0" fontId="67" fillId="8" borderId="10" xfId="0" applyFont="1" applyFill="1" applyBorder="1"/>
    <xf numFmtId="0" fontId="67" fillId="8" borderId="10" xfId="0" applyFont="1" applyFill="1" applyBorder="1" applyAlignment="1">
      <alignment horizontal="left"/>
    </xf>
    <xf numFmtId="0" fontId="67" fillId="8" borderId="1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80375" y="406400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840373" y="2021320"/>
          <a:ext cx="2753688" cy="406948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D10" sqref="AD10:AE16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31" t="s">
        <v>21</v>
      </c>
      <c r="E1" s="533" t="s">
        <v>277</v>
      </c>
      <c r="F1" s="534" t="s">
        <v>26</v>
      </c>
      <c r="G1" s="536" t="s">
        <v>109</v>
      </c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25" t="s">
        <v>110</v>
      </c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</row>
    <row r="2" spans="1:34" ht="20.399999999999999">
      <c r="A2" s="36"/>
      <c r="B2" s="36"/>
      <c r="C2" s="36"/>
      <c r="D2" s="531"/>
      <c r="E2" s="533"/>
      <c r="F2" s="534"/>
      <c r="G2" s="527" t="s">
        <v>278</v>
      </c>
      <c r="H2" s="528"/>
      <c r="I2" s="528"/>
      <c r="J2" s="528"/>
      <c r="K2" s="528"/>
      <c r="L2" s="528"/>
      <c r="M2" s="528"/>
      <c r="N2" s="527" t="s">
        <v>279</v>
      </c>
      <c r="O2" s="528"/>
      <c r="P2" s="528"/>
      <c r="Q2" s="528"/>
      <c r="R2" s="528"/>
      <c r="S2" s="528"/>
      <c r="T2" s="528"/>
      <c r="U2" s="527" t="s">
        <v>278</v>
      </c>
      <c r="V2" s="528"/>
      <c r="W2" s="528"/>
      <c r="X2" s="528"/>
      <c r="Y2" s="528"/>
      <c r="Z2" s="528"/>
      <c r="AA2" s="528"/>
      <c r="AB2" s="527" t="s">
        <v>279</v>
      </c>
      <c r="AC2" s="528"/>
      <c r="AD2" s="528"/>
      <c r="AE2" s="528"/>
      <c r="AF2" s="528"/>
      <c r="AG2" s="528"/>
      <c r="AH2" s="528"/>
    </row>
    <row r="3" spans="1:34" ht="20.399999999999999">
      <c r="A3" s="36"/>
      <c r="B3" s="36"/>
      <c r="C3" s="36"/>
      <c r="D3" s="531"/>
      <c r="E3" s="533"/>
      <c r="F3" s="534"/>
      <c r="G3" s="538" t="s">
        <v>275</v>
      </c>
      <c r="H3" s="110" t="s">
        <v>194</v>
      </c>
      <c r="I3" s="529" t="s">
        <v>119</v>
      </c>
      <c r="J3" s="529" t="s">
        <v>276</v>
      </c>
      <c r="K3" s="540" t="s">
        <v>293</v>
      </c>
      <c r="L3" s="529" t="s">
        <v>93</v>
      </c>
      <c r="M3" s="529"/>
      <c r="N3" s="538" t="s">
        <v>275</v>
      </c>
      <c r="O3" s="110" t="s">
        <v>194</v>
      </c>
      <c r="P3" s="529" t="s">
        <v>119</v>
      </c>
      <c r="Q3" s="529" t="s">
        <v>276</v>
      </c>
      <c r="R3" s="540" t="s">
        <v>293</v>
      </c>
      <c r="S3" s="529" t="s">
        <v>93</v>
      </c>
      <c r="T3" s="529"/>
      <c r="U3" s="538" t="s">
        <v>275</v>
      </c>
      <c r="V3" s="110" t="s">
        <v>194</v>
      </c>
      <c r="W3" s="529" t="s">
        <v>119</v>
      </c>
      <c r="X3" s="529" t="s">
        <v>276</v>
      </c>
      <c r="Y3" s="540" t="s">
        <v>293</v>
      </c>
      <c r="Z3" s="529" t="s">
        <v>93</v>
      </c>
      <c r="AA3" s="529"/>
      <c r="AB3" s="538" t="s">
        <v>275</v>
      </c>
      <c r="AC3" s="110" t="s">
        <v>194</v>
      </c>
      <c r="AD3" s="529" t="s">
        <v>119</v>
      </c>
      <c r="AE3" s="529" t="s">
        <v>276</v>
      </c>
      <c r="AF3" s="540" t="s">
        <v>293</v>
      </c>
      <c r="AG3" s="529" t="s">
        <v>93</v>
      </c>
      <c r="AH3" s="529"/>
    </row>
    <row r="4" spans="1:34" ht="20.399999999999999">
      <c r="A4" s="36"/>
      <c r="B4" s="36"/>
      <c r="C4" s="36"/>
      <c r="D4" s="532"/>
      <c r="E4" s="533"/>
      <c r="F4" s="535"/>
      <c r="G4" s="539"/>
      <c r="H4" s="111" t="s">
        <v>280</v>
      </c>
      <c r="I4" s="530"/>
      <c r="J4" s="530"/>
      <c r="K4" s="541"/>
      <c r="L4" s="111" t="s">
        <v>119</v>
      </c>
      <c r="M4" s="111" t="s">
        <v>276</v>
      </c>
      <c r="N4" s="539"/>
      <c r="O4" s="111" t="s">
        <v>280</v>
      </c>
      <c r="P4" s="530"/>
      <c r="Q4" s="530"/>
      <c r="R4" s="541"/>
      <c r="S4" s="111" t="s">
        <v>119</v>
      </c>
      <c r="T4" s="111" t="s">
        <v>276</v>
      </c>
      <c r="U4" s="539"/>
      <c r="V4" s="111" t="s">
        <v>280</v>
      </c>
      <c r="W4" s="530"/>
      <c r="X4" s="530"/>
      <c r="Y4" s="541"/>
      <c r="Z4" s="111" t="s">
        <v>119</v>
      </c>
      <c r="AA4" s="111" t="s">
        <v>276</v>
      </c>
      <c r="AB4" s="539"/>
      <c r="AC4" s="111" t="s">
        <v>280</v>
      </c>
      <c r="AD4" s="530"/>
      <c r="AE4" s="530"/>
      <c r="AF4" s="541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F5" s="114" t="str">
        <f>IF(ข้อมูลนักเรียน!J3="","",ข้อมูลนักเรียน!J3)</f>
        <v>ชาย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F6" s="114" t="str">
        <f>IF(ข้อมูลนักเรียน!J4="","",ข้อมูลนักเรียน!J4)</f>
        <v>ชาย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F7" s="114" t="str">
        <f>IF(ข้อมูลนักเรียน!J5="","",ข้อมูลนักเรียน!J5)</f>
        <v>ชาย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F8" s="114" t="str">
        <f>IF(ข้อมูลนักเรียน!J6="","",ข้อมูลนักเรียน!J6)</f>
        <v>หญิง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F9" s="114" t="str">
        <f>IF(ข้อมูลนักเรียน!J7="","",ข้อมูลนักเรียน!J7)</f>
        <v>หญิง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>
        <f>ข้อมูลนักเรียน!D8</f>
        <v>6</v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F10" s="114" t="str">
        <f>IF(ข้อมูลนักเรียน!J8="","",ข้อมูลนักเรียน!J8)</f>
        <v>หญิง</v>
      </c>
      <c r="G10" s="87"/>
      <c r="H10" s="115" t="str">
        <f>IF($E10="","",IF(G10="","",DATEDIF(ข้อมูลนักเรียน!$N8,G10,"Y")))</f>
        <v/>
      </c>
      <c r="I10" s="116"/>
      <c r="J10" s="116"/>
      <c r="K10" s="157" t="e">
        <f t="shared" si="0"/>
        <v>#DIV/0!</v>
      </c>
      <c r="L10" s="115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#DIV/0!</v>
      </c>
      <c r="M10" s="115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7"/>
      <c r="O10" s="115" t="str">
        <f>IF($E10="","",IF(N10="","",DATEDIF(ข้อมูลนักเรียน!$N8,N10,"Y")))</f>
        <v/>
      </c>
      <c r="P10" s="116"/>
      <c r="Q10" s="116"/>
      <c r="R10" s="157" t="e">
        <f t="shared" si="1"/>
        <v>#DIV/0!</v>
      </c>
      <c r="S10" s="115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#DIV/0!</v>
      </c>
      <c r="T10" s="115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7"/>
      <c r="V10" s="115" t="str">
        <f>IF($E10="","",IF(U10="","",DATEDIF(ข้อมูลนักเรียน!$N8,U10,"Y")))</f>
        <v/>
      </c>
      <c r="W10" s="116"/>
      <c r="X10" s="116"/>
      <c r="Y10" s="157" t="e">
        <f t="shared" si="2"/>
        <v>#DIV/0!</v>
      </c>
      <c r="Z10" s="115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#DIV/0!</v>
      </c>
      <c r="AA10" s="115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7"/>
      <c r="AC10" s="115" t="str">
        <f>IF($E10="","",IF(AB10="","",DATEDIF(ข้อมูลนักเรียน!$N8,AB10,"Y")))</f>
        <v/>
      </c>
      <c r="AD10" s="116"/>
      <c r="AE10" s="116"/>
      <c r="AF10" s="157" t="e">
        <f t="shared" si="3"/>
        <v>#DIV/0!</v>
      </c>
      <c r="AG10" s="115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#DIV/0!</v>
      </c>
      <c r="AH10" s="115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12">
        <f>ข้อมูลนักเรียน!D9</f>
        <v>7</v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F11" s="114" t="str">
        <f>IF(ข้อมูลนักเรียน!J9="","",ข้อมูลนักเรียน!J9)</f>
        <v>ชาย</v>
      </c>
      <c r="G11" s="87"/>
      <c r="H11" s="115" t="str">
        <f>IF($E11="","",IF(G11="","",DATEDIF(ข้อมูลนักเรียน!$N9,G11,"Y")))</f>
        <v/>
      </c>
      <c r="I11" s="116"/>
      <c r="J11" s="116"/>
      <c r="K11" s="157" t="e">
        <f t="shared" si="0"/>
        <v>#DIV/0!</v>
      </c>
      <c r="L11" s="115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#DIV/0!</v>
      </c>
      <c r="M11" s="115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7"/>
      <c r="O11" s="115" t="str">
        <f>IF($E11="","",IF(N11="","",DATEDIF(ข้อมูลนักเรียน!$N9,N11,"Y")))</f>
        <v/>
      </c>
      <c r="P11" s="116"/>
      <c r="Q11" s="116"/>
      <c r="R11" s="157" t="e">
        <f t="shared" si="1"/>
        <v>#DIV/0!</v>
      </c>
      <c r="S11" s="115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#DIV/0!</v>
      </c>
      <c r="T11" s="115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7"/>
      <c r="V11" s="115" t="str">
        <f>IF($E11="","",IF(U11="","",DATEDIF(ข้อมูลนักเรียน!$N9,U11,"Y")))</f>
        <v/>
      </c>
      <c r="W11" s="116"/>
      <c r="X11" s="116"/>
      <c r="Y11" s="157" t="e">
        <f t="shared" si="2"/>
        <v>#DIV/0!</v>
      </c>
      <c r="Z11" s="115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#DIV/0!</v>
      </c>
      <c r="AA11" s="115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7"/>
      <c r="AC11" s="115" t="str">
        <f>IF($E11="","",IF(AB11="","",DATEDIF(ข้อมูลนักเรียน!$N9,AB11,"Y")))</f>
        <v/>
      </c>
      <c r="AD11" s="116"/>
      <c r="AE11" s="116"/>
      <c r="AF11" s="157" t="e">
        <f t="shared" si="3"/>
        <v>#DIV/0!</v>
      </c>
      <c r="AG11" s="115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#DIV/0!</v>
      </c>
      <c r="AH11" s="115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12">
        <f>ข้อมูลนักเรียน!D10</f>
        <v>8</v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F12" s="114" t="str">
        <f>IF(ข้อมูลนักเรียน!J10="","",ข้อมูลนักเรียน!J10)</f>
        <v>ชาย</v>
      </c>
      <c r="G12" s="87"/>
      <c r="H12" s="115" t="str">
        <f>IF($E12="","",IF(G12="","",DATEDIF(ข้อมูลนักเรียน!$N10,G12,"Y")))</f>
        <v/>
      </c>
      <c r="I12" s="116"/>
      <c r="J12" s="116"/>
      <c r="K12" s="157" t="e">
        <f t="shared" si="0"/>
        <v>#DIV/0!</v>
      </c>
      <c r="L12" s="115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#DIV/0!</v>
      </c>
      <c r="M12" s="115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7"/>
      <c r="O12" s="115" t="str">
        <f>IF($E12="","",IF(N12="","",DATEDIF(ข้อมูลนักเรียน!$N10,N12,"Y")))</f>
        <v/>
      </c>
      <c r="P12" s="116"/>
      <c r="Q12" s="116"/>
      <c r="R12" s="157" t="e">
        <f t="shared" si="1"/>
        <v>#DIV/0!</v>
      </c>
      <c r="S12" s="115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#DIV/0!</v>
      </c>
      <c r="T12" s="115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7"/>
      <c r="V12" s="115" t="str">
        <f>IF($E12="","",IF(U12="","",DATEDIF(ข้อมูลนักเรียน!$N10,U12,"Y")))</f>
        <v/>
      </c>
      <c r="W12" s="116"/>
      <c r="X12" s="116"/>
      <c r="Y12" s="157" t="e">
        <f t="shared" si="2"/>
        <v>#DIV/0!</v>
      </c>
      <c r="Z12" s="115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#DIV/0!</v>
      </c>
      <c r="AA12" s="115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7"/>
      <c r="AC12" s="115" t="str">
        <f>IF($E12="","",IF(AB12="","",DATEDIF(ข้อมูลนักเรียน!$N10,AB12,"Y")))</f>
        <v/>
      </c>
      <c r="AD12" s="116"/>
      <c r="AE12" s="116"/>
      <c r="AF12" s="157" t="e">
        <f t="shared" si="3"/>
        <v>#DIV/0!</v>
      </c>
      <c r="AG12" s="115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#DIV/0!</v>
      </c>
      <c r="AH12" s="115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12">
        <f>ข้อมูลนักเรียน!D11</f>
        <v>9</v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F13" s="114" t="str">
        <f>IF(ข้อมูลนักเรียน!J11="","",ข้อมูลนักเรียน!J11)</f>
        <v>หญิง</v>
      </c>
      <c r="G13" s="87"/>
      <c r="H13" s="115" t="str">
        <f>IF($E13="","",IF(G13="","",DATEDIF(ข้อมูลนักเรียน!$N11,G13,"Y")))</f>
        <v/>
      </c>
      <c r="I13" s="116"/>
      <c r="J13" s="116"/>
      <c r="K13" s="157" t="e">
        <f t="shared" si="0"/>
        <v>#DIV/0!</v>
      </c>
      <c r="L13" s="115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#DIV/0!</v>
      </c>
      <c r="M13" s="115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7"/>
      <c r="O13" s="115" t="str">
        <f>IF($E13="","",IF(N13="","",DATEDIF(ข้อมูลนักเรียน!$N11,N13,"Y")))</f>
        <v/>
      </c>
      <c r="P13" s="116"/>
      <c r="Q13" s="116"/>
      <c r="R13" s="157" t="e">
        <f t="shared" si="1"/>
        <v>#DIV/0!</v>
      </c>
      <c r="S13" s="115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#DIV/0!</v>
      </c>
      <c r="T13" s="115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7"/>
      <c r="V13" s="115" t="str">
        <f>IF($E13="","",IF(U13="","",DATEDIF(ข้อมูลนักเรียน!$N11,U13,"Y")))</f>
        <v/>
      </c>
      <c r="W13" s="116"/>
      <c r="X13" s="116"/>
      <c r="Y13" s="157" t="e">
        <f t="shared" si="2"/>
        <v>#DIV/0!</v>
      </c>
      <c r="Z13" s="115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#DIV/0!</v>
      </c>
      <c r="AA13" s="115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7"/>
      <c r="AC13" s="115" t="str">
        <f>IF($E13="","",IF(AB13="","",DATEDIF(ข้อมูลนักเรียน!$N11,AB13,"Y")))</f>
        <v/>
      </c>
      <c r="AD13" s="116"/>
      <c r="AE13" s="116"/>
      <c r="AF13" s="157" t="e">
        <f t="shared" si="3"/>
        <v>#DIV/0!</v>
      </c>
      <c r="AG13" s="115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#DIV/0!</v>
      </c>
      <c r="AH13" s="115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12">
        <f>ข้อมูลนักเรียน!D12</f>
        <v>10</v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F14" s="114" t="str">
        <f>IF(ข้อมูลนักเรียน!J12="","",ข้อมูลนักเรียน!J12)</f>
        <v>ชาย</v>
      </c>
      <c r="G14" s="87"/>
      <c r="H14" s="115" t="str">
        <f>IF($E14="","",IF(G14="","",DATEDIF(ข้อมูลนักเรียน!$N12,G14,"Y")))</f>
        <v/>
      </c>
      <c r="I14" s="116"/>
      <c r="J14" s="116"/>
      <c r="K14" s="157" t="e">
        <f t="shared" si="0"/>
        <v>#DIV/0!</v>
      </c>
      <c r="L14" s="115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#DIV/0!</v>
      </c>
      <c r="M14" s="115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7"/>
      <c r="O14" s="115" t="str">
        <f>IF($E14="","",IF(N14="","",DATEDIF(ข้อมูลนักเรียน!$N12,N14,"Y")))</f>
        <v/>
      </c>
      <c r="P14" s="116"/>
      <c r="Q14" s="116"/>
      <c r="R14" s="157" t="e">
        <f t="shared" si="1"/>
        <v>#DIV/0!</v>
      </c>
      <c r="S14" s="115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#DIV/0!</v>
      </c>
      <c r="T14" s="115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7"/>
      <c r="V14" s="115" t="str">
        <f>IF($E14="","",IF(U14="","",DATEDIF(ข้อมูลนักเรียน!$N12,U14,"Y")))</f>
        <v/>
      </c>
      <c r="W14" s="116"/>
      <c r="X14" s="116"/>
      <c r="Y14" s="157" t="e">
        <f t="shared" si="2"/>
        <v>#DIV/0!</v>
      </c>
      <c r="Z14" s="115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#DIV/0!</v>
      </c>
      <c r="AA14" s="115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7"/>
      <c r="AC14" s="115" t="str">
        <f>IF($E14="","",IF(AB14="","",DATEDIF(ข้อมูลนักเรียน!$N12,AB14,"Y")))</f>
        <v/>
      </c>
      <c r="AD14" s="116"/>
      <c r="AE14" s="116"/>
      <c r="AF14" s="157" t="e">
        <f t="shared" si="3"/>
        <v>#DIV/0!</v>
      </c>
      <c r="AG14" s="115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#DIV/0!</v>
      </c>
      <c r="AH14" s="115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12">
        <f>ข้อมูลนักเรียน!D13</f>
        <v>11</v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F15" s="114" t="str">
        <f>IF(ข้อมูลนักเรียน!J13="","",ข้อมูลนักเรียน!J13)</f>
        <v>ชาย</v>
      </c>
      <c r="G15" s="87"/>
      <c r="H15" s="115" t="str">
        <f>IF($E15="","",IF(G15="","",DATEDIF(ข้อมูลนักเรียน!$N13,G15,"Y")))</f>
        <v/>
      </c>
      <c r="I15" s="116"/>
      <c r="J15" s="116"/>
      <c r="K15" s="157" t="e">
        <f t="shared" si="0"/>
        <v>#DIV/0!</v>
      </c>
      <c r="L15" s="115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#DIV/0!</v>
      </c>
      <c r="M15" s="115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7"/>
      <c r="O15" s="115" t="str">
        <f>IF($E15="","",IF(N15="","",DATEDIF(ข้อมูลนักเรียน!$N13,N15,"Y")))</f>
        <v/>
      </c>
      <c r="P15" s="116"/>
      <c r="Q15" s="116"/>
      <c r="R15" s="157" t="e">
        <f t="shared" si="1"/>
        <v>#DIV/0!</v>
      </c>
      <c r="S15" s="115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#DIV/0!</v>
      </c>
      <c r="T15" s="115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7"/>
      <c r="V15" s="115" t="str">
        <f>IF($E15="","",IF(U15="","",DATEDIF(ข้อมูลนักเรียน!$N13,U15,"Y")))</f>
        <v/>
      </c>
      <c r="W15" s="116"/>
      <c r="X15" s="116"/>
      <c r="Y15" s="157" t="e">
        <f t="shared" si="2"/>
        <v>#DIV/0!</v>
      </c>
      <c r="Z15" s="115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#DIV/0!</v>
      </c>
      <c r="AA15" s="115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7"/>
      <c r="AC15" s="115" t="str">
        <f>IF($E15="","",IF(AB15="","",DATEDIF(ข้อมูลนักเรียน!$N13,AB15,"Y")))</f>
        <v/>
      </c>
      <c r="AD15" s="116"/>
      <c r="AE15" s="116"/>
      <c r="AF15" s="157" t="e">
        <f t="shared" si="3"/>
        <v>#DIV/0!</v>
      </c>
      <c r="AG15" s="115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#DIV/0!</v>
      </c>
      <c r="AH15" s="115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12" t="str">
        <f>ข้อมูลนักเรียน!D14</f>
        <v/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114" t="str">
        <f>IF(ข้อมูลนักเรียน!J14="","",ข้อมูลนักเรียน!J14)</f>
        <v/>
      </c>
      <c r="G16" s="87"/>
      <c r="H16" s="115" t="str">
        <f>IF($E16="","",IF(G16="","",DATEDIF(ข้อมูลนักเรียน!$N14,G16,"Y")))</f>
        <v/>
      </c>
      <c r="I16" s="116"/>
      <c r="J16" s="116"/>
      <c r="K16" s="157" t="str">
        <f t="shared" si="0"/>
        <v/>
      </c>
      <c r="L16" s="115" t="str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/>
      </c>
      <c r="M16" s="115" t="str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/>
      </c>
      <c r="N16" s="87"/>
      <c r="O16" s="115" t="str">
        <f>IF($E16="","",IF(N16="","",DATEDIF(ข้อมูลนักเรียน!$N14,N16,"Y")))</f>
        <v/>
      </c>
      <c r="P16" s="116"/>
      <c r="Q16" s="116"/>
      <c r="R16" s="157" t="str">
        <f t="shared" si="1"/>
        <v/>
      </c>
      <c r="S16" s="115" t="str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/>
      </c>
      <c r="T16" s="115" t="str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/>
      </c>
      <c r="U16" s="87"/>
      <c r="V16" s="115" t="str">
        <f>IF($E16="","",IF(U16="","",DATEDIF(ข้อมูลนักเรียน!$N14,U16,"Y")))</f>
        <v/>
      </c>
      <c r="W16" s="116"/>
      <c r="X16" s="116"/>
      <c r="Y16" s="157" t="str">
        <f t="shared" si="2"/>
        <v/>
      </c>
      <c r="Z16" s="115" t="str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/>
      </c>
      <c r="AA16" s="115" t="str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/>
      </c>
      <c r="AB16" s="87"/>
      <c r="AC16" s="115" t="str">
        <f>IF($E16="","",IF(AB16="","",DATEDIF(ข้อมูลนักเรียน!$N14,AB16,"Y")))</f>
        <v/>
      </c>
      <c r="AD16" s="116"/>
      <c r="AE16" s="116"/>
      <c r="AF16" s="157" t="str">
        <f t="shared" si="3"/>
        <v/>
      </c>
      <c r="AG16" s="115" t="str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/>
      </c>
      <c r="AH16" s="115" t="str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/>
      </c>
    </row>
    <row r="17" spans="1:34" ht="19.8">
      <c r="A17" s="36"/>
      <c r="B17" s="36"/>
      <c r="C17" s="36"/>
      <c r="D17" s="112" t="str">
        <f>ข้อมูลนักเรียน!D15</f>
        <v/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114" t="str">
        <f>IF(ข้อมูลนักเรียน!J15="","",ข้อมูลนักเรียน!J15)</f>
        <v/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str">
        <f t="shared" si="0"/>
        <v/>
      </c>
      <c r="L17" s="115" t="str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/>
      </c>
      <c r="M17" s="115" t="str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/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str">
        <f t="shared" si="1"/>
        <v/>
      </c>
      <c r="S17" s="115" t="str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/>
      </c>
      <c r="T17" s="115" t="str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/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str">
        <f t="shared" si="2"/>
        <v/>
      </c>
      <c r="Z17" s="115" t="str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/>
      </c>
      <c r="AA17" s="115" t="str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/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str">
        <f t="shared" si="3"/>
        <v/>
      </c>
      <c r="AG17" s="115" t="str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/>
      </c>
      <c r="AH17" s="115" t="str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/>
      </c>
    </row>
    <row r="18" spans="1:34" ht="19.8">
      <c r="A18" s="36"/>
      <c r="B18" s="36"/>
      <c r="C18" s="36"/>
      <c r="D18" s="112" t="str">
        <f>ข้อมูลนักเรียน!D16</f>
        <v/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114" t="str">
        <f>IF(ข้อมูลนักเรียน!J16="","",ข้อมูลนักเรียน!J16)</f>
        <v/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str">
        <f t="shared" si="0"/>
        <v/>
      </c>
      <c r="L18" s="115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115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str">
        <f t="shared" si="1"/>
        <v/>
      </c>
      <c r="S18" s="115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115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str">
        <f t="shared" si="2"/>
        <v/>
      </c>
      <c r="Z18" s="115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115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str">
        <f t="shared" si="3"/>
        <v/>
      </c>
      <c r="AG18" s="115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115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19.8">
      <c r="A19" s="36"/>
      <c r="B19" s="36"/>
      <c r="C19" s="36"/>
      <c r="D19" s="112" t="str">
        <f>ข้อมูลนักเรียน!D17</f>
        <v/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14" t="str">
        <f>IF(ข้อมูลนักเรียน!J17="","",ข้อมูลนักเรียน!J17)</f>
        <v/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str">
        <f t="shared" si="0"/>
        <v/>
      </c>
      <c r="L19" s="115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5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str">
        <f t="shared" si="1"/>
        <v/>
      </c>
      <c r="S19" s="115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5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str">
        <f t="shared" si="2"/>
        <v/>
      </c>
      <c r="Z19" s="115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5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str">
        <f t="shared" si="3"/>
        <v/>
      </c>
      <c r="AG19" s="115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5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12" t="str">
        <f>ข้อมูลนักเรียน!D18</f>
        <v/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14" t="str">
        <f>IF(ข้อมูลนักเรียน!J18="","",ข้อมูลนักเรียน!J18)</f>
        <v/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str">
        <f t="shared" si="0"/>
        <v/>
      </c>
      <c r="L20" s="115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5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str">
        <f t="shared" si="1"/>
        <v/>
      </c>
      <c r="S20" s="115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5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str">
        <f t="shared" si="2"/>
        <v/>
      </c>
      <c r="Z20" s="115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5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str">
        <f t="shared" si="3"/>
        <v/>
      </c>
      <c r="AG20" s="115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5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12" t="str">
        <f>ข้อมูลนักเรียน!D19</f>
        <v/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14" t="str">
        <f>IF(ข้อมูลนักเรียน!J19="","",ข้อมูลนักเรียน!J19)</f>
        <v/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str">
        <f t="shared" si="0"/>
        <v/>
      </c>
      <c r="L21" s="115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5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str">
        <f t="shared" si="1"/>
        <v/>
      </c>
      <c r="S21" s="115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5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str">
        <f t="shared" si="2"/>
        <v/>
      </c>
      <c r="Z21" s="115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5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str">
        <f t="shared" si="3"/>
        <v/>
      </c>
      <c r="AG21" s="115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5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U6" sqref="U6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ตั้งค่าเดือน!$C$2</f>
        <v>1</v>
      </c>
      <c r="H1" s="558"/>
      <c r="I1" s="554" t="s">
        <v>29</v>
      </c>
      <c r="J1" s="572"/>
      <c r="K1" s="555"/>
      <c r="L1" s="556" t="str">
        <f>ตั้งค่าเดือน!$B$2</f>
        <v>พฤษภาคม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ตั้งค่าเดือน!$D$2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พฤษภาคม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91" zoomScaleNormal="91"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D64" activeCellId="1" sqref="D3:AH63 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ตั้งค่าเดือน!$C$3</f>
        <v>1</v>
      </c>
      <c r="H1" s="558"/>
      <c r="I1" s="554" t="s">
        <v>29</v>
      </c>
      <c r="J1" s="572"/>
      <c r="K1" s="555"/>
      <c r="L1" s="556" t="str">
        <f>ตั้งค่าเดือน!$B$3</f>
        <v>มิถุนายน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ตั้งค่าเดือน!$D$3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มิถุนายน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ZlbDgyA5wFUKaYA9jzZ5PCzAzHq0rKfDcfGHFuMKEZAv6JBvlhnELjKqhMbtVaDmollxOzveutAjlfL6moH9Tw==" saltValue="mGAZsjrbU3oIwjqqaNtUOA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107" zoomScaleNormal="107" workbookViewId="0">
      <pane xSplit="2" ySplit="3" topLeftCell="C55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ตั้งค่าเดือน!$C$4</f>
        <v>1</v>
      </c>
      <c r="H1" s="558"/>
      <c r="I1" s="554" t="s">
        <v>29</v>
      </c>
      <c r="J1" s="572"/>
      <c r="K1" s="555"/>
      <c r="L1" s="556" t="str">
        <f>ตั้งค่าเดือน!$B$4</f>
        <v>กรกฎาคม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ตั้งค่าเดือน!$D$4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กรกฎาคม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107" zoomScaleNormal="107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ตั้งค่าเดือน!$C$5</f>
        <v>1</v>
      </c>
      <c r="H1" s="558"/>
      <c r="I1" s="554" t="s">
        <v>29</v>
      </c>
      <c r="J1" s="572"/>
      <c r="K1" s="555"/>
      <c r="L1" s="556" t="str">
        <f>ตั้งค่าเดือน!$B$5</f>
        <v>สิงหาคม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ตั้งค่าเดือน!$D$5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สิงหาคม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99" zoomScaleNormal="99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ตั้งค่าเดือน!$C$6</f>
        <v>1</v>
      </c>
      <c r="H1" s="558"/>
      <c r="I1" s="554" t="s">
        <v>29</v>
      </c>
      <c r="J1" s="572"/>
      <c r="K1" s="555"/>
      <c r="L1" s="556" t="str">
        <f>ตั้งค่าเดือน!$B$6</f>
        <v>กันยายน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ตั้งค่าเดือน!$D$6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กันยายน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M5" sqref="M5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ตั้งค่าเดือน!$C$7</f>
        <v>1</v>
      </c>
      <c r="H1" s="558"/>
      <c r="I1" s="554" t="s">
        <v>29</v>
      </c>
      <c r="J1" s="572"/>
      <c r="K1" s="555"/>
      <c r="L1" s="556" t="str">
        <f>ตั้งค่าเดือน!$B$7</f>
        <v>ตุลาคม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ตั้งค่าเดือน!$D$7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ตุลาคม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ตั้งค่าเดือน!$C$8</f>
        <v>2</v>
      </c>
      <c r="H1" s="558"/>
      <c r="I1" s="554" t="s">
        <v>29</v>
      </c>
      <c r="J1" s="572"/>
      <c r="K1" s="555"/>
      <c r="L1" s="556" t="str">
        <f>ตั้งค่าเดือน!$B$8</f>
        <v>พฤศจิกายน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ตั้งค่าเดือน!$D$8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พฤศจิกายน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79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ตั้งค่าเดือน!$C$9</f>
        <v>2</v>
      </c>
      <c r="H1" s="558"/>
      <c r="I1" s="554" t="s">
        <v>29</v>
      </c>
      <c r="J1" s="572"/>
      <c r="K1" s="555"/>
      <c r="L1" s="556" t="str">
        <f>ตั้งค่าเดือน!$B$9</f>
        <v>ธันวาคม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ตั้งค่าเดือน!$D$9</f>
        <v>2568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ธันวาคม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76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ตั้งค่าเดือน!$C$10</f>
        <v>2</v>
      </c>
      <c r="H1" s="558"/>
      <c r="I1" s="554" t="s">
        <v>29</v>
      </c>
      <c r="J1" s="572"/>
      <c r="K1" s="555"/>
      <c r="L1" s="556" t="str">
        <f>ตั้งค่าเดือน!$B$10</f>
        <v>มกราคม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ตั้งค่าเดือน!$D$10</f>
        <v>2569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มกราคม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zoomScale="96" zoomScaleNormal="96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6" sqref="I16:Q16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31" t="s">
        <v>447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431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22" t="s">
        <v>0</v>
      </c>
      <c r="C3" s="422"/>
      <c r="D3" s="422"/>
      <c r="E3" s="422"/>
      <c r="F3" s="422"/>
      <c r="G3" s="422"/>
      <c r="H3" s="422"/>
      <c r="I3" s="432">
        <v>2568</v>
      </c>
      <c r="J3" s="433"/>
      <c r="K3" s="433"/>
      <c r="L3" s="433"/>
      <c r="M3" s="433"/>
      <c r="N3" s="433"/>
      <c r="O3" s="433"/>
      <c r="P3" s="433"/>
      <c r="Q3" s="434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22" t="s">
        <v>1</v>
      </c>
      <c r="C4" s="422"/>
      <c r="D4" s="422"/>
      <c r="E4" s="422"/>
      <c r="F4" s="422"/>
      <c r="G4" s="422"/>
      <c r="H4" s="422"/>
      <c r="I4" s="427" t="s">
        <v>361</v>
      </c>
      <c r="J4" s="425"/>
      <c r="K4" s="425"/>
      <c r="L4" s="425"/>
      <c r="M4" s="425"/>
      <c r="N4" s="425"/>
      <c r="O4" s="425"/>
      <c r="P4" s="425"/>
      <c r="Q4" s="426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22" t="s">
        <v>2</v>
      </c>
      <c r="C5" s="422"/>
      <c r="D5" s="422"/>
      <c r="E5" s="422"/>
      <c r="F5" s="422"/>
      <c r="G5" s="422"/>
      <c r="H5" s="422"/>
      <c r="I5" s="427" t="s">
        <v>362</v>
      </c>
      <c r="J5" s="425"/>
      <c r="K5" s="425"/>
      <c r="L5" s="425"/>
      <c r="M5" s="425"/>
      <c r="N5" s="425"/>
      <c r="O5" s="425"/>
      <c r="P5" s="425"/>
      <c r="Q5" s="426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22" t="s">
        <v>3</v>
      </c>
      <c r="C6" s="422"/>
      <c r="D6" s="422"/>
      <c r="E6" s="422"/>
      <c r="F6" s="422"/>
      <c r="G6" s="422"/>
      <c r="H6" s="422"/>
      <c r="I6" s="427" t="s">
        <v>363</v>
      </c>
      <c r="J6" s="425"/>
      <c r="K6" s="425"/>
      <c r="L6" s="425"/>
      <c r="M6" s="425"/>
      <c r="N6" s="425"/>
      <c r="O6" s="425"/>
      <c r="P6" s="425"/>
      <c r="Q6" s="426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22" t="s">
        <v>4</v>
      </c>
      <c r="C7" s="422"/>
      <c r="D7" s="422"/>
      <c r="E7" s="422"/>
      <c r="F7" s="422"/>
      <c r="G7" s="422"/>
      <c r="H7" s="422"/>
      <c r="I7" s="427" t="s">
        <v>364</v>
      </c>
      <c r="J7" s="425"/>
      <c r="K7" s="425"/>
      <c r="L7" s="425"/>
      <c r="M7" s="425"/>
      <c r="N7" s="425"/>
      <c r="O7" s="425"/>
      <c r="P7" s="425"/>
      <c r="Q7" s="426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22" t="s">
        <v>5</v>
      </c>
      <c r="C8" s="422"/>
      <c r="D8" s="422"/>
      <c r="E8" s="422"/>
      <c r="F8" s="422"/>
      <c r="G8" s="422"/>
      <c r="H8" s="422"/>
      <c r="I8" s="427" t="s">
        <v>365</v>
      </c>
      <c r="J8" s="425"/>
      <c r="K8" s="425"/>
      <c r="L8" s="425"/>
      <c r="M8" s="425"/>
      <c r="N8" s="425"/>
      <c r="O8" s="425"/>
      <c r="P8" s="425"/>
      <c r="Q8" s="426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23" t="s">
        <v>174</v>
      </c>
      <c r="C9" s="423"/>
      <c r="D9" s="423"/>
      <c r="E9" s="423"/>
      <c r="F9" s="423"/>
      <c r="G9" s="423"/>
      <c r="H9" s="423"/>
      <c r="I9" s="427">
        <v>1</v>
      </c>
      <c r="J9" s="425"/>
      <c r="K9" s="425"/>
      <c r="L9" s="425"/>
      <c r="M9" s="425"/>
      <c r="N9" s="425"/>
      <c r="O9" s="425"/>
      <c r="P9" s="425"/>
      <c r="Q9" s="426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23" t="s">
        <v>175</v>
      </c>
      <c r="C10" s="423"/>
      <c r="D10" s="423"/>
      <c r="E10" s="423"/>
      <c r="F10" s="423"/>
      <c r="G10" s="423"/>
      <c r="H10" s="423"/>
      <c r="I10" s="427">
        <v>1</v>
      </c>
      <c r="J10" s="425"/>
      <c r="K10" s="425"/>
      <c r="L10" s="425"/>
      <c r="M10" s="425"/>
      <c r="N10" s="425"/>
      <c r="O10" s="425"/>
      <c r="P10" s="425"/>
      <c r="Q10" s="426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23" t="s">
        <v>176</v>
      </c>
      <c r="C11" s="423"/>
      <c r="D11" s="423"/>
      <c r="E11" s="423"/>
      <c r="F11" s="423"/>
      <c r="G11" s="423"/>
      <c r="H11" s="423"/>
      <c r="I11" s="424">
        <v>244123</v>
      </c>
      <c r="J11" s="425"/>
      <c r="K11" s="425"/>
      <c r="L11" s="425"/>
      <c r="M11" s="425"/>
      <c r="N11" s="425"/>
      <c r="O11" s="425"/>
      <c r="P11" s="425"/>
      <c r="Q11" s="426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23" t="s">
        <v>177</v>
      </c>
      <c r="C12" s="423"/>
      <c r="D12" s="423"/>
      <c r="E12" s="423"/>
      <c r="F12" s="423"/>
      <c r="G12" s="423"/>
      <c r="H12" s="423"/>
      <c r="I12" s="424">
        <v>244439</v>
      </c>
      <c r="J12" s="425"/>
      <c r="K12" s="425"/>
      <c r="L12" s="425"/>
      <c r="M12" s="425"/>
      <c r="N12" s="425"/>
      <c r="O12" s="425"/>
      <c r="P12" s="425"/>
      <c r="Q12" s="426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23" t="s">
        <v>81</v>
      </c>
      <c r="C13" s="423"/>
      <c r="D13" s="423"/>
      <c r="E13" s="423"/>
      <c r="F13" s="423"/>
      <c r="G13" s="423"/>
      <c r="H13" s="423"/>
      <c r="I13" s="435">
        <v>80</v>
      </c>
      <c r="J13" s="436"/>
      <c r="K13" s="436"/>
      <c r="L13" s="436"/>
      <c r="M13" s="436"/>
      <c r="N13" s="436"/>
      <c r="O13" s="436"/>
      <c r="P13" s="436"/>
      <c r="Q13" s="437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21" t="s">
        <v>6</v>
      </c>
      <c r="C14" s="421"/>
      <c r="D14" s="421"/>
      <c r="E14" s="421"/>
      <c r="F14" s="421"/>
      <c r="G14" s="421"/>
      <c r="H14" s="421"/>
      <c r="I14" s="427" t="s">
        <v>449</v>
      </c>
      <c r="J14" s="425"/>
      <c r="K14" s="425"/>
      <c r="L14" s="425"/>
      <c r="M14" s="425"/>
      <c r="N14" s="425"/>
      <c r="O14" s="425"/>
      <c r="P14" s="425"/>
      <c r="Q14" s="426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21" t="s">
        <v>7</v>
      </c>
      <c r="C15" s="421"/>
      <c r="D15" s="421"/>
      <c r="E15" s="421"/>
      <c r="F15" s="421"/>
      <c r="G15" s="421"/>
      <c r="H15" s="421"/>
      <c r="I15" s="427"/>
      <c r="J15" s="425"/>
      <c r="K15" s="425"/>
      <c r="L15" s="425"/>
      <c r="M15" s="425"/>
      <c r="N15" s="425"/>
      <c r="O15" s="425"/>
      <c r="P15" s="425"/>
      <c r="Q15" s="426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21" t="s">
        <v>8</v>
      </c>
      <c r="C16" s="421"/>
      <c r="D16" s="421"/>
      <c r="E16" s="421"/>
      <c r="F16" s="421"/>
      <c r="G16" s="421"/>
      <c r="H16" s="421"/>
      <c r="I16" s="427" t="s">
        <v>435</v>
      </c>
      <c r="J16" s="425"/>
      <c r="K16" s="425"/>
      <c r="L16" s="425"/>
      <c r="M16" s="425"/>
      <c r="N16" s="425"/>
      <c r="O16" s="425"/>
      <c r="P16" s="425"/>
      <c r="Q16" s="426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21" t="s">
        <v>9</v>
      </c>
      <c r="C17" s="421"/>
      <c r="D17" s="421"/>
      <c r="E17" s="421"/>
      <c r="F17" s="421"/>
      <c r="G17" s="421"/>
      <c r="H17" s="421"/>
      <c r="I17" s="427" t="s">
        <v>429</v>
      </c>
      <c r="J17" s="425"/>
      <c r="K17" s="425"/>
      <c r="L17" s="425"/>
      <c r="M17" s="425"/>
      <c r="N17" s="425"/>
      <c r="O17" s="425"/>
      <c r="P17" s="425"/>
      <c r="Q17" s="426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21" t="s">
        <v>10</v>
      </c>
      <c r="C18" s="421"/>
      <c r="D18" s="421"/>
      <c r="E18" s="421"/>
      <c r="F18" s="421"/>
      <c r="G18" s="421"/>
      <c r="H18" s="421"/>
      <c r="I18" s="428" t="s">
        <v>366</v>
      </c>
      <c r="J18" s="429"/>
      <c r="K18" s="429"/>
      <c r="L18" s="429"/>
      <c r="M18" s="429"/>
      <c r="N18" s="429"/>
      <c r="O18" s="429"/>
      <c r="P18" s="429"/>
      <c r="Q18" s="430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I12:Q12"/>
    <mergeCell ref="B15:H15"/>
    <mergeCell ref="B16:H16"/>
    <mergeCell ref="I15:Q15"/>
    <mergeCell ref="I16:Q16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ตั้งค่าเดือน!$C$11</f>
        <v>2</v>
      </c>
      <c r="H1" s="558"/>
      <c r="I1" s="554" t="s">
        <v>29</v>
      </c>
      <c r="J1" s="572"/>
      <c r="K1" s="555"/>
      <c r="L1" s="556" t="str">
        <f>ตั้งค่าเดือน!$B$11</f>
        <v>กุมภาพันธ์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ตั้งค่าเดือน!$D$11</f>
        <v>2569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กุมภาพันธ์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4" t="s">
        <v>21</v>
      </c>
      <c r="B1" s="514" t="s">
        <v>128</v>
      </c>
      <c r="C1" s="570" t="s">
        <v>130</v>
      </c>
      <c r="D1" s="571"/>
      <c r="E1" s="571"/>
      <c r="F1" s="571"/>
      <c r="G1" s="557">
        <f>ตั้งค่าเดือน!$C$12</f>
        <v>2</v>
      </c>
      <c r="H1" s="558"/>
      <c r="I1" s="554" t="s">
        <v>29</v>
      </c>
      <c r="J1" s="572"/>
      <c r="K1" s="555"/>
      <c r="L1" s="556" t="str">
        <f>ตั้งค่าเดือน!$B$12</f>
        <v>มีนาคม</v>
      </c>
      <c r="M1" s="557"/>
      <c r="N1" s="557"/>
      <c r="O1" s="557"/>
      <c r="P1" s="557"/>
      <c r="Q1" s="557"/>
      <c r="R1" s="558"/>
      <c r="S1" s="554" t="s">
        <v>129</v>
      </c>
      <c r="T1" s="555"/>
      <c r="U1" s="556">
        <f>ตั้งค่าเดือน!$D$12</f>
        <v>2569</v>
      </c>
      <c r="V1" s="557"/>
      <c r="W1" s="557"/>
      <c r="X1" s="558"/>
      <c r="Y1" s="559"/>
      <c r="Z1" s="560"/>
      <c r="AA1" s="560"/>
      <c r="AB1" s="560"/>
      <c r="AC1" s="560"/>
      <c r="AD1" s="560"/>
      <c r="AE1" s="560"/>
      <c r="AF1" s="560"/>
      <c r="AG1" s="560"/>
      <c r="AH1" s="561"/>
      <c r="AI1" s="562" t="s">
        <v>126</v>
      </c>
      <c r="AJ1" s="564" t="s">
        <v>73</v>
      </c>
      <c r="AK1" s="565"/>
      <c r="AL1" s="565"/>
      <c r="AM1" s="566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5"/>
      <c r="B2" s="515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3"/>
      <c r="AJ2" s="567" t="str">
        <f>L1</f>
        <v>มีนาคม</v>
      </c>
      <c r="AK2" s="567"/>
      <c r="AL2" s="567"/>
      <c r="AM2" s="568"/>
      <c r="AN2" s="50"/>
      <c r="AO2" s="50"/>
      <c r="AP2" s="50"/>
      <c r="AQ2" s="51"/>
      <c r="AR2" s="51"/>
    </row>
    <row r="3" spans="1:44">
      <c r="A3" s="569"/>
      <c r="B3" s="569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C4" s="542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C5" s="54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C6" s="543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C7" s="543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C8" s="54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C9" s="543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C10" s="54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C11" s="543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C12" s="543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C13" s="543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C14" s="543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43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3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3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3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3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3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3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3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3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3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3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3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3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3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3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3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3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3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3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3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3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3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3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3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3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3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3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3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3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3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3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3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3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3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3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3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3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3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3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3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3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3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3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3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3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3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3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4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5" t="s">
        <v>127</v>
      </c>
      <c r="B64" s="546"/>
      <c r="C64" s="547"/>
      <c r="D64" s="548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549"/>
      <c r="Y64" s="549"/>
      <c r="Z64" s="549"/>
      <c r="AA64" s="549"/>
      <c r="AB64" s="549"/>
      <c r="AC64" s="549"/>
      <c r="AD64" s="549"/>
      <c r="AE64" s="549"/>
      <c r="AF64" s="549"/>
      <c r="AG64" s="549"/>
      <c r="AH64" s="549"/>
      <c r="AI64" s="550"/>
      <c r="AJ64" s="551"/>
      <c r="AK64" s="552"/>
      <c r="AL64" s="552"/>
      <c r="AM64" s="553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21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590" t="str">
        <f>ตั้งค่าเดือน!$B2</f>
        <v>พฤษภาคม</v>
      </c>
      <c r="E1" s="590" t="str">
        <f>ตั้งค่าเดือน!$B3</f>
        <v>มิถุนายน</v>
      </c>
      <c r="F1" s="590" t="str">
        <f>ตั้งค่าเดือน!$B4</f>
        <v>กรกฎาคม</v>
      </c>
      <c r="G1" s="590" t="str">
        <f>ตั้งค่าเดือน!$B5</f>
        <v>สิงหาคม</v>
      </c>
      <c r="H1" s="590" t="str">
        <f>ตั้งค่าเดือน!$B6</f>
        <v>กันยายน</v>
      </c>
      <c r="I1" s="590" t="str">
        <f>ตั้งค่าเดือน!$B7</f>
        <v>ตุลาคม</v>
      </c>
      <c r="J1" s="575" t="str">
        <f>ตั้งค่าเดือน!$B8</f>
        <v>พฤศจิกายน</v>
      </c>
      <c r="K1" s="575" t="str">
        <f>ตั้งค่าเดือน!$B9</f>
        <v>ธันวาคม</v>
      </c>
      <c r="L1" s="575" t="str">
        <f>ตั้งค่าเดือน!$B10</f>
        <v>มกราคม</v>
      </c>
      <c r="M1" s="575" t="str">
        <f>ตั้งค่าเดือน!$B11</f>
        <v>กุมภาพันธ์</v>
      </c>
      <c r="N1" s="575" t="str">
        <f>ตั้งค่าเดือน!$B12</f>
        <v>มีนาคม</v>
      </c>
      <c r="O1" s="584" t="s">
        <v>109</v>
      </c>
      <c r="P1" s="587" t="s">
        <v>110</v>
      </c>
      <c r="Q1" s="16"/>
      <c r="R1" s="17"/>
      <c r="S1" s="17"/>
      <c r="T1" s="18"/>
      <c r="U1" s="573" t="s">
        <v>80</v>
      </c>
      <c r="V1" s="574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15" t="s">
        <v>21</v>
      </c>
      <c r="C2" s="591" t="s">
        <v>42</v>
      </c>
      <c r="D2" s="590"/>
      <c r="E2" s="590"/>
      <c r="F2" s="590"/>
      <c r="G2" s="590"/>
      <c r="H2" s="590"/>
      <c r="I2" s="590"/>
      <c r="J2" s="575"/>
      <c r="K2" s="575"/>
      <c r="L2" s="575"/>
      <c r="M2" s="575"/>
      <c r="N2" s="575"/>
      <c r="O2" s="585"/>
      <c r="P2" s="588"/>
      <c r="Q2" s="576" t="s">
        <v>79</v>
      </c>
      <c r="R2" s="577"/>
      <c r="S2" s="577"/>
      <c r="T2" s="578"/>
      <c r="U2" s="573"/>
      <c r="V2" s="574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15"/>
      <c r="C3" s="591"/>
      <c r="D3" s="590"/>
      <c r="E3" s="590"/>
      <c r="F3" s="590"/>
      <c r="G3" s="590"/>
      <c r="H3" s="590"/>
      <c r="I3" s="590"/>
      <c r="J3" s="575"/>
      <c r="K3" s="575"/>
      <c r="L3" s="575"/>
      <c r="M3" s="575"/>
      <c r="N3" s="575"/>
      <c r="O3" s="585"/>
      <c r="P3" s="588"/>
      <c r="Q3" s="579"/>
      <c r="R3" s="580"/>
      <c r="S3" s="580"/>
      <c r="T3" s="581"/>
      <c r="U3" s="573"/>
      <c r="V3" s="574"/>
      <c r="W3" s="36"/>
      <c r="X3" s="36"/>
      <c r="Y3" s="36"/>
    </row>
    <row r="4" spans="1:25" ht="21">
      <c r="A4" s="15"/>
      <c r="B4" s="515"/>
      <c r="C4" s="591"/>
      <c r="D4" s="590"/>
      <c r="E4" s="590"/>
      <c r="F4" s="590"/>
      <c r="G4" s="590"/>
      <c r="H4" s="590"/>
      <c r="I4" s="590"/>
      <c r="J4" s="575"/>
      <c r="K4" s="575"/>
      <c r="L4" s="575"/>
      <c r="M4" s="575"/>
      <c r="N4" s="575"/>
      <c r="O4" s="586"/>
      <c r="P4" s="589"/>
      <c r="Q4" s="582">
        <f>SUM(D5:N5)</f>
        <v>98</v>
      </c>
      <c r="R4" s="582"/>
      <c r="S4" s="582"/>
      <c r="T4" s="583"/>
      <c r="U4" s="573"/>
      <c r="V4" s="574"/>
      <c r="W4" s="15"/>
      <c r="X4" s="15"/>
      <c r="Y4" s="15"/>
    </row>
    <row r="5" spans="1:25">
      <c r="A5" s="15"/>
      <c r="B5" s="569"/>
      <c r="C5" s="592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73"/>
      <c r="V5" s="574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เด็กชายผรัณชัย  ดีนิล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เด็กชายกฤติณ  บาระพรม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เด็กชายปวริศร์  ชัยณรงค์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เด็กหญิงเกศมณี  เชื้อชัยนาท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เด็กหญิงเมญาดา  พรชัย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>เด็กหญิงกมลวรรณ  ภิรมย์พร้อม</v>
      </c>
      <c r="D11" s="241">
        <f>IF($C11="","",'พ.ค.'!$AI9)</f>
        <v>0</v>
      </c>
      <c r="E11" s="241">
        <f>IF($C11="","",'มิ.ย.'!$AI9)</f>
        <v>0</v>
      </c>
      <c r="F11" s="241">
        <f>IF($C11="","",'ก.ค.'!$AI9)</f>
        <v>0</v>
      </c>
      <c r="G11" s="241">
        <f>IF($C11="","",'ส.ค.'!$AI9)</f>
        <v>0</v>
      </c>
      <c r="H11" s="241">
        <f>IF($C11="","",'ก.ย.'!$AI9)</f>
        <v>0</v>
      </c>
      <c r="I11" s="241">
        <f>IF($C11="","",'ต.ค.'!$AI9)</f>
        <v>0</v>
      </c>
      <c r="J11" s="179">
        <f>IF($C11="","",'พ.ย.'!$AI9)</f>
        <v>0</v>
      </c>
      <c r="K11" s="179">
        <f>IF($C11="","",'ธ.ค.'!$AI9)</f>
        <v>0</v>
      </c>
      <c r="L11" s="179">
        <f>IF($C11="","",'ม.ค.'!$AI9)</f>
        <v>0</v>
      </c>
      <c r="M11" s="179">
        <f>IF($C11="","",'ก.พ.'!$AI9)</f>
        <v>0</v>
      </c>
      <c r="N11" s="179">
        <f>IF($C11="","",'มี.ค.'!$AI9)</f>
        <v>0</v>
      </c>
      <c r="O11" s="48">
        <f t="shared" si="0"/>
        <v>0</v>
      </c>
      <c r="P11" s="253">
        <f t="shared" si="1"/>
        <v>0</v>
      </c>
      <c r="Q11" s="56">
        <f t="shared" si="2"/>
        <v>0</v>
      </c>
      <c r="R11" s="26">
        <f>IF($C11="","",SUM('พ.ค.'!AK9,'มิ.ย.'!AK9,'ก.ค.'!AK9,'ส.ค.'!AK9,'ก.ย.'!AK9,'ต.ค.'!AK9,'พ.ย.'!AK9,'ธ.ค.'!AK9,'ม.ค.'!AK9,'ก.พ.'!AK9,'มี.ค.'!AK9))</f>
        <v>0</v>
      </c>
      <c r="S11" s="26">
        <f>IF($C11="","",SUM('พ.ค.'!AL9,'มิ.ย.'!AL9,'ก.ค.'!AL9,'ส.ค.'!AL9,'ก.ย.'!AL9,'ต.ค.'!AL9,'พ.ย.'!AL9,'ธ.ค.'!AL9,'ม.ค.'!AL9,'ก.พ.'!AL9,'มี.ค.'!AL9))</f>
        <v>0</v>
      </c>
      <c r="T11" s="25">
        <f>IF($C11="","",SUM('พ.ค.'!AM9,'มิ.ย.'!AM9,'ก.ค.'!AM9,'ส.ค.'!AM9,'ก.ย.'!AM9,'ต.ค.'!AM9,'พ.ย.'!AM9,'ธ.ค.'!AM9,'ม.ค.'!AM9,'ก.พ.'!AM9,'มี.ค.'!AM9))</f>
        <v>0</v>
      </c>
      <c r="U11" s="27">
        <f>IF($C11="","",IF(ข้อมูลนักเรียน!$K8="ย้ายออก","ย้ายออก",(Q11/$Q$4)*100))</f>
        <v>0</v>
      </c>
      <c r="V11" s="23" t="str">
        <f>IF($C11="","",IF(ข้อมูลนักเรียน!$K8="ย้ายออก","ย้ายออก",IF(U11&gt;=ตั้งค่า!$I$13,"ผ่าน","ไม่ผ่าน")))</f>
        <v>ไม่ผ่าน</v>
      </c>
      <c r="W11" s="36"/>
      <c r="X11" s="36"/>
      <c r="Y11" s="36"/>
    </row>
    <row r="12" spans="1:25">
      <c r="A12" s="15"/>
      <c r="B12" s="92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 xml:space="preserve">เด็กชายหนุ่ม  </v>
      </c>
      <c r="D12" s="241">
        <f>IF($C12="","",'พ.ค.'!$AI10)</f>
        <v>0</v>
      </c>
      <c r="E12" s="241">
        <f>IF($C12="","",'มิ.ย.'!$AI10)</f>
        <v>0</v>
      </c>
      <c r="F12" s="241">
        <f>IF($C12="","",'ก.ค.'!$AI10)</f>
        <v>0</v>
      </c>
      <c r="G12" s="241">
        <f>IF($C12="","",'ส.ค.'!$AI10)</f>
        <v>0</v>
      </c>
      <c r="H12" s="241">
        <f>IF($C12="","",'ก.ย.'!$AI10)</f>
        <v>0</v>
      </c>
      <c r="I12" s="241">
        <f>IF($C12="","",'ต.ค.'!$AI10)</f>
        <v>0</v>
      </c>
      <c r="J12" s="179">
        <f>IF($C12="","",'พ.ย.'!$AI10)</f>
        <v>0</v>
      </c>
      <c r="K12" s="179">
        <f>IF($C12="","",'ธ.ค.'!$AI10)</f>
        <v>0</v>
      </c>
      <c r="L12" s="179">
        <f>IF($C12="","",'ม.ค.'!$AI10)</f>
        <v>0</v>
      </c>
      <c r="M12" s="179">
        <f>IF($C12="","",'ก.พ.'!$AI10)</f>
        <v>0</v>
      </c>
      <c r="N12" s="179">
        <f>IF($C12="","",'มี.ค.'!$AI10)</f>
        <v>0</v>
      </c>
      <c r="O12" s="48">
        <f t="shared" si="0"/>
        <v>0</v>
      </c>
      <c r="P12" s="253">
        <f t="shared" si="1"/>
        <v>0</v>
      </c>
      <c r="Q12" s="56">
        <f t="shared" si="2"/>
        <v>0</v>
      </c>
      <c r="R12" s="26">
        <f>IF($C12="","",SUM('พ.ค.'!AK10,'มิ.ย.'!AK10,'ก.ค.'!AK10,'ส.ค.'!AK10,'ก.ย.'!AK10,'ต.ค.'!AK10,'พ.ย.'!AK10,'ธ.ค.'!AK10,'ม.ค.'!AK10,'ก.พ.'!AK10,'มี.ค.'!AK10))</f>
        <v>0</v>
      </c>
      <c r="S12" s="26">
        <f>IF($C12="","",SUM('พ.ค.'!AL10,'มิ.ย.'!AL10,'ก.ค.'!AL10,'ส.ค.'!AL10,'ก.ย.'!AL10,'ต.ค.'!AL10,'พ.ย.'!AL10,'ธ.ค.'!AL10,'ม.ค.'!AL10,'ก.พ.'!AL10,'มี.ค.'!AL10))</f>
        <v>0</v>
      </c>
      <c r="T12" s="25">
        <f>IF($C12="","",SUM('พ.ค.'!AM10,'มิ.ย.'!AM10,'ก.ค.'!AM10,'ส.ค.'!AM10,'ก.ย.'!AM10,'ต.ค.'!AM10,'พ.ย.'!AM10,'ธ.ค.'!AM10,'ม.ค.'!AM10,'ก.พ.'!AM10,'มี.ค.'!AM10))</f>
        <v>0</v>
      </c>
      <c r="U12" s="27">
        <f>IF($C12="","",IF(ข้อมูลนักเรียน!$K9="ย้ายออก","ย้ายออก",(Q12/$Q$4)*100))</f>
        <v>0</v>
      </c>
      <c r="V12" s="23" t="str">
        <f>IF($C12="","",IF(ข้อมูลนักเรียน!$K9="ย้ายออก","ย้ายออก",IF(U12&gt;=ตั้งค่า!$I$13,"ผ่าน","ไม่ผ่าน")))</f>
        <v>ไม่ผ่าน</v>
      </c>
      <c r="W12" s="36"/>
      <c r="X12" s="36"/>
      <c r="Y12" s="36"/>
    </row>
    <row r="13" spans="1:25">
      <c r="A13" s="15"/>
      <c r="B13" s="92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เด็กชายพูนทรัพย์  ชาญสูงเนิน</v>
      </c>
      <c r="D13" s="241">
        <f>IF($C13="","",'พ.ค.'!$AI11)</f>
        <v>0</v>
      </c>
      <c r="E13" s="241">
        <f>IF($C13="","",'มิ.ย.'!$AI11)</f>
        <v>0</v>
      </c>
      <c r="F13" s="241">
        <f>IF($C13="","",'ก.ค.'!$AI11)</f>
        <v>0</v>
      </c>
      <c r="G13" s="241">
        <f>IF($C13="","",'ส.ค.'!$AI11)</f>
        <v>0</v>
      </c>
      <c r="H13" s="241">
        <f>IF($C13="","",'ก.ย.'!$AI11)</f>
        <v>0</v>
      </c>
      <c r="I13" s="241">
        <f>IF($C13="","",'ต.ค.'!$AI11)</f>
        <v>0</v>
      </c>
      <c r="J13" s="179">
        <f>IF($C13="","",'พ.ย.'!$AI11)</f>
        <v>0</v>
      </c>
      <c r="K13" s="179">
        <f>IF($C13="","",'ธ.ค.'!$AI11)</f>
        <v>0</v>
      </c>
      <c r="L13" s="179">
        <f>IF($C13="","",'ม.ค.'!$AI11)</f>
        <v>0</v>
      </c>
      <c r="M13" s="179">
        <f>IF($C13="","",'ก.พ.'!$AI11)</f>
        <v>0</v>
      </c>
      <c r="N13" s="179">
        <f>IF($C13="","",'มี.ค.'!$AI11)</f>
        <v>0</v>
      </c>
      <c r="O13" s="48">
        <f t="shared" si="0"/>
        <v>0</v>
      </c>
      <c r="P13" s="253">
        <f t="shared" si="1"/>
        <v>0</v>
      </c>
      <c r="Q13" s="56">
        <f t="shared" si="2"/>
        <v>0</v>
      </c>
      <c r="R13" s="26">
        <f>IF($C13="","",SUM('พ.ค.'!AK11,'มิ.ย.'!AK11,'ก.ค.'!AK11,'ส.ค.'!AK11,'ก.ย.'!AK11,'ต.ค.'!AK11,'พ.ย.'!AK11,'ธ.ค.'!AK11,'ม.ค.'!AK11,'ก.พ.'!AK11,'มี.ค.'!AK11))</f>
        <v>0</v>
      </c>
      <c r="S13" s="26">
        <f>IF($C13="","",SUM('พ.ค.'!AL11,'มิ.ย.'!AL11,'ก.ค.'!AL11,'ส.ค.'!AL11,'ก.ย.'!AL11,'ต.ค.'!AL11,'พ.ย.'!AL11,'ธ.ค.'!AL11,'ม.ค.'!AL11,'ก.พ.'!AL11,'มี.ค.'!AL11))</f>
        <v>0</v>
      </c>
      <c r="T13" s="25">
        <f>IF($C13="","",SUM('พ.ค.'!AM11,'มิ.ย.'!AM11,'ก.ค.'!AM11,'ส.ค.'!AM11,'ก.ย.'!AM11,'ต.ค.'!AM11,'พ.ย.'!AM11,'ธ.ค.'!AM11,'ม.ค.'!AM11,'ก.พ.'!AM11,'มี.ค.'!AM11))</f>
        <v>0</v>
      </c>
      <c r="U13" s="27">
        <f>IF($C13="","",IF(ข้อมูลนักเรียน!$K10="ย้ายออก","ย้ายออก",(Q13/$Q$4)*100))</f>
        <v>0</v>
      </c>
      <c r="V13" s="23" t="str">
        <f>IF($C13="","",IF(ข้อมูลนักเรียน!$K10="ย้ายออก","ย้ายออก",IF(U13&gt;=ตั้งค่า!$I$13,"ผ่าน","ไม่ผ่าน")))</f>
        <v>ไม่ผ่าน</v>
      </c>
      <c r="W13" s="36"/>
      <c r="X13" s="36"/>
      <c r="Y13" s="36"/>
    </row>
    <row r="14" spans="1:25">
      <c r="A14" s="15"/>
      <c r="B14" s="92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>เด็กหญิงวรรณพร  ปีนะสา</v>
      </c>
      <c r="D14" s="241">
        <f>IF($C14="","",'พ.ค.'!$AI12)</f>
        <v>0</v>
      </c>
      <c r="E14" s="241">
        <f>IF($C14="","",'มิ.ย.'!$AI12)</f>
        <v>0</v>
      </c>
      <c r="F14" s="241">
        <f>IF($C14="","",'ก.ค.'!$AI12)</f>
        <v>0</v>
      </c>
      <c r="G14" s="241">
        <f>IF($C14="","",'ส.ค.'!$AI12)</f>
        <v>0</v>
      </c>
      <c r="H14" s="241">
        <f>IF($C14="","",'ก.ย.'!$AI12)</f>
        <v>0</v>
      </c>
      <c r="I14" s="241">
        <f>IF($C14="","",'ต.ค.'!$AI12)</f>
        <v>0</v>
      </c>
      <c r="J14" s="179">
        <f>IF($C14="","",'พ.ย.'!$AI12)</f>
        <v>0</v>
      </c>
      <c r="K14" s="179">
        <f>IF($C14="","",'ธ.ค.'!$AI12)</f>
        <v>0</v>
      </c>
      <c r="L14" s="179">
        <f>IF($C14="","",'ม.ค.'!$AI12)</f>
        <v>0</v>
      </c>
      <c r="M14" s="179">
        <f>IF($C14="","",'ก.พ.'!$AI12)</f>
        <v>0</v>
      </c>
      <c r="N14" s="179">
        <f>IF($C14="","",'มี.ค.'!$AI12)</f>
        <v>0</v>
      </c>
      <c r="O14" s="48">
        <f t="shared" si="0"/>
        <v>0</v>
      </c>
      <c r="P14" s="253">
        <f t="shared" si="1"/>
        <v>0</v>
      </c>
      <c r="Q14" s="56">
        <f t="shared" si="2"/>
        <v>0</v>
      </c>
      <c r="R14" s="26">
        <f>IF($C14="","",SUM('พ.ค.'!AK12,'มิ.ย.'!AK12,'ก.ค.'!AK12,'ส.ค.'!AK12,'ก.ย.'!AK12,'ต.ค.'!AK12,'พ.ย.'!AK12,'ธ.ค.'!AK12,'ม.ค.'!AK12,'ก.พ.'!AK12,'มี.ค.'!AK12))</f>
        <v>0</v>
      </c>
      <c r="S14" s="26">
        <f>IF($C14="","",SUM('พ.ค.'!AL12,'มิ.ย.'!AL12,'ก.ค.'!AL12,'ส.ค.'!AL12,'ก.ย.'!AL12,'ต.ค.'!AL12,'พ.ย.'!AL12,'ธ.ค.'!AL12,'ม.ค.'!AL12,'ก.พ.'!AL12,'มี.ค.'!AL12))</f>
        <v>0</v>
      </c>
      <c r="T14" s="25">
        <f>IF($C14="","",SUM('พ.ค.'!AM12,'มิ.ย.'!AM12,'ก.ค.'!AM12,'ส.ค.'!AM12,'ก.ย.'!AM12,'ต.ค.'!AM12,'พ.ย.'!AM12,'ธ.ค.'!AM12,'ม.ค.'!AM12,'ก.พ.'!AM12,'มี.ค.'!AM12))</f>
        <v>0</v>
      </c>
      <c r="U14" s="27">
        <f>IF($C14="","",IF(ข้อมูลนักเรียน!$K11="ย้ายออก","ย้ายออก",(Q14/$Q$4)*100))</f>
        <v>0</v>
      </c>
      <c r="V14" s="23" t="str">
        <f>IF($C14="","",IF(ข้อมูลนักเรียน!$K11="ย้ายออก","ย้ายออก",IF(U14&gt;=ตั้งค่า!$I$13,"ผ่าน","ไม่ผ่าน")))</f>
        <v>ไม่ผ่าน</v>
      </c>
      <c r="W14" s="36"/>
      <c r="X14" s="36"/>
      <c r="Y14" s="36"/>
    </row>
    <row r="15" spans="1:25">
      <c r="A15" s="15"/>
      <c r="B15" s="92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เด็กชายศิวกร  แก้วภักดี</v>
      </c>
      <c r="D15" s="241">
        <f>IF($C15="","",'พ.ค.'!$AI13)</f>
        <v>0</v>
      </c>
      <c r="E15" s="241">
        <f>IF($C15="","",'มิ.ย.'!$AI13)</f>
        <v>0</v>
      </c>
      <c r="F15" s="241">
        <f>IF($C15="","",'ก.ค.'!$AI13)</f>
        <v>0</v>
      </c>
      <c r="G15" s="241">
        <f>IF($C15="","",'ส.ค.'!$AI13)</f>
        <v>0</v>
      </c>
      <c r="H15" s="241">
        <f>IF($C15="","",'ก.ย.'!$AI13)</f>
        <v>0</v>
      </c>
      <c r="I15" s="241">
        <f>IF($C15="","",'ต.ค.'!$AI13)</f>
        <v>0</v>
      </c>
      <c r="J15" s="179">
        <f>IF($C15="","",'พ.ย.'!$AI13)</f>
        <v>0</v>
      </c>
      <c r="K15" s="179">
        <f>IF($C15="","",'ธ.ค.'!$AI13)</f>
        <v>0</v>
      </c>
      <c r="L15" s="179">
        <f>IF($C15="","",'ม.ค.'!$AI13)</f>
        <v>0</v>
      </c>
      <c r="M15" s="179">
        <f>IF($C15="","",'ก.พ.'!$AI13)</f>
        <v>0</v>
      </c>
      <c r="N15" s="179">
        <f>IF($C15="","",'มี.ค.'!$AI13)</f>
        <v>0</v>
      </c>
      <c r="O15" s="48">
        <f t="shared" si="0"/>
        <v>0</v>
      </c>
      <c r="P15" s="253">
        <f t="shared" si="1"/>
        <v>0</v>
      </c>
      <c r="Q15" s="56">
        <f t="shared" si="2"/>
        <v>0</v>
      </c>
      <c r="R15" s="26">
        <f>IF($C15="","",SUM('พ.ค.'!AK13,'มิ.ย.'!AK13,'ก.ค.'!AK13,'ส.ค.'!AK13,'ก.ย.'!AK13,'ต.ค.'!AK13,'พ.ย.'!AK13,'ธ.ค.'!AK13,'ม.ค.'!AK13,'ก.พ.'!AK13,'มี.ค.'!AK13))</f>
        <v>0</v>
      </c>
      <c r="S15" s="26">
        <f>IF($C15="","",SUM('พ.ค.'!AL13,'มิ.ย.'!AL13,'ก.ค.'!AL13,'ส.ค.'!AL13,'ก.ย.'!AL13,'ต.ค.'!AL13,'พ.ย.'!AL13,'ธ.ค.'!AL13,'ม.ค.'!AL13,'ก.พ.'!AL13,'มี.ค.'!AL13))</f>
        <v>0</v>
      </c>
      <c r="T15" s="25">
        <f>IF($C15="","",SUM('พ.ค.'!AM13,'มิ.ย.'!AM13,'ก.ค.'!AM13,'ส.ค.'!AM13,'ก.ย.'!AM13,'ต.ค.'!AM13,'พ.ย.'!AM13,'ธ.ค.'!AM13,'ม.ค.'!AM13,'ก.พ.'!AM13,'มี.ค.'!AM13))</f>
        <v>0</v>
      </c>
      <c r="U15" s="27">
        <f>IF($C15="","",IF(ข้อมูลนักเรียน!$K12="ย้ายออก","ย้ายออก",(Q15/$Q$4)*100))</f>
        <v>0</v>
      </c>
      <c r="V15" s="23" t="str">
        <f>IF($C15="","",IF(ข้อมูลนักเรียน!$K12="ย้ายออก","ย้ายออก",IF(U15&gt;=ตั้งค่า!$I$13,"ผ่าน","ไม่ผ่าน")))</f>
        <v>ไม่ผ่าน</v>
      </c>
      <c r="W15" s="36"/>
      <c r="X15" s="36"/>
      <c r="Y15" s="36"/>
    </row>
    <row r="16" spans="1:25">
      <c r="A16" s="15"/>
      <c r="B16" s="92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เด็กชายอิสริยยศ  แสนพิมพ์</v>
      </c>
      <c r="D16" s="241">
        <f>IF($C16="","",'พ.ค.'!$AI14)</f>
        <v>0</v>
      </c>
      <c r="E16" s="241">
        <f>IF($C16="","",'มิ.ย.'!$AI14)</f>
        <v>0</v>
      </c>
      <c r="F16" s="241">
        <f>IF($C16="","",'ก.ค.'!$AI14)</f>
        <v>0</v>
      </c>
      <c r="G16" s="241">
        <f>IF($C16="","",'ส.ค.'!$AI14)</f>
        <v>0</v>
      </c>
      <c r="H16" s="241">
        <f>IF($C16="","",'ก.ย.'!$AI14)</f>
        <v>0</v>
      </c>
      <c r="I16" s="241">
        <f>IF($C16="","",'ต.ค.'!$AI14)</f>
        <v>0</v>
      </c>
      <c r="J16" s="179">
        <f>IF($C16="","",'พ.ย.'!$AI14)</f>
        <v>0</v>
      </c>
      <c r="K16" s="179">
        <f>IF($C16="","",'ธ.ค.'!$AI14)</f>
        <v>0</v>
      </c>
      <c r="L16" s="179">
        <f>IF($C16="","",'ม.ค.'!$AI14)</f>
        <v>0</v>
      </c>
      <c r="M16" s="179">
        <f>IF($C16="","",'ก.พ.'!$AI14)</f>
        <v>0</v>
      </c>
      <c r="N16" s="179">
        <f>IF($C16="","",'มี.ค.'!$AI14)</f>
        <v>0</v>
      </c>
      <c r="O16" s="48">
        <f t="shared" si="0"/>
        <v>0</v>
      </c>
      <c r="P16" s="253">
        <f t="shared" si="1"/>
        <v>0</v>
      </c>
      <c r="Q16" s="56">
        <f t="shared" si="2"/>
        <v>0</v>
      </c>
      <c r="R16" s="26">
        <f>IF($C16="","",SUM('พ.ค.'!AK14,'มิ.ย.'!AK14,'ก.ค.'!AK14,'ส.ค.'!AK14,'ก.ย.'!AK14,'ต.ค.'!AK14,'พ.ย.'!AK14,'ธ.ค.'!AK14,'ม.ค.'!AK14,'ก.พ.'!AK14,'มี.ค.'!AK14))</f>
        <v>0</v>
      </c>
      <c r="S16" s="26">
        <f>IF($C16="","",SUM('พ.ค.'!AL14,'มิ.ย.'!AL14,'ก.ค.'!AL14,'ส.ค.'!AL14,'ก.ย.'!AL14,'ต.ค.'!AL14,'พ.ย.'!AL14,'ธ.ค.'!AL14,'ม.ค.'!AL14,'ก.พ.'!AL14,'มี.ค.'!AL14))</f>
        <v>0</v>
      </c>
      <c r="T16" s="25">
        <f>IF($C16="","",SUM('พ.ค.'!AM14,'มิ.ย.'!AM14,'ก.ค.'!AM14,'ส.ค.'!AM14,'ก.ย.'!AM14,'ต.ค.'!AM14,'พ.ย.'!AM14,'ธ.ค.'!AM14,'ม.ค.'!AM14,'ก.พ.'!AM14,'มี.ค.'!AM14))</f>
        <v>0</v>
      </c>
      <c r="U16" s="27">
        <f>IF($C16="","",IF(ข้อมูลนักเรียน!$K13="ย้ายออก","ย้ายออก",(Q16/$Q$4)*100))</f>
        <v>0</v>
      </c>
      <c r="V16" s="23" t="str">
        <f>IF($C16="","",IF(ข้อมูลนักเรียน!$K13="ย้ายออก","ย้ายออก",IF(U16&gt;=ตั้งค่า!$I$13,"ผ่าน","ไม่ผ่าน")))</f>
        <v>ไม่ผ่าน</v>
      </c>
      <c r="W16" s="36"/>
      <c r="X16" s="36"/>
      <c r="Y16" s="36"/>
    </row>
    <row r="17" spans="1:25">
      <c r="A17" s="15"/>
      <c r="B17" s="92" t="str">
        <f>ข้อมูลนักเรียน!$D14</f>
        <v/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D17" s="241" t="str">
        <f>IF($C17="","",'พ.ค.'!$AI15)</f>
        <v/>
      </c>
      <c r="E17" s="241" t="str">
        <f>IF($C17="","",'มิ.ย.'!$AI15)</f>
        <v/>
      </c>
      <c r="F17" s="241" t="str">
        <f>IF($C17="","",'ก.ค.'!$AI15)</f>
        <v/>
      </c>
      <c r="G17" s="241" t="str">
        <f>IF($C17="","",'ส.ค.'!$AI15)</f>
        <v/>
      </c>
      <c r="H17" s="241" t="str">
        <f>IF($C17="","",'ก.ย.'!$AI15)</f>
        <v/>
      </c>
      <c r="I17" s="241" t="str">
        <f>IF($C17="","",'ต.ค.'!$AI15)</f>
        <v/>
      </c>
      <c r="J17" s="179" t="str">
        <f>IF($C17="","",'พ.ย.'!$AI15)</f>
        <v/>
      </c>
      <c r="K17" s="179" t="str">
        <f>IF($C17="","",'ธ.ค.'!$AI15)</f>
        <v/>
      </c>
      <c r="L17" s="179" t="str">
        <f>IF($C17="","",'ม.ค.'!$AI15)</f>
        <v/>
      </c>
      <c r="M17" s="179" t="str">
        <f>IF($C17="","",'ก.พ.'!$AI15)</f>
        <v/>
      </c>
      <c r="N17" s="179" t="str">
        <f>IF($C17="","",'มี.ค.'!$AI15)</f>
        <v/>
      </c>
      <c r="O17" s="48" t="str">
        <f t="shared" si="0"/>
        <v/>
      </c>
      <c r="P17" s="253" t="str">
        <f t="shared" si="1"/>
        <v/>
      </c>
      <c r="Q17" s="56" t="str">
        <f t="shared" si="2"/>
        <v/>
      </c>
      <c r="R17" s="26" t="str">
        <f>IF($C17="","",SUM('พ.ค.'!AK15,'มิ.ย.'!AK15,'ก.ค.'!AK15,'ส.ค.'!AK15,'ก.ย.'!AK15,'ต.ค.'!AK15,'พ.ย.'!AK15,'ธ.ค.'!AK15,'ม.ค.'!AK15,'ก.พ.'!AK15,'มี.ค.'!AK15))</f>
        <v/>
      </c>
      <c r="S17" s="26" t="str">
        <f>IF($C17="","",SUM('พ.ค.'!AL15,'มิ.ย.'!AL15,'ก.ค.'!AL15,'ส.ค.'!AL15,'ก.ย.'!AL15,'ต.ค.'!AL15,'พ.ย.'!AL15,'ธ.ค.'!AL15,'ม.ค.'!AL15,'ก.พ.'!AL15,'มี.ค.'!AL15))</f>
        <v/>
      </c>
      <c r="T17" s="25" t="str">
        <f>IF($C17="","",SUM('พ.ค.'!AM15,'มิ.ย.'!AM15,'ก.ค.'!AM15,'ส.ค.'!AM15,'ก.ย.'!AM15,'ต.ค.'!AM15,'พ.ย.'!AM15,'ธ.ค.'!AM15,'ม.ค.'!AM15,'ก.พ.'!AM15,'มี.ค.'!AM15))</f>
        <v/>
      </c>
      <c r="U17" s="27" t="str">
        <f>IF($C17="","",IF(ข้อมูลนักเรียน!$K14="ย้ายออก","ย้ายออก",(Q17/$Q$4)*100))</f>
        <v/>
      </c>
      <c r="V17" s="23" t="str">
        <f>IF($C17="","",IF(ข้อมูลนักเรียน!$K14="ย้ายออก","ย้ายออก",IF(U17&gt;=ตั้งค่า!$I$13,"ผ่าน","ไม่ผ่าน")))</f>
        <v/>
      </c>
      <c r="W17" s="36"/>
      <c r="X17" s="36"/>
      <c r="Y17" s="36"/>
    </row>
    <row r="18" spans="1:25">
      <c r="A18" s="15"/>
      <c r="B18" s="92" t="str">
        <f>ข้อมูลนักเรียน!$D15</f>
        <v/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D18" s="241" t="str">
        <f>IF($C18="","",'พ.ค.'!$AI16)</f>
        <v/>
      </c>
      <c r="E18" s="241" t="str">
        <f>IF($C18="","",'มิ.ย.'!$AI16)</f>
        <v/>
      </c>
      <c r="F18" s="241" t="str">
        <f>IF($C18="","",'ก.ค.'!$AI16)</f>
        <v/>
      </c>
      <c r="G18" s="241" t="str">
        <f>IF($C18="","",'ส.ค.'!$AI16)</f>
        <v/>
      </c>
      <c r="H18" s="241" t="str">
        <f>IF($C18="","",'ก.ย.'!$AI16)</f>
        <v/>
      </c>
      <c r="I18" s="241" t="str">
        <f>IF($C18="","",'ต.ค.'!$AI16)</f>
        <v/>
      </c>
      <c r="J18" s="179" t="str">
        <f>IF($C18="","",'พ.ย.'!$AI16)</f>
        <v/>
      </c>
      <c r="K18" s="179" t="str">
        <f>IF($C18="","",'ธ.ค.'!$AI16)</f>
        <v/>
      </c>
      <c r="L18" s="179" t="str">
        <f>IF($C18="","",'ม.ค.'!$AI16)</f>
        <v/>
      </c>
      <c r="M18" s="179" t="str">
        <f>IF($C18="","",'ก.พ.'!$AI16)</f>
        <v/>
      </c>
      <c r="N18" s="179" t="str">
        <f>IF($C18="","",'มี.ค.'!$AI16)</f>
        <v/>
      </c>
      <c r="O18" s="48" t="str">
        <f t="shared" si="0"/>
        <v/>
      </c>
      <c r="P18" s="253" t="str">
        <f t="shared" si="1"/>
        <v/>
      </c>
      <c r="Q18" s="56" t="str">
        <f t="shared" si="2"/>
        <v/>
      </c>
      <c r="R18" s="26" t="str">
        <f>IF($C18="","",SUM('พ.ค.'!AK16,'มิ.ย.'!AK16,'ก.ค.'!AK16,'ส.ค.'!AK16,'ก.ย.'!AK16,'ต.ค.'!AK16,'พ.ย.'!AK16,'ธ.ค.'!AK16,'ม.ค.'!AK16,'ก.พ.'!AK16,'มี.ค.'!AK16))</f>
        <v/>
      </c>
      <c r="S18" s="26" t="str">
        <f>IF($C18="","",SUM('พ.ค.'!AL16,'มิ.ย.'!AL16,'ก.ค.'!AL16,'ส.ค.'!AL16,'ก.ย.'!AL16,'ต.ค.'!AL16,'พ.ย.'!AL16,'ธ.ค.'!AL16,'ม.ค.'!AL16,'ก.พ.'!AL16,'มี.ค.'!AL16))</f>
        <v/>
      </c>
      <c r="T18" s="25" t="str">
        <f>IF($C18="","",SUM('พ.ค.'!AM16,'มิ.ย.'!AM16,'ก.ค.'!AM16,'ส.ค.'!AM16,'ก.ย.'!AM16,'ต.ค.'!AM16,'พ.ย.'!AM16,'ธ.ค.'!AM16,'ม.ค.'!AM16,'ก.พ.'!AM16,'มี.ค.'!AM16))</f>
        <v/>
      </c>
      <c r="U18" s="27" t="str">
        <f>IF($C18="","",IF(ข้อมูลนักเรียน!$K15="ย้ายออก","ย้ายออก",(Q18/$Q$4)*100))</f>
        <v/>
      </c>
      <c r="V18" s="23" t="str">
        <f>IF($C18="","",IF(ข้อมูลนักเรียน!$K15="ย้ายออก","ย้ายออก",IF(U18&gt;=ตั้งค่า!$I$13,"ผ่าน","ไม่ผ่าน")))</f>
        <v/>
      </c>
      <c r="W18" s="36"/>
      <c r="X18" s="36"/>
      <c r="Y18" s="36"/>
    </row>
    <row r="19" spans="1:25">
      <c r="A19" s="15"/>
      <c r="B19" s="92" t="str">
        <f>ข้อมูลนักเรียน!$D16</f>
        <v/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241" t="str">
        <f>IF($C19="","",'พ.ค.'!$AI17)</f>
        <v/>
      </c>
      <c r="E19" s="241" t="str">
        <f>IF($C19="","",'มิ.ย.'!$AI17)</f>
        <v/>
      </c>
      <c r="F19" s="241" t="str">
        <f>IF($C19="","",'ก.ค.'!$AI17)</f>
        <v/>
      </c>
      <c r="G19" s="241" t="str">
        <f>IF($C19="","",'ส.ค.'!$AI17)</f>
        <v/>
      </c>
      <c r="H19" s="241" t="str">
        <f>IF($C19="","",'ก.ย.'!$AI17)</f>
        <v/>
      </c>
      <c r="I19" s="241" t="str">
        <f>IF($C19="","",'ต.ค.'!$AI17)</f>
        <v/>
      </c>
      <c r="J19" s="179" t="str">
        <f>IF($C19="","",'พ.ย.'!$AI17)</f>
        <v/>
      </c>
      <c r="K19" s="179" t="str">
        <f>IF($C19="","",'ธ.ค.'!$AI17)</f>
        <v/>
      </c>
      <c r="L19" s="179" t="str">
        <f>IF($C19="","",'ม.ค.'!$AI17)</f>
        <v/>
      </c>
      <c r="M19" s="179" t="str">
        <f>IF($C19="","",'ก.พ.'!$AI17)</f>
        <v/>
      </c>
      <c r="N19" s="179" t="str">
        <f>IF($C19="","",'มี.ค.'!$AI17)</f>
        <v/>
      </c>
      <c r="O19" s="48" t="str">
        <f t="shared" si="0"/>
        <v/>
      </c>
      <c r="P19" s="253" t="str">
        <f t="shared" si="1"/>
        <v/>
      </c>
      <c r="Q19" s="56" t="str">
        <f t="shared" si="2"/>
        <v/>
      </c>
      <c r="R19" s="26" t="str">
        <f>IF($C19="","",SUM('พ.ค.'!AK17,'มิ.ย.'!AK17,'ก.ค.'!AK17,'ส.ค.'!AK17,'ก.ย.'!AK17,'ต.ค.'!AK17,'พ.ย.'!AK17,'ธ.ค.'!AK17,'ม.ค.'!AK17,'ก.พ.'!AK17,'มี.ค.'!AK17))</f>
        <v/>
      </c>
      <c r="S19" s="26" t="str">
        <f>IF($C19="","",SUM('พ.ค.'!AL17,'มิ.ย.'!AL17,'ก.ค.'!AL17,'ส.ค.'!AL17,'ก.ย.'!AL17,'ต.ค.'!AL17,'พ.ย.'!AL17,'ธ.ค.'!AL17,'ม.ค.'!AL17,'ก.พ.'!AL17,'มี.ค.'!AL17))</f>
        <v/>
      </c>
      <c r="T19" s="25" t="str">
        <f>IF($C19="","",SUM('พ.ค.'!AM17,'มิ.ย.'!AM17,'ก.ค.'!AM17,'ส.ค.'!AM17,'ก.ย.'!AM17,'ต.ค.'!AM17,'พ.ย.'!AM17,'ธ.ค.'!AM17,'ม.ค.'!AM17,'ก.พ.'!AM17,'มี.ค.'!AM17))</f>
        <v/>
      </c>
      <c r="U19" s="27" t="str">
        <f>IF($C19="","",IF(ข้อมูลนักเรียน!$K16="ย้ายออก","ย้ายออก",(Q19/$Q$4)*100))</f>
        <v/>
      </c>
      <c r="V19" s="23" t="str">
        <f>IF($C19="","",IF(ข้อมูลนักเรียน!$K16="ย้ายออก","ย้ายออก",IF(U19&gt;=ตั้งค่า!$I$13,"ผ่าน","ไม่ผ่าน")))</f>
        <v/>
      </c>
      <c r="W19" s="36"/>
      <c r="X19" s="36"/>
      <c r="Y19" s="36"/>
    </row>
    <row r="20" spans="1:25">
      <c r="A20" s="15"/>
      <c r="B20" s="92" t="str">
        <f>ข้อมูลนักเรียน!$D17</f>
        <v/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241" t="str">
        <f>IF($C20="","",'พ.ค.'!$AI18)</f>
        <v/>
      </c>
      <c r="E20" s="241" t="str">
        <f>IF($C20="","",'มิ.ย.'!$AI18)</f>
        <v/>
      </c>
      <c r="F20" s="241" t="str">
        <f>IF($C20="","",'ก.ค.'!$AI18)</f>
        <v/>
      </c>
      <c r="G20" s="241" t="str">
        <f>IF($C20="","",'ส.ค.'!$AI18)</f>
        <v/>
      </c>
      <c r="H20" s="241" t="str">
        <f>IF($C20="","",'ก.ย.'!$AI18)</f>
        <v/>
      </c>
      <c r="I20" s="241" t="str">
        <f>IF($C20="","",'ต.ค.'!$AI18)</f>
        <v/>
      </c>
      <c r="J20" s="179" t="str">
        <f>IF($C20="","",'พ.ย.'!$AI18)</f>
        <v/>
      </c>
      <c r="K20" s="179" t="str">
        <f>IF($C20="","",'ธ.ค.'!$AI18)</f>
        <v/>
      </c>
      <c r="L20" s="179" t="str">
        <f>IF($C20="","",'ม.ค.'!$AI18)</f>
        <v/>
      </c>
      <c r="M20" s="179" t="str">
        <f>IF($C20="","",'ก.พ.'!$AI18)</f>
        <v/>
      </c>
      <c r="N20" s="179" t="str">
        <f>IF($C20="","",'มี.ค.'!$AI18)</f>
        <v/>
      </c>
      <c r="O20" s="48" t="str">
        <f>IF($C20="","",SUM(D20:I20))</f>
        <v/>
      </c>
      <c r="P20" s="253" t="str">
        <f t="shared" si="1"/>
        <v/>
      </c>
      <c r="Q20" s="56" t="str">
        <f t="shared" si="2"/>
        <v/>
      </c>
      <c r="R20" s="26" t="str">
        <f>IF($C20="","",SUM('พ.ค.'!AK18,'มิ.ย.'!AK18,'ก.ค.'!AK18,'ส.ค.'!AK18,'ก.ย.'!AK18,'ต.ค.'!AK18,'พ.ย.'!AK18,'ธ.ค.'!AK18,'ม.ค.'!AK18,'ก.พ.'!AK18,'มี.ค.'!AK18))</f>
        <v/>
      </c>
      <c r="S20" s="26" t="str">
        <f>IF($C20="","",SUM('พ.ค.'!AL18,'มิ.ย.'!AL18,'ก.ค.'!AL18,'ส.ค.'!AL18,'ก.ย.'!AL18,'ต.ค.'!AL18,'พ.ย.'!AL18,'ธ.ค.'!AL18,'ม.ค.'!AL18,'ก.พ.'!AL18,'มี.ค.'!AL18))</f>
        <v/>
      </c>
      <c r="T20" s="25" t="str">
        <f>IF($C20="","",SUM('พ.ค.'!AM18,'มิ.ย.'!AM18,'ก.ค.'!AM18,'ส.ค.'!AM18,'ก.ย.'!AM18,'ต.ค.'!AM18,'พ.ย.'!AM18,'ธ.ค.'!AM18,'ม.ค.'!AM18,'ก.พ.'!AM18,'มี.ค.'!AM18))</f>
        <v/>
      </c>
      <c r="U20" s="27" t="str">
        <f>IF($C20="","",IF(ข้อมูลนักเรียน!$K17="ย้ายออก","ย้ายออก",(Q20/$Q$4)*100))</f>
        <v/>
      </c>
      <c r="V20" s="23" t="str">
        <f>IF($C20="","",IF(ข้อมูลนักเรียน!$K17="ย้ายออก","ย้ายออก",IF(U20&gt;=ตั้งค่า!$I$13,"ผ่าน","ไม่ผ่าน")))</f>
        <v/>
      </c>
      <c r="W20" s="36"/>
      <c r="X20" s="36"/>
      <c r="Y20" s="36"/>
    </row>
    <row r="21" spans="1:25">
      <c r="A21" s="15"/>
      <c r="B21" s="92" t="str">
        <f>ข้อมูลนักเรียน!$D18</f>
        <v/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241" t="str">
        <f>IF($C21="","",'พ.ค.'!$AI19)</f>
        <v/>
      </c>
      <c r="E21" s="241" t="str">
        <f>IF($C21="","",'มิ.ย.'!$AI19)</f>
        <v/>
      </c>
      <c r="F21" s="241" t="str">
        <f>IF($C21="","",'ก.ค.'!$AI19)</f>
        <v/>
      </c>
      <c r="G21" s="241" t="str">
        <f>IF($C21="","",'ส.ค.'!$AI19)</f>
        <v/>
      </c>
      <c r="H21" s="241" t="str">
        <f>IF($C21="","",'ก.ย.'!$AI19)</f>
        <v/>
      </c>
      <c r="I21" s="241" t="str">
        <f>IF($C21="","",'ต.ค.'!$AI19)</f>
        <v/>
      </c>
      <c r="J21" s="179" t="str">
        <f>IF($C21="","",'พ.ย.'!$AI19)</f>
        <v/>
      </c>
      <c r="K21" s="179" t="str">
        <f>IF($C21="","",'ธ.ค.'!$AI19)</f>
        <v/>
      </c>
      <c r="L21" s="179" t="str">
        <f>IF($C21="","",'ม.ค.'!$AI19)</f>
        <v/>
      </c>
      <c r="M21" s="179" t="str">
        <f>IF($C21="","",'ก.พ.'!$AI19)</f>
        <v/>
      </c>
      <c r="N21" s="179" t="str">
        <f>IF($C21="","",'มี.ค.'!$AI19)</f>
        <v/>
      </c>
      <c r="O21" s="48" t="str">
        <f t="shared" si="0"/>
        <v/>
      </c>
      <c r="P21" s="253" t="str">
        <f t="shared" si="1"/>
        <v/>
      </c>
      <c r="Q21" s="56" t="str">
        <f t="shared" si="2"/>
        <v/>
      </c>
      <c r="R21" s="26" t="str">
        <f>IF($C21="","",SUM('พ.ค.'!AK19,'มิ.ย.'!AK19,'ก.ค.'!AK19,'ส.ค.'!AK19,'ก.ย.'!AK19,'ต.ค.'!AK19,'พ.ย.'!AK19,'ธ.ค.'!AK19,'ม.ค.'!AK19,'ก.พ.'!AK19,'มี.ค.'!AK19))</f>
        <v/>
      </c>
      <c r="S21" s="26" t="str">
        <f>IF($C21="","",SUM('พ.ค.'!AL19,'มิ.ย.'!AL19,'ก.ค.'!AL19,'ส.ค.'!AL19,'ก.ย.'!AL19,'ต.ค.'!AL19,'พ.ย.'!AL19,'ธ.ค.'!AL19,'ม.ค.'!AL19,'ก.พ.'!AL19,'มี.ค.'!AL19))</f>
        <v/>
      </c>
      <c r="T21" s="25" t="str">
        <f>IF($C21="","",SUM('พ.ค.'!AM19,'มิ.ย.'!AM19,'ก.ค.'!AM19,'ส.ค.'!AM19,'ก.ย.'!AM19,'ต.ค.'!AM19,'พ.ย.'!AM19,'ธ.ค.'!AM19,'ม.ค.'!AM19,'ก.พ.'!AM19,'มี.ค.'!AM19))</f>
        <v/>
      </c>
      <c r="U21" s="27" t="str">
        <f>IF($C21="","",IF(ข้อมูลนักเรียน!$K18="ย้ายออก","ย้ายออก",(Q21/$Q$4)*100))</f>
        <v/>
      </c>
      <c r="V21" s="23" t="str">
        <f>IF($C21="","",IF(ข้อมูลนักเรียน!$K18="ย้ายออก","ย้ายออก",IF(U21&gt;=ตั้งค่า!$I$13,"ผ่าน","ไม่ผ่าน")))</f>
        <v/>
      </c>
      <c r="W21" s="36"/>
      <c r="X21" s="36"/>
      <c r="Y21" s="36"/>
    </row>
    <row r="22" spans="1:25">
      <c r="A22" s="15"/>
      <c r="B22" s="92" t="str">
        <f>ข้อมูลนักเรียน!$D19</f>
        <v/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241" t="str">
        <f>IF($C22="","",'พ.ค.'!$AI20)</f>
        <v/>
      </c>
      <c r="E22" s="241" t="str">
        <f>IF($C22="","",'มิ.ย.'!$AI20)</f>
        <v/>
      </c>
      <c r="F22" s="241" t="str">
        <f>IF($C22="","",'ก.ค.'!$AI20)</f>
        <v/>
      </c>
      <c r="G22" s="241" t="str">
        <f>IF($C22="","",'ส.ค.'!$AI20)</f>
        <v/>
      </c>
      <c r="H22" s="241" t="str">
        <f>IF($C22="","",'ก.ย.'!$AI20)</f>
        <v/>
      </c>
      <c r="I22" s="241" t="str">
        <f>IF($C22="","",'ต.ค.'!$AI20)</f>
        <v/>
      </c>
      <c r="J22" s="179" t="str">
        <f>IF($C22="","",'พ.ย.'!$AI20)</f>
        <v/>
      </c>
      <c r="K22" s="179" t="str">
        <f>IF($C22="","",'ธ.ค.'!$AI20)</f>
        <v/>
      </c>
      <c r="L22" s="179" t="str">
        <f>IF($C22="","",'ม.ค.'!$AI20)</f>
        <v/>
      </c>
      <c r="M22" s="179" t="str">
        <f>IF($C22="","",'ก.พ.'!$AI20)</f>
        <v/>
      </c>
      <c r="N22" s="179" t="str">
        <f>IF($C22="","",'มี.ค.'!$AI20)</f>
        <v/>
      </c>
      <c r="O22" s="48" t="str">
        <f t="shared" si="0"/>
        <v/>
      </c>
      <c r="P22" s="253" t="str">
        <f t="shared" si="1"/>
        <v/>
      </c>
      <c r="Q22" s="56" t="str">
        <f t="shared" si="2"/>
        <v/>
      </c>
      <c r="R22" s="26" t="str">
        <f>IF($C22="","",SUM('พ.ค.'!AK20,'มิ.ย.'!AK20,'ก.ค.'!AK20,'ส.ค.'!AK20,'ก.ย.'!AK20,'ต.ค.'!AK20,'พ.ย.'!AK20,'ธ.ค.'!AK20,'ม.ค.'!AK20,'ก.พ.'!AK20,'มี.ค.'!AK20))</f>
        <v/>
      </c>
      <c r="S22" s="26" t="str">
        <f>IF($C22="","",SUM('พ.ค.'!AL20,'มิ.ย.'!AL20,'ก.ค.'!AL20,'ส.ค.'!AL20,'ก.ย.'!AL20,'ต.ค.'!AL20,'พ.ย.'!AL20,'ธ.ค.'!AL20,'ม.ค.'!AL20,'ก.พ.'!AL20,'มี.ค.'!AL20))</f>
        <v/>
      </c>
      <c r="T22" s="25" t="str">
        <f>IF($C22="","",SUM('พ.ค.'!AM20,'มิ.ย.'!AM20,'ก.ค.'!AM20,'ส.ค.'!AM20,'ก.ย.'!AM20,'ต.ค.'!AM20,'พ.ย.'!AM20,'ธ.ค.'!AM20,'ม.ค.'!AM20,'ก.พ.'!AM20,'มี.ค.'!AM20))</f>
        <v/>
      </c>
      <c r="U22" s="27" t="str">
        <f>IF($C22="","",IF(ข้อมูลนักเรียน!$K19="ย้ายออก","ย้ายออก",(Q22/$Q$4)*100))</f>
        <v/>
      </c>
      <c r="V22" s="23" t="str">
        <f>IF($C22="","",IF(ข้อมูลนักเรียน!$K19="ย้ายออก","ย้ายออก",IF(U22&gt;=ตั้งค่า!$I$13,"ผ่าน","ไม่ผ่าน")))</f>
        <v/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28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4" t="s">
        <v>131</v>
      </c>
      <c r="E1" s="593" t="s">
        <v>22</v>
      </c>
      <c r="F1" s="593" t="s">
        <v>23</v>
      </c>
      <c r="G1" s="593" t="s">
        <v>42</v>
      </c>
      <c r="H1" s="593" t="s">
        <v>192</v>
      </c>
      <c r="I1" s="593" t="s">
        <v>235</v>
      </c>
      <c r="J1" s="593" t="s">
        <v>194</v>
      </c>
      <c r="K1" s="594" t="s">
        <v>131</v>
      </c>
      <c r="L1" s="594" t="s">
        <v>236</v>
      </c>
      <c r="M1" s="594" t="s">
        <v>201</v>
      </c>
      <c r="N1" s="594" t="s">
        <v>237</v>
      </c>
      <c r="O1" s="594" t="s">
        <v>201</v>
      </c>
      <c r="P1" s="594" t="s">
        <v>131</v>
      </c>
      <c r="Q1" s="594" t="s">
        <v>238</v>
      </c>
      <c r="R1" s="597" t="s">
        <v>202</v>
      </c>
      <c r="S1" s="594" t="s">
        <v>201</v>
      </c>
      <c r="T1" s="594" t="s">
        <v>198</v>
      </c>
      <c r="U1" s="594" t="s">
        <v>199</v>
      </c>
    </row>
    <row r="2" spans="1:21" ht="24" customHeight="1">
      <c r="A2" s="70" t="s">
        <v>165</v>
      </c>
      <c r="B2" s="69">
        <v>1</v>
      </c>
      <c r="C2" s="71"/>
      <c r="D2" s="595"/>
      <c r="E2" s="593"/>
      <c r="F2" s="593"/>
      <c r="G2" s="593"/>
      <c r="H2" s="593"/>
      <c r="I2" s="593"/>
      <c r="J2" s="593"/>
      <c r="K2" s="595"/>
      <c r="L2" s="595"/>
      <c r="M2" s="595"/>
      <c r="N2" s="595"/>
      <c r="O2" s="595"/>
      <c r="P2" s="595"/>
      <c r="Q2" s="595"/>
      <c r="R2" s="598"/>
      <c r="S2" s="595"/>
      <c r="T2" s="595"/>
      <c r="U2" s="595"/>
    </row>
    <row r="3" spans="1:21" ht="24" customHeight="1">
      <c r="A3" s="36"/>
      <c r="B3" s="36"/>
      <c r="C3" s="36"/>
      <c r="D3" s="596"/>
      <c r="E3" s="593"/>
      <c r="F3" s="593"/>
      <c r="G3" s="593"/>
      <c r="H3" s="593"/>
      <c r="I3" s="593"/>
      <c r="J3" s="593"/>
      <c r="K3" s="596"/>
      <c r="L3" s="596"/>
      <c r="M3" s="596"/>
      <c r="N3" s="596"/>
      <c r="O3" s="596"/>
      <c r="P3" s="596"/>
      <c r="Q3" s="596"/>
      <c r="R3" s="599"/>
      <c r="S3" s="596"/>
      <c r="T3" s="596"/>
      <c r="U3" s="596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04009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1-1297-01711-93-6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เด็กชายผรัณชัย  ดีนิล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04010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1-1394-00112-88-0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เด็กชายกฤติณ  บาระพรม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04012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1-1399-00859-41-1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เด็กชายปวริศร์  ชัยณรงค์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04016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1-1206-01196-32-2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เด็กหญิงเกศมณี  เชื้อชัยนาท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04056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1-1394-00117-77-6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เด็กหญิงเมญาดา  พรชัย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>04098</v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>1-1399-00861-36-9</v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เด็กหญิงกมลวรรณ  ภิรมย์พร้อม</v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8">
        <f t="shared" si="0"/>
        <v>6</v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>
        <f t="shared" si="1"/>
        <v>6</v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>04107</v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>7-1307-00023-33-6</v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 xml:space="preserve">เด็กชายหนุ่ม  </v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8">
        <f t="shared" si="0"/>
        <v>7</v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>
        <f t="shared" si="1"/>
        <v>7</v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>04134</v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>1-1010-00588-15-4</v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เด็กชายพูนทรัพย์  ชาญสูงเนิน</v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8">
        <f t="shared" si="0"/>
        <v>8</v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>
        <f t="shared" si="1"/>
        <v>8</v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>04185</v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>1-7498-00672-16-0</v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เด็กหญิงวรรณพร  ปีนะสา</v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8">
        <f t="shared" si="0"/>
        <v>9</v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>
        <f t="shared" si="1"/>
        <v>9</v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>04209</v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>1-4099-04584-12-0</v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เด็กชายศิวกร  แก้วภักดี</v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8">
        <f t="shared" si="0"/>
        <v>10</v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>
        <f t="shared" si="1"/>
        <v>10</v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>04224</v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>1-4096-00607-95-2</v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เด็กชายอิสริยยศ  แสนพิมพ์</v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8">
        <f t="shared" si="0"/>
        <v>11</v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>
        <f t="shared" si="1"/>
        <v>11</v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 t="str">
        <f>ข้อมูลนักเรียน!$D14</f>
        <v/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/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/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/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 t="str">
        <f>IF($B$2=1,IF(ข้อมูลนักเรียน!O14="","",ข้อมูลนักเรียน!O14),IF(ข้อมูลนักเรียน!O44="","",ข้อมูลนักเรียน!O44))</f>
        <v/>
      </c>
      <c r="K15" s="98" t="str">
        <f t="shared" si="0"/>
        <v/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 t="str">
        <f t="shared" si="1"/>
        <v/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 t="str">
        <f>ข้อมูลนักเรียน!$D15</f>
        <v/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/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/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/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 t="str">
        <f>IF($B$2=1,IF(ข้อมูลนักเรียน!O15="","",ข้อมูลนักเรียน!O15),IF(ข้อมูลนักเรียน!O45="","",ข้อมูลนักเรียน!O45))</f>
        <v/>
      </c>
      <c r="K16" s="98" t="str">
        <f t="shared" si="0"/>
        <v/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 t="str">
        <f t="shared" si="1"/>
        <v/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 t="str">
        <f>ข้อมูลนักเรียน!$D16</f>
        <v/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98" t="str">
        <f t="shared" si="0"/>
        <v/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 t="str">
        <f t="shared" si="1"/>
        <v/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8" t="str">
        <f t="shared" si="0"/>
        <v/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 t="str">
        <f t="shared" si="1"/>
        <v/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8" t="str">
        <f t="shared" si="0"/>
        <v/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 t="str">
        <f t="shared" si="1"/>
        <v/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8" t="str">
        <f t="shared" si="0"/>
        <v/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 t="str">
        <f t="shared" si="1"/>
        <v/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DVV2TNO2ciTsaLTlWViEHFSGwS6hF/xm9cpyBcUmNmJMytcovINJ2coIWipzOAG+6GMPEefz7IU6Lp96j/mGwg==" saltValue="6IUH8Q/QMKjwP856rePYDQ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D1" zoomScale="118" zoomScaleNormal="118" workbookViewId="0">
      <selection activeCell="P8" sqref="P8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10" t="s">
        <v>131</v>
      </c>
      <c r="E1" s="606" t="s">
        <v>132</v>
      </c>
      <c r="F1" s="606"/>
      <c r="G1" s="606"/>
      <c r="H1" s="606"/>
      <c r="I1" s="606"/>
      <c r="J1" s="606"/>
      <c r="K1" s="606" t="s">
        <v>29</v>
      </c>
      <c r="L1" s="606"/>
      <c r="M1" s="606"/>
      <c r="N1" s="607" t="str">
        <f>ตั้งค่าเดือน!$B2</f>
        <v>พฤษภาคม</v>
      </c>
      <c r="O1" s="607"/>
      <c r="P1" s="607"/>
      <c r="Q1" s="607"/>
      <c r="R1" s="607"/>
      <c r="S1" s="607"/>
      <c r="T1" s="607"/>
      <c r="U1" s="606" t="s">
        <v>129</v>
      </c>
      <c r="V1" s="606"/>
      <c r="W1" s="607">
        <f>ตั้งค่าเดือน!$D2</f>
        <v>2568</v>
      </c>
      <c r="X1" s="607"/>
      <c r="Y1" s="607"/>
      <c r="Z1" s="607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9" t="s">
        <v>126</v>
      </c>
      <c r="AL1" s="610" t="s">
        <v>131</v>
      </c>
      <c r="AM1" s="606" t="s">
        <v>132</v>
      </c>
      <c r="AN1" s="606"/>
      <c r="AO1" s="606"/>
      <c r="AP1" s="606"/>
      <c r="AQ1" s="606"/>
      <c r="AR1" s="606"/>
      <c r="AS1" s="606" t="s">
        <v>29</v>
      </c>
      <c r="AT1" s="606"/>
      <c r="AU1" s="606"/>
      <c r="AV1" s="607" t="str">
        <f>ตั้งค่าเดือน!$B3</f>
        <v>มิถุนายน</v>
      </c>
      <c r="AW1" s="607"/>
      <c r="AX1" s="607"/>
      <c r="AY1" s="607"/>
      <c r="AZ1" s="607"/>
      <c r="BA1" s="607"/>
      <c r="BB1" s="607"/>
      <c r="BC1" s="606" t="s">
        <v>129</v>
      </c>
      <c r="BD1" s="606"/>
      <c r="BE1" s="607">
        <f>ตั้งค่าเดือน!$D3</f>
        <v>2568</v>
      </c>
      <c r="BF1" s="607"/>
      <c r="BG1" s="607"/>
      <c r="BH1" s="607"/>
      <c r="BI1" s="608"/>
      <c r="BJ1" s="608"/>
      <c r="BK1" s="608"/>
      <c r="BL1" s="608"/>
      <c r="BM1" s="608"/>
      <c r="BN1" s="608"/>
      <c r="BO1" s="608"/>
      <c r="BP1" s="608"/>
      <c r="BQ1" s="608"/>
      <c r="BR1" s="608"/>
      <c r="BS1" s="609" t="s">
        <v>126</v>
      </c>
      <c r="BT1" s="610" t="s">
        <v>131</v>
      </c>
      <c r="BU1" s="606" t="s">
        <v>132</v>
      </c>
      <c r="BV1" s="606"/>
      <c r="BW1" s="606"/>
      <c r="BX1" s="606"/>
      <c r="BY1" s="606"/>
      <c r="BZ1" s="606"/>
      <c r="CA1" s="606" t="s">
        <v>29</v>
      </c>
      <c r="CB1" s="606"/>
      <c r="CC1" s="606"/>
      <c r="CD1" s="607" t="str">
        <f>ตั้งค่าเดือน!$B4</f>
        <v>กรกฎาคม</v>
      </c>
      <c r="CE1" s="607"/>
      <c r="CF1" s="607"/>
      <c r="CG1" s="607"/>
      <c r="CH1" s="607"/>
      <c r="CI1" s="607"/>
      <c r="CJ1" s="607"/>
      <c r="CK1" s="606" t="s">
        <v>129</v>
      </c>
      <c r="CL1" s="606"/>
      <c r="CM1" s="607">
        <f>ตั้งค่าเดือน!$D4</f>
        <v>2568</v>
      </c>
      <c r="CN1" s="607"/>
      <c r="CO1" s="607"/>
      <c r="CP1" s="607"/>
      <c r="CQ1" s="608"/>
      <c r="CR1" s="608"/>
      <c r="CS1" s="608"/>
      <c r="CT1" s="608"/>
      <c r="CU1" s="608"/>
      <c r="CV1" s="608"/>
      <c r="CW1" s="608"/>
      <c r="CX1" s="608"/>
      <c r="CY1" s="608"/>
      <c r="CZ1" s="608"/>
      <c r="DA1" s="609" t="s">
        <v>126</v>
      </c>
      <c r="DB1" s="610" t="s">
        <v>131</v>
      </c>
      <c r="DC1" s="606" t="s">
        <v>132</v>
      </c>
      <c r="DD1" s="606"/>
      <c r="DE1" s="606"/>
      <c r="DF1" s="606"/>
      <c r="DG1" s="606"/>
      <c r="DH1" s="606"/>
      <c r="DI1" s="606" t="s">
        <v>29</v>
      </c>
      <c r="DJ1" s="606"/>
      <c r="DK1" s="606"/>
      <c r="DL1" s="607" t="str">
        <f>ตั้งค่าเดือน!$B5</f>
        <v>สิงหาคม</v>
      </c>
      <c r="DM1" s="607"/>
      <c r="DN1" s="607"/>
      <c r="DO1" s="607"/>
      <c r="DP1" s="607"/>
      <c r="DQ1" s="607"/>
      <c r="DR1" s="607"/>
      <c r="DS1" s="606" t="s">
        <v>129</v>
      </c>
      <c r="DT1" s="606"/>
      <c r="DU1" s="607">
        <f>ตั้งค่าเดือน!$D5</f>
        <v>2568</v>
      </c>
      <c r="DV1" s="607"/>
      <c r="DW1" s="607"/>
      <c r="DX1" s="607"/>
      <c r="DY1" s="608"/>
      <c r="DZ1" s="608"/>
      <c r="EA1" s="608"/>
      <c r="EB1" s="608"/>
      <c r="EC1" s="608"/>
      <c r="ED1" s="608"/>
      <c r="EE1" s="608"/>
      <c r="EF1" s="608"/>
      <c r="EG1" s="608"/>
      <c r="EH1" s="608"/>
      <c r="EI1" s="609" t="s">
        <v>126</v>
      </c>
      <c r="EJ1" s="610" t="s">
        <v>131</v>
      </c>
      <c r="EK1" s="606" t="s">
        <v>132</v>
      </c>
      <c r="EL1" s="606"/>
      <c r="EM1" s="606"/>
      <c r="EN1" s="606"/>
      <c r="EO1" s="606"/>
      <c r="EP1" s="606"/>
      <c r="EQ1" s="606" t="s">
        <v>29</v>
      </c>
      <c r="ER1" s="606"/>
      <c r="ES1" s="606"/>
      <c r="ET1" s="607" t="str">
        <f>ตั้งค่าเดือน!$B6</f>
        <v>กันยายน</v>
      </c>
      <c r="EU1" s="607"/>
      <c r="EV1" s="607"/>
      <c r="EW1" s="607"/>
      <c r="EX1" s="607"/>
      <c r="EY1" s="607"/>
      <c r="EZ1" s="607"/>
      <c r="FA1" s="606" t="s">
        <v>129</v>
      </c>
      <c r="FB1" s="606"/>
      <c r="FC1" s="607">
        <f>ตั้งค่าเดือน!$D6</f>
        <v>2568</v>
      </c>
      <c r="FD1" s="607"/>
      <c r="FE1" s="607"/>
      <c r="FF1" s="607"/>
      <c r="FG1" s="608"/>
      <c r="FH1" s="608"/>
      <c r="FI1" s="608"/>
      <c r="FJ1" s="608"/>
      <c r="FK1" s="608"/>
      <c r="FL1" s="608"/>
      <c r="FM1" s="608"/>
      <c r="FN1" s="608"/>
      <c r="FO1" s="608"/>
      <c r="FP1" s="608"/>
      <c r="FQ1" s="609" t="s">
        <v>126</v>
      </c>
      <c r="FR1" s="610" t="s">
        <v>131</v>
      </c>
      <c r="FS1" s="606" t="s">
        <v>132</v>
      </c>
      <c r="FT1" s="606"/>
      <c r="FU1" s="606"/>
      <c r="FV1" s="606"/>
      <c r="FW1" s="606"/>
      <c r="FX1" s="606"/>
      <c r="FY1" s="606" t="s">
        <v>29</v>
      </c>
      <c r="FZ1" s="606"/>
      <c r="GA1" s="606"/>
      <c r="GB1" s="607" t="str">
        <f>ตั้งค่าเดือน!$B7</f>
        <v>ตุลาคม</v>
      </c>
      <c r="GC1" s="607"/>
      <c r="GD1" s="607"/>
      <c r="GE1" s="607"/>
      <c r="GF1" s="607"/>
      <c r="GG1" s="607"/>
      <c r="GH1" s="607"/>
      <c r="GI1" s="606" t="s">
        <v>129</v>
      </c>
      <c r="GJ1" s="606"/>
      <c r="GK1" s="607">
        <f>ตั้งค่าเดือน!$D7</f>
        <v>2568</v>
      </c>
      <c r="GL1" s="607"/>
      <c r="GM1" s="607"/>
      <c r="GN1" s="607"/>
      <c r="GO1" s="608"/>
      <c r="GP1" s="608"/>
      <c r="GQ1" s="608"/>
      <c r="GR1" s="608"/>
      <c r="GS1" s="608"/>
      <c r="GT1" s="608"/>
      <c r="GU1" s="608"/>
      <c r="GV1" s="608"/>
      <c r="GW1" s="608"/>
      <c r="GX1" s="608"/>
      <c r="GY1" s="609" t="s">
        <v>126</v>
      </c>
      <c r="GZ1" s="610" t="s">
        <v>131</v>
      </c>
      <c r="HA1" s="606" t="s">
        <v>132</v>
      </c>
      <c r="HB1" s="606"/>
      <c r="HC1" s="606"/>
      <c r="HD1" s="606"/>
      <c r="HE1" s="606"/>
      <c r="HF1" s="606"/>
      <c r="HG1" s="606" t="s">
        <v>29</v>
      </c>
      <c r="HH1" s="606"/>
      <c r="HI1" s="606"/>
      <c r="HJ1" s="607" t="str">
        <f>ตั้งค่าเดือน!$B8</f>
        <v>พฤศจิกายน</v>
      </c>
      <c r="HK1" s="607"/>
      <c r="HL1" s="607"/>
      <c r="HM1" s="607"/>
      <c r="HN1" s="607"/>
      <c r="HO1" s="607"/>
      <c r="HP1" s="607"/>
      <c r="HQ1" s="606" t="s">
        <v>129</v>
      </c>
      <c r="HR1" s="606"/>
      <c r="HS1" s="607">
        <f>ตั้งค่าเดือน!$D8</f>
        <v>2568</v>
      </c>
      <c r="HT1" s="607"/>
      <c r="HU1" s="607"/>
      <c r="HV1" s="607"/>
      <c r="HW1" s="608"/>
      <c r="HX1" s="608"/>
      <c r="HY1" s="608"/>
      <c r="HZ1" s="608"/>
      <c r="IA1" s="608"/>
      <c r="IB1" s="608"/>
      <c r="IC1" s="608"/>
      <c r="ID1" s="608"/>
      <c r="IE1" s="608"/>
      <c r="IF1" s="608"/>
      <c r="IG1" s="609" t="s">
        <v>126</v>
      </c>
      <c r="IH1" s="610" t="s">
        <v>131</v>
      </c>
      <c r="II1" s="606" t="s">
        <v>132</v>
      </c>
      <c r="IJ1" s="606"/>
      <c r="IK1" s="606"/>
      <c r="IL1" s="606"/>
      <c r="IM1" s="606"/>
      <c r="IN1" s="606"/>
      <c r="IO1" s="606" t="s">
        <v>29</v>
      </c>
      <c r="IP1" s="606"/>
      <c r="IQ1" s="606"/>
      <c r="IR1" s="607" t="str">
        <f>ตั้งค่าเดือน!$B9</f>
        <v>ธันวาคม</v>
      </c>
      <c r="IS1" s="607"/>
      <c r="IT1" s="607"/>
      <c r="IU1" s="607"/>
      <c r="IV1" s="607"/>
      <c r="IW1" s="607"/>
      <c r="IX1" s="607"/>
      <c r="IY1" s="606" t="s">
        <v>129</v>
      </c>
      <c r="IZ1" s="606"/>
      <c r="JA1" s="607">
        <f>ตั้งค่าเดือน!$D9</f>
        <v>2568</v>
      </c>
      <c r="JB1" s="607"/>
      <c r="JC1" s="607"/>
      <c r="JD1" s="607"/>
      <c r="JE1" s="608"/>
      <c r="JF1" s="608"/>
      <c r="JG1" s="608"/>
      <c r="JH1" s="608"/>
      <c r="JI1" s="608"/>
      <c r="JJ1" s="608"/>
      <c r="JK1" s="608"/>
      <c r="JL1" s="608"/>
      <c r="JM1" s="608"/>
      <c r="JN1" s="608"/>
      <c r="JO1" s="609" t="s">
        <v>126</v>
      </c>
      <c r="JP1" s="610" t="s">
        <v>131</v>
      </c>
      <c r="JQ1" s="606" t="s">
        <v>132</v>
      </c>
      <c r="JR1" s="606"/>
      <c r="JS1" s="606"/>
      <c r="JT1" s="606"/>
      <c r="JU1" s="606"/>
      <c r="JV1" s="606"/>
      <c r="JW1" s="606" t="s">
        <v>29</v>
      </c>
      <c r="JX1" s="606"/>
      <c r="JY1" s="606"/>
      <c r="JZ1" s="607" t="str">
        <f>ตั้งค่าเดือน!$B10</f>
        <v>มกราคม</v>
      </c>
      <c r="KA1" s="607"/>
      <c r="KB1" s="607"/>
      <c r="KC1" s="607"/>
      <c r="KD1" s="607"/>
      <c r="KE1" s="607"/>
      <c r="KF1" s="607"/>
      <c r="KG1" s="606" t="s">
        <v>129</v>
      </c>
      <c r="KH1" s="606"/>
      <c r="KI1" s="607">
        <f>ตั้งค่าเดือน!$D10</f>
        <v>2569</v>
      </c>
      <c r="KJ1" s="607"/>
      <c r="KK1" s="607"/>
      <c r="KL1" s="607"/>
      <c r="KM1" s="608"/>
      <c r="KN1" s="608"/>
      <c r="KO1" s="608"/>
      <c r="KP1" s="608"/>
      <c r="KQ1" s="608"/>
      <c r="KR1" s="608"/>
      <c r="KS1" s="608"/>
      <c r="KT1" s="608"/>
      <c r="KU1" s="608"/>
      <c r="KV1" s="608"/>
      <c r="KW1" s="609" t="s">
        <v>126</v>
      </c>
      <c r="KX1" s="610" t="s">
        <v>131</v>
      </c>
      <c r="KY1" s="606" t="s">
        <v>132</v>
      </c>
      <c r="KZ1" s="606"/>
      <c r="LA1" s="606"/>
      <c r="LB1" s="606"/>
      <c r="LC1" s="606"/>
      <c r="LD1" s="606"/>
      <c r="LE1" s="606" t="s">
        <v>29</v>
      </c>
      <c r="LF1" s="606"/>
      <c r="LG1" s="606"/>
      <c r="LH1" s="607" t="str">
        <f>ตั้งค่าเดือน!$B11</f>
        <v>กุมภาพันธ์</v>
      </c>
      <c r="LI1" s="607"/>
      <c r="LJ1" s="607"/>
      <c r="LK1" s="607"/>
      <c r="LL1" s="607"/>
      <c r="LM1" s="607"/>
      <c r="LN1" s="607"/>
      <c r="LO1" s="606" t="s">
        <v>129</v>
      </c>
      <c r="LP1" s="606"/>
      <c r="LQ1" s="607">
        <f>ตั้งค่าเดือน!$D11</f>
        <v>2569</v>
      </c>
      <c r="LR1" s="607"/>
      <c r="LS1" s="607"/>
      <c r="LT1" s="607"/>
      <c r="LU1" s="608"/>
      <c r="LV1" s="608"/>
      <c r="LW1" s="608"/>
      <c r="LX1" s="608"/>
      <c r="LY1" s="608"/>
      <c r="LZ1" s="608"/>
      <c r="MA1" s="608"/>
      <c r="MB1" s="608"/>
      <c r="MC1" s="608"/>
      <c r="MD1" s="608"/>
      <c r="ME1" s="609" t="s">
        <v>126</v>
      </c>
      <c r="MF1" s="610" t="s">
        <v>131</v>
      </c>
      <c r="MG1" s="606" t="s">
        <v>132</v>
      </c>
      <c r="MH1" s="606"/>
      <c r="MI1" s="606"/>
      <c r="MJ1" s="606"/>
      <c r="MK1" s="606"/>
      <c r="ML1" s="606"/>
      <c r="MM1" s="606" t="s">
        <v>29</v>
      </c>
      <c r="MN1" s="606"/>
      <c r="MO1" s="606"/>
      <c r="MP1" s="607" t="str">
        <f>ตั้งค่าเดือน!$B12</f>
        <v>มีนาคม</v>
      </c>
      <c r="MQ1" s="607"/>
      <c r="MR1" s="607"/>
      <c r="MS1" s="607"/>
      <c r="MT1" s="607"/>
      <c r="MU1" s="607"/>
      <c r="MV1" s="607"/>
      <c r="MW1" s="606" t="s">
        <v>129</v>
      </c>
      <c r="MX1" s="606"/>
      <c r="MY1" s="607">
        <f>ตั้งค่าเดือน!$D12</f>
        <v>2569</v>
      </c>
      <c r="MZ1" s="607"/>
      <c r="NA1" s="607"/>
      <c r="NB1" s="607"/>
      <c r="NC1" s="608"/>
      <c r="ND1" s="608"/>
      <c r="NE1" s="608"/>
      <c r="NF1" s="608"/>
      <c r="NG1" s="608"/>
      <c r="NH1" s="608"/>
      <c r="NI1" s="608"/>
      <c r="NJ1" s="608"/>
      <c r="NK1" s="608"/>
      <c r="NL1" s="608"/>
      <c r="NM1" s="609" t="s">
        <v>126</v>
      </c>
    </row>
    <row r="2" spans="1:377" ht="23.4">
      <c r="A2" s="70" t="s">
        <v>165</v>
      </c>
      <c r="B2" s="69">
        <v>1</v>
      </c>
      <c r="C2" s="71"/>
      <c r="D2" s="610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09"/>
      <c r="AL2" s="610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09"/>
      <c r="BT2" s="610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09"/>
      <c r="DB2" s="610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09"/>
      <c r="EJ2" s="610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09"/>
      <c r="FR2" s="610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09"/>
      <c r="GZ2" s="610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09"/>
      <c r="IH2" s="610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09"/>
      <c r="JP2" s="610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09"/>
      <c r="KX2" s="610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09"/>
      <c r="MF2" s="610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09"/>
    </row>
    <row r="3" spans="1:377">
      <c r="A3" s="50"/>
      <c r="B3" s="50"/>
      <c r="C3" s="50"/>
      <c r="D3" s="610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09"/>
      <c r="AL3" s="610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09"/>
      <c r="BT3" s="610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09"/>
      <c r="DB3" s="610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09"/>
      <c r="EJ3" s="610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09"/>
      <c r="FR3" s="610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09"/>
      <c r="GZ3" s="610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09"/>
      <c r="IH3" s="610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09"/>
      <c r="JP3" s="610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09"/>
      <c r="KX3" s="610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09"/>
      <c r="MF3" s="610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09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>
        <f>ข้อมูลนักเรียน!$D8</f>
        <v>6</v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>
        <f>IF($B$2=1,IF('พ.ค.'!AI9="","",'พ.ค.'!AI9),IF('พ.ค.'!AI39="","",'พ.ค.'!AI39))</f>
        <v>0</v>
      </c>
      <c r="AL9" s="57">
        <f t="shared" si="11"/>
        <v>6</v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>
        <f>IF($B$2=1,IF('มิ.ย.'!AI9="","",'มิ.ย.'!AI9),IF('มิ.ย.'!AI39="","",'มิ.ย.'!AI39))</f>
        <v>0</v>
      </c>
      <c r="BT9" s="57">
        <f t="shared" si="12"/>
        <v>6</v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>
        <f>IF($B$2=1,IF('ก.ค.'!AI9="","",'ก.ค.'!AI9),IF('ก.ค.'!AI39="","",'ก.ค.'!AI39))</f>
        <v>0</v>
      </c>
      <c r="DB9" s="57">
        <f t="shared" si="13"/>
        <v>6</v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>
        <f>IF($B$2=1,IF('ส.ค.'!AI9="","",'ส.ค.'!AI9),IF('ส.ค.'!AI39="","",'ส.ค.'!AI39))</f>
        <v>0</v>
      </c>
      <c r="EJ9" s="57">
        <f t="shared" si="14"/>
        <v>6</v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>
        <f>IF($B$2=1,IF('ก.ย.'!AI9="","",'ก.ย.'!AI9),IF('ก.ย.'!AI39="","",'ก.ย.'!AI39))</f>
        <v>0</v>
      </c>
      <c r="FR9" s="57">
        <f t="shared" si="15"/>
        <v>6</v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>
        <f>IF($B$2=1,IF('ต.ค.'!AI9="","",'ต.ค.'!AI9),IF('ต.ค.'!AI39="","",'ต.ค.'!AI39))</f>
        <v>0</v>
      </c>
      <c r="GZ9" s="57">
        <f t="shared" si="16"/>
        <v>6</v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>
        <f>IF($B$2=1,IF('พ.ย.'!AI9="","",'พ.ย.'!AI9),IF('พ.ย.'!AI39="","",'พ.ย.'!AI39))</f>
        <v>0</v>
      </c>
      <c r="IH9" s="57">
        <f t="shared" si="17"/>
        <v>6</v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>
        <f>IF($B$2=1,IF('ธ.ค.'!AI9="","",'ธ.ค.'!AI9),IF('ธ.ค.'!AI39="","",'ธ.ค.'!AI39))</f>
        <v>0</v>
      </c>
      <c r="JP9" s="57">
        <f t="shared" si="18"/>
        <v>6</v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>
        <f>IF($B$2=1,IF('ม.ค.'!AI9="","",'ม.ค.'!AI9),IF('ม.ค.'!AI39="","",'ม.ค.'!AI39))</f>
        <v>0</v>
      </c>
      <c r="KX9" s="57">
        <f t="shared" si="19"/>
        <v>6</v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>
        <f>IF($B$2=1,IF('ก.พ.'!AI9="","",'ก.พ.'!AI9),IF('ก.พ.'!AI39="","",'ก.พ.'!AI39))</f>
        <v>0</v>
      </c>
      <c r="MF9" s="57">
        <f t="shared" si="20"/>
        <v>6</v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>
        <f>IF($B$2=1,IF('มี.ค.'!AI9="","",'มี.ค.'!AI9),IF('มี.ค.'!AI39="","",'มี.ค.'!AI39))</f>
        <v>0</v>
      </c>
    </row>
    <row r="10" spans="1:377" ht="21" customHeight="1">
      <c r="A10" s="50"/>
      <c r="B10" s="50"/>
      <c r="C10" s="50"/>
      <c r="D10" s="57">
        <f>ข้อมูลนักเรียน!$D9</f>
        <v>7</v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>
        <f>IF($B$2=1,IF('พ.ค.'!AI10="","",'พ.ค.'!AI10),IF('พ.ค.'!AI40="","",'พ.ค.'!AI40))</f>
        <v>0</v>
      </c>
      <c r="AL10" s="57">
        <f t="shared" si="11"/>
        <v>7</v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>
        <f>IF($B$2=1,IF('มิ.ย.'!AI10="","",'มิ.ย.'!AI10),IF('มิ.ย.'!AI40="","",'มิ.ย.'!AI40))</f>
        <v>0</v>
      </c>
      <c r="BT10" s="57">
        <f t="shared" si="12"/>
        <v>7</v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>
        <f>IF($B$2=1,IF('ก.ค.'!AI10="","",'ก.ค.'!AI10),IF('ก.ค.'!AI40="","",'ก.ค.'!AI40))</f>
        <v>0</v>
      </c>
      <c r="DB10" s="57">
        <f t="shared" si="13"/>
        <v>7</v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>
        <f>IF($B$2=1,IF('ส.ค.'!AI10="","",'ส.ค.'!AI10),IF('ส.ค.'!AI40="","",'ส.ค.'!AI40))</f>
        <v>0</v>
      </c>
      <c r="EJ10" s="57">
        <f t="shared" si="14"/>
        <v>7</v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>
        <f>IF($B$2=1,IF('ก.ย.'!AI10="","",'ก.ย.'!AI10),IF('ก.ย.'!AI40="","",'ก.ย.'!AI40))</f>
        <v>0</v>
      </c>
      <c r="FR10" s="57">
        <f t="shared" si="15"/>
        <v>7</v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>
        <f>IF($B$2=1,IF('ต.ค.'!AI10="","",'ต.ค.'!AI10),IF('ต.ค.'!AI40="","",'ต.ค.'!AI40))</f>
        <v>0</v>
      </c>
      <c r="GZ10" s="57">
        <f t="shared" si="16"/>
        <v>7</v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>
        <f>IF($B$2=1,IF('พ.ย.'!AI10="","",'พ.ย.'!AI10),IF('พ.ย.'!AI40="","",'พ.ย.'!AI40))</f>
        <v>0</v>
      </c>
      <c r="IH10" s="57">
        <f t="shared" si="17"/>
        <v>7</v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>
        <f>IF($B$2=1,IF('ธ.ค.'!AI10="","",'ธ.ค.'!AI10),IF('ธ.ค.'!AI40="","",'ธ.ค.'!AI40))</f>
        <v>0</v>
      </c>
      <c r="JP10" s="57">
        <f t="shared" si="18"/>
        <v>7</v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>
        <f>IF($B$2=1,IF('ม.ค.'!AI10="","",'ม.ค.'!AI10),IF('ม.ค.'!AI40="","",'ม.ค.'!AI40))</f>
        <v>0</v>
      </c>
      <c r="KX10" s="57">
        <f t="shared" si="19"/>
        <v>7</v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>
        <f>IF($B$2=1,IF('ก.พ.'!AI10="","",'ก.พ.'!AI10),IF('ก.พ.'!AI40="","",'ก.พ.'!AI40))</f>
        <v>0</v>
      </c>
      <c r="MF10" s="57">
        <f t="shared" si="20"/>
        <v>7</v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>
        <f>IF($B$2=1,IF('มี.ค.'!AI10="","",'มี.ค.'!AI10),IF('มี.ค.'!AI40="","",'มี.ค.'!AI40))</f>
        <v>0</v>
      </c>
    </row>
    <row r="11" spans="1:377" ht="21" customHeight="1">
      <c r="A11" s="50"/>
      <c r="B11" s="50"/>
      <c r="C11" s="50"/>
      <c r="D11" s="57">
        <f>ข้อมูลนักเรียน!$D10</f>
        <v>8</v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>
        <f>IF($B$2=1,IF('พ.ค.'!AI11="","",'พ.ค.'!AI11),IF('พ.ค.'!AI41="","",'พ.ค.'!AI41))</f>
        <v>0</v>
      </c>
      <c r="AL11" s="57">
        <f t="shared" si="11"/>
        <v>8</v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>
        <f>IF($B$2=1,IF('มิ.ย.'!AI11="","",'มิ.ย.'!AI11),IF('มิ.ย.'!AI41="","",'มิ.ย.'!AI41))</f>
        <v>0</v>
      </c>
      <c r="BT11" s="57">
        <f t="shared" si="12"/>
        <v>8</v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>
        <f>IF($B$2=1,IF('ก.ค.'!AI11="","",'ก.ค.'!AI11),IF('ก.ค.'!AI41="","",'ก.ค.'!AI41))</f>
        <v>0</v>
      </c>
      <c r="DB11" s="57">
        <f t="shared" si="13"/>
        <v>8</v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>
        <f>IF($B$2=1,IF('ส.ค.'!AI11="","",'ส.ค.'!AI11),IF('ส.ค.'!AI41="","",'ส.ค.'!AI41))</f>
        <v>0</v>
      </c>
      <c r="EJ11" s="57">
        <f t="shared" si="14"/>
        <v>8</v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>
        <f>IF($B$2=1,IF('ก.ย.'!AI11="","",'ก.ย.'!AI11),IF('ก.ย.'!AI41="","",'ก.ย.'!AI41))</f>
        <v>0</v>
      </c>
      <c r="FR11" s="57">
        <f t="shared" si="15"/>
        <v>8</v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>
        <f>IF($B$2=1,IF('ต.ค.'!AI11="","",'ต.ค.'!AI11),IF('ต.ค.'!AI41="","",'ต.ค.'!AI41))</f>
        <v>0</v>
      </c>
      <c r="GZ11" s="57">
        <f t="shared" si="16"/>
        <v>8</v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>
        <f>IF($B$2=1,IF('พ.ย.'!AI11="","",'พ.ย.'!AI11),IF('พ.ย.'!AI41="","",'พ.ย.'!AI41))</f>
        <v>0</v>
      </c>
      <c r="IH11" s="57">
        <f t="shared" si="17"/>
        <v>8</v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>
        <f>IF($B$2=1,IF('ธ.ค.'!AI11="","",'ธ.ค.'!AI11),IF('ธ.ค.'!AI41="","",'ธ.ค.'!AI41))</f>
        <v>0</v>
      </c>
      <c r="JP11" s="57">
        <f t="shared" si="18"/>
        <v>8</v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>
        <f>IF($B$2=1,IF('ม.ค.'!AI11="","",'ม.ค.'!AI11),IF('ม.ค.'!AI41="","",'ม.ค.'!AI41))</f>
        <v>0</v>
      </c>
      <c r="KX11" s="57">
        <f t="shared" si="19"/>
        <v>8</v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>
        <f>IF($B$2=1,IF('ก.พ.'!AI11="","",'ก.พ.'!AI11),IF('ก.พ.'!AI41="","",'ก.พ.'!AI41))</f>
        <v>0</v>
      </c>
      <c r="MF11" s="57">
        <f t="shared" si="20"/>
        <v>8</v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>
        <f>IF($B$2=1,IF('มี.ค.'!AI11="","",'มี.ค.'!AI11),IF('มี.ค.'!AI41="","",'มี.ค.'!AI41))</f>
        <v>0</v>
      </c>
    </row>
    <row r="12" spans="1:377" ht="21" customHeight="1">
      <c r="A12" s="50"/>
      <c r="B12" s="50"/>
      <c r="C12" s="50"/>
      <c r="D12" s="57">
        <f>ข้อมูลนักเรียน!$D11</f>
        <v>9</v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>
        <f>IF($B$2=1,IF('พ.ค.'!AI12="","",'พ.ค.'!AI12),IF('พ.ค.'!AI42="","",'พ.ค.'!AI42))</f>
        <v>0</v>
      </c>
      <c r="AL12" s="57">
        <f t="shared" si="11"/>
        <v>9</v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>
        <f>IF($B$2=1,IF('มิ.ย.'!AI12="","",'มิ.ย.'!AI12),IF('มิ.ย.'!AI42="","",'มิ.ย.'!AI42))</f>
        <v>0</v>
      </c>
      <c r="BT12" s="57">
        <f t="shared" si="12"/>
        <v>9</v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>
        <f>IF($B$2=1,IF('ก.ค.'!AI12="","",'ก.ค.'!AI12),IF('ก.ค.'!AI42="","",'ก.ค.'!AI42))</f>
        <v>0</v>
      </c>
      <c r="DB12" s="57">
        <f t="shared" si="13"/>
        <v>9</v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>
        <f>IF($B$2=1,IF('ส.ค.'!AI12="","",'ส.ค.'!AI12),IF('ส.ค.'!AI42="","",'ส.ค.'!AI42))</f>
        <v>0</v>
      </c>
      <c r="EJ12" s="57">
        <f t="shared" si="14"/>
        <v>9</v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>
        <f>IF($B$2=1,IF('ก.ย.'!AI12="","",'ก.ย.'!AI12),IF('ก.ย.'!AI42="","",'ก.ย.'!AI42))</f>
        <v>0</v>
      </c>
      <c r="FR12" s="57">
        <f t="shared" si="15"/>
        <v>9</v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>
        <f>IF($B$2=1,IF('ต.ค.'!AI12="","",'ต.ค.'!AI12),IF('ต.ค.'!AI42="","",'ต.ค.'!AI42))</f>
        <v>0</v>
      </c>
      <c r="GZ12" s="57">
        <f t="shared" si="16"/>
        <v>9</v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>
        <f>IF($B$2=1,IF('พ.ย.'!AI12="","",'พ.ย.'!AI12),IF('พ.ย.'!AI42="","",'พ.ย.'!AI42))</f>
        <v>0</v>
      </c>
      <c r="IH12" s="57">
        <f t="shared" si="17"/>
        <v>9</v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>
        <f>IF($B$2=1,IF('ธ.ค.'!AI12="","",'ธ.ค.'!AI12),IF('ธ.ค.'!AI42="","",'ธ.ค.'!AI42))</f>
        <v>0</v>
      </c>
      <c r="JP12" s="57">
        <f t="shared" si="18"/>
        <v>9</v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>
        <f>IF($B$2=1,IF('ม.ค.'!AI12="","",'ม.ค.'!AI12),IF('ม.ค.'!AI42="","",'ม.ค.'!AI42))</f>
        <v>0</v>
      </c>
      <c r="KX12" s="57">
        <f t="shared" si="19"/>
        <v>9</v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>
        <f>IF($B$2=1,IF('ก.พ.'!AI12="","",'ก.พ.'!AI12),IF('ก.พ.'!AI42="","",'ก.พ.'!AI42))</f>
        <v>0</v>
      </c>
      <c r="MF12" s="57">
        <f t="shared" si="20"/>
        <v>9</v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>
        <f>IF($B$2=1,IF('มี.ค.'!AI12="","",'มี.ค.'!AI12),IF('มี.ค.'!AI42="","",'มี.ค.'!AI42))</f>
        <v>0</v>
      </c>
    </row>
    <row r="13" spans="1:377" ht="21" customHeight="1">
      <c r="A13" s="50"/>
      <c r="B13" s="50"/>
      <c r="C13" s="50"/>
      <c r="D13" s="57">
        <f>ข้อมูลนักเรียน!$D12</f>
        <v>10</v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>
        <f>IF($B$2=1,IF('พ.ค.'!AI13="","",'พ.ค.'!AI13),IF('พ.ค.'!AI43="","",'พ.ค.'!AI43))</f>
        <v>0</v>
      </c>
      <c r="AL13" s="57">
        <f t="shared" si="11"/>
        <v>10</v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>
        <f>IF($B$2=1,IF('มิ.ย.'!AI13="","",'มิ.ย.'!AI13),IF('มิ.ย.'!AI43="","",'มิ.ย.'!AI43))</f>
        <v>0</v>
      </c>
      <c r="BT13" s="57">
        <f t="shared" si="12"/>
        <v>10</v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>
        <f>IF($B$2=1,IF('ก.ค.'!AI13="","",'ก.ค.'!AI13),IF('ก.ค.'!AI43="","",'ก.ค.'!AI43))</f>
        <v>0</v>
      </c>
      <c r="DB13" s="57">
        <f t="shared" si="13"/>
        <v>10</v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>
        <f>IF($B$2=1,IF('ส.ค.'!AI13="","",'ส.ค.'!AI13),IF('ส.ค.'!AI43="","",'ส.ค.'!AI43))</f>
        <v>0</v>
      </c>
      <c r="EJ13" s="57">
        <f t="shared" si="14"/>
        <v>10</v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>
        <f>IF($B$2=1,IF('ก.ย.'!AI13="","",'ก.ย.'!AI13),IF('ก.ย.'!AI43="","",'ก.ย.'!AI43))</f>
        <v>0</v>
      </c>
      <c r="FR13" s="57">
        <f t="shared" si="15"/>
        <v>10</v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>
        <f>IF($B$2=1,IF('ต.ค.'!AI13="","",'ต.ค.'!AI13),IF('ต.ค.'!AI43="","",'ต.ค.'!AI43))</f>
        <v>0</v>
      </c>
      <c r="GZ13" s="57">
        <f t="shared" si="16"/>
        <v>10</v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>
        <f>IF($B$2=1,IF('พ.ย.'!AI13="","",'พ.ย.'!AI13),IF('พ.ย.'!AI43="","",'พ.ย.'!AI43))</f>
        <v>0</v>
      </c>
      <c r="IH13" s="57">
        <f t="shared" si="17"/>
        <v>10</v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>
        <f>IF($B$2=1,IF('ธ.ค.'!AI13="","",'ธ.ค.'!AI13),IF('ธ.ค.'!AI43="","",'ธ.ค.'!AI43))</f>
        <v>0</v>
      </c>
      <c r="JP13" s="57">
        <f t="shared" si="18"/>
        <v>10</v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>
        <f>IF($B$2=1,IF('ม.ค.'!AI13="","",'ม.ค.'!AI13),IF('ม.ค.'!AI43="","",'ม.ค.'!AI43))</f>
        <v>0</v>
      </c>
      <c r="KX13" s="57">
        <f t="shared" si="19"/>
        <v>10</v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>
        <f>IF($B$2=1,IF('ก.พ.'!AI13="","",'ก.พ.'!AI13),IF('ก.พ.'!AI43="","",'ก.พ.'!AI43))</f>
        <v>0</v>
      </c>
      <c r="MF13" s="57">
        <f t="shared" si="20"/>
        <v>10</v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>
        <f>IF($B$2=1,IF('มี.ค.'!AI13="","",'มี.ค.'!AI13),IF('มี.ค.'!AI43="","",'มี.ค.'!AI43))</f>
        <v>0</v>
      </c>
    </row>
    <row r="14" spans="1:377" ht="21" customHeight="1">
      <c r="A14" s="50"/>
      <c r="B14" s="50"/>
      <c r="C14" s="50"/>
      <c r="D14" s="57">
        <f>ข้อมูลนักเรียน!$D13</f>
        <v>11</v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>
        <f>IF($B$2=1,IF('พ.ค.'!AI14="","",'พ.ค.'!AI14),IF('พ.ค.'!AI44="","",'พ.ค.'!AI44))</f>
        <v>0</v>
      </c>
      <c r="AL14" s="57">
        <f t="shared" si="11"/>
        <v>11</v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>
        <f>IF($B$2=1,IF('มิ.ย.'!AI14="","",'มิ.ย.'!AI14),IF('มิ.ย.'!AI44="","",'มิ.ย.'!AI44))</f>
        <v>0</v>
      </c>
      <c r="BT14" s="57">
        <f t="shared" si="12"/>
        <v>11</v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>
        <f>IF($B$2=1,IF('ก.ค.'!AI14="","",'ก.ค.'!AI14),IF('ก.ค.'!AI44="","",'ก.ค.'!AI44))</f>
        <v>0</v>
      </c>
      <c r="DB14" s="57">
        <f t="shared" si="13"/>
        <v>11</v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>
        <f>IF($B$2=1,IF('ส.ค.'!AI14="","",'ส.ค.'!AI14),IF('ส.ค.'!AI44="","",'ส.ค.'!AI44))</f>
        <v>0</v>
      </c>
      <c r="EJ14" s="57">
        <f t="shared" si="14"/>
        <v>11</v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>
        <f>IF($B$2=1,IF('ก.ย.'!AI14="","",'ก.ย.'!AI14),IF('ก.ย.'!AI44="","",'ก.ย.'!AI44))</f>
        <v>0</v>
      </c>
      <c r="FR14" s="57">
        <f t="shared" si="15"/>
        <v>11</v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>
        <f>IF($B$2=1,IF('ต.ค.'!AI14="","",'ต.ค.'!AI14),IF('ต.ค.'!AI44="","",'ต.ค.'!AI44))</f>
        <v>0</v>
      </c>
      <c r="GZ14" s="57">
        <f t="shared" si="16"/>
        <v>11</v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>
        <f>IF($B$2=1,IF('พ.ย.'!AI14="","",'พ.ย.'!AI14),IF('พ.ย.'!AI44="","",'พ.ย.'!AI44))</f>
        <v>0</v>
      </c>
      <c r="IH14" s="57">
        <f t="shared" si="17"/>
        <v>11</v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>
        <f>IF($B$2=1,IF('ธ.ค.'!AI14="","",'ธ.ค.'!AI14),IF('ธ.ค.'!AI44="","",'ธ.ค.'!AI44))</f>
        <v>0</v>
      </c>
      <c r="JP14" s="57">
        <f t="shared" si="18"/>
        <v>11</v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>
        <f>IF($B$2=1,IF('ม.ค.'!AI14="","",'ม.ค.'!AI14),IF('ม.ค.'!AI44="","",'ม.ค.'!AI44))</f>
        <v>0</v>
      </c>
      <c r="KX14" s="57">
        <f t="shared" si="19"/>
        <v>11</v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>
        <f>IF($B$2=1,IF('ก.พ.'!AI14="","",'ก.พ.'!AI14),IF('ก.พ.'!AI44="","",'ก.พ.'!AI44))</f>
        <v>0</v>
      </c>
      <c r="MF14" s="57">
        <f t="shared" si="20"/>
        <v>11</v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>
        <f>IF($B$2=1,IF('มี.ค.'!AI14="","",'มี.ค.'!AI14),IF('มี.ค.'!AI44="","",'มี.ค.'!AI44))</f>
        <v>0</v>
      </c>
    </row>
    <row r="15" spans="1:377" ht="21" customHeight="1">
      <c r="A15" s="50"/>
      <c r="B15" s="50"/>
      <c r="C15" s="50"/>
      <c r="D15" s="57" t="str">
        <f>ข้อมูลนักเรียน!$D14</f>
        <v/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 t="str">
        <f>IF($B$2=1,IF('พ.ค.'!AI15="","",'พ.ค.'!AI15),IF('พ.ค.'!AI45="","",'พ.ค.'!AI45))</f>
        <v/>
      </c>
      <c r="AL15" s="57" t="str">
        <f t="shared" si="11"/>
        <v/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 t="str">
        <f>IF($B$2=1,IF('มิ.ย.'!AI15="","",'มิ.ย.'!AI15),IF('มิ.ย.'!AI45="","",'มิ.ย.'!AI45))</f>
        <v/>
      </c>
      <c r="BT15" s="57" t="str">
        <f t="shared" si="12"/>
        <v/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 t="str">
        <f>IF($B$2=1,IF('ก.ค.'!AI15="","",'ก.ค.'!AI15),IF('ก.ค.'!AI45="","",'ก.ค.'!AI45))</f>
        <v/>
      </c>
      <c r="DB15" s="57" t="str">
        <f t="shared" si="13"/>
        <v/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 t="str">
        <f>IF($B$2=1,IF('ส.ค.'!AI15="","",'ส.ค.'!AI15),IF('ส.ค.'!AI45="","",'ส.ค.'!AI45))</f>
        <v/>
      </c>
      <c r="EJ15" s="57" t="str">
        <f t="shared" si="14"/>
        <v/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 t="str">
        <f>IF($B$2=1,IF('ก.ย.'!AI15="","",'ก.ย.'!AI15),IF('ก.ย.'!AI45="","",'ก.ย.'!AI45))</f>
        <v/>
      </c>
      <c r="FR15" s="57" t="str">
        <f t="shared" si="15"/>
        <v/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 t="str">
        <f>IF($B$2=1,IF('ต.ค.'!AI15="","",'ต.ค.'!AI15),IF('ต.ค.'!AI45="","",'ต.ค.'!AI45))</f>
        <v/>
      </c>
      <c r="GZ15" s="57" t="str">
        <f t="shared" si="16"/>
        <v/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 t="str">
        <f>IF($B$2=1,IF('พ.ย.'!AI15="","",'พ.ย.'!AI15),IF('พ.ย.'!AI45="","",'พ.ย.'!AI45))</f>
        <v/>
      </c>
      <c r="IH15" s="57" t="str">
        <f t="shared" si="17"/>
        <v/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 t="str">
        <f>IF($B$2=1,IF('ธ.ค.'!AI15="","",'ธ.ค.'!AI15),IF('ธ.ค.'!AI45="","",'ธ.ค.'!AI45))</f>
        <v/>
      </c>
      <c r="JP15" s="57" t="str">
        <f t="shared" si="18"/>
        <v/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 t="str">
        <f>IF($B$2=1,IF('ม.ค.'!AI15="","",'ม.ค.'!AI15),IF('ม.ค.'!AI45="","",'ม.ค.'!AI45))</f>
        <v/>
      </c>
      <c r="KX15" s="57" t="str">
        <f t="shared" si="19"/>
        <v/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 t="str">
        <f>IF($B$2=1,IF('ก.พ.'!AI15="","",'ก.พ.'!AI15),IF('ก.พ.'!AI45="","",'ก.พ.'!AI45))</f>
        <v/>
      </c>
      <c r="MF15" s="57" t="str">
        <f t="shared" si="20"/>
        <v/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 t="str">
        <f>IF($B$2=1,IF('มี.ค.'!AI15="","",'มี.ค.'!AI15),IF('มี.ค.'!AI45="","",'มี.ค.'!AI45))</f>
        <v/>
      </c>
    </row>
    <row r="16" spans="1:377" ht="21" customHeight="1">
      <c r="A16" s="50"/>
      <c r="B16" s="50"/>
      <c r="C16" s="50"/>
      <c r="D16" s="57" t="str">
        <f>ข้อมูลนักเรียน!$D15</f>
        <v/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 t="str">
        <f>IF($B$2=1,IF('พ.ค.'!AI16="","",'พ.ค.'!AI16),IF('พ.ค.'!AI46="","",'พ.ค.'!AI46))</f>
        <v/>
      </c>
      <c r="AL16" s="57" t="str">
        <f t="shared" si="11"/>
        <v/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 t="str">
        <f>IF($B$2=1,IF('มิ.ย.'!AI16="","",'มิ.ย.'!AI16),IF('มิ.ย.'!AI46="","",'มิ.ย.'!AI46))</f>
        <v/>
      </c>
      <c r="BT16" s="57" t="str">
        <f t="shared" si="12"/>
        <v/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 t="str">
        <f>IF($B$2=1,IF('ก.ค.'!AI16="","",'ก.ค.'!AI16),IF('ก.ค.'!AI46="","",'ก.ค.'!AI46))</f>
        <v/>
      </c>
      <c r="DB16" s="57" t="str">
        <f t="shared" si="13"/>
        <v/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 t="str">
        <f>IF($B$2=1,IF('ส.ค.'!AI16="","",'ส.ค.'!AI16),IF('ส.ค.'!AI46="","",'ส.ค.'!AI46))</f>
        <v/>
      </c>
      <c r="EJ16" s="57" t="str">
        <f t="shared" si="14"/>
        <v/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 t="str">
        <f>IF($B$2=1,IF('ก.ย.'!AI16="","",'ก.ย.'!AI16),IF('ก.ย.'!AI46="","",'ก.ย.'!AI46))</f>
        <v/>
      </c>
      <c r="FR16" s="57" t="str">
        <f t="shared" si="15"/>
        <v/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 t="str">
        <f>IF($B$2=1,IF('ต.ค.'!AI16="","",'ต.ค.'!AI16),IF('ต.ค.'!AI46="","",'ต.ค.'!AI46))</f>
        <v/>
      </c>
      <c r="GZ16" s="57" t="str">
        <f t="shared" si="16"/>
        <v/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 t="str">
        <f>IF($B$2=1,IF('พ.ย.'!AI16="","",'พ.ย.'!AI16),IF('พ.ย.'!AI46="","",'พ.ย.'!AI46))</f>
        <v/>
      </c>
      <c r="IH16" s="57" t="str">
        <f t="shared" si="17"/>
        <v/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 t="str">
        <f>IF($B$2=1,IF('ธ.ค.'!AI16="","",'ธ.ค.'!AI16),IF('ธ.ค.'!AI46="","",'ธ.ค.'!AI46))</f>
        <v/>
      </c>
      <c r="JP16" s="57" t="str">
        <f t="shared" si="18"/>
        <v/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 t="str">
        <f>IF($B$2=1,IF('ม.ค.'!AI16="","",'ม.ค.'!AI16),IF('ม.ค.'!AI46="","",'ม.ค.'!AI46))</f>
        <v/>
      </c>
      <c r="KX16" s="57" t="str">
        <f t="shared" si="19"/>
        <v/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 t="str">
        <f>IF($B$2=1,IF('ก.พ.'!AI16="","",'ก.พ.'!AI16),IF('ก.พ.'!AI46="","",'ก.พ.'!AI46))</f>
        <v/>
      </c>
      <c r="MF16" s="57" t="str">
        <f t="shared" si="20"/>
        <v/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 t="str">
        <f>IF($B$2=1,IF('มี.ค.'!AI16="","",'มี.ค.'!AI16),IF('มี.ค.'!AI46="","",'มี.ค.'!AI46))</f>
        <v/>
      </c>
    </row>
    <row r="17" spans="1:377" ht="21" customHeight="1">
      <c r="A17" s="50"/>
      <c r="B17" s="50"/>
      <c r="C17" s="50"/>
      <c r="D17" s="57" t="str">
        <f>ข้อมูลนักเรียน!$D16</f>
        <v/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 t="str">
        <f>IF($B$2=1,IF('พ.ค.'!AI17="","",'พ.ค.'!AI17),IF('พ.ค.'!AI47="","",'พ.ค.'!AI47))</f>
        <v/>
      </c>
      <c r="AL17" s="57" t="str">
        <f t="shared" si="11"/>
        <v/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 t="str">
        <f>IF($B$2=1,IF('มิ.ย.'!AI17="","",'มิ.ย.'!AI17),IF('มิ.ย.'!AI47="","",'มิ.ย.'!AI47))</f>
        <v/>
      </c>
      <c r="BT17" s="57" t="str">
        <f t="shared" si="12"/>
        <v/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 t="str">
        <f>IF($B$2=1,IF('ก.ค.'!AI17="","",'ก.ค.'!AI17),IF('ก.ค.'!AI47="","",'ก.ค.'!AI47))</f>
        <v/>
      </c>
      <c r="DB17" s="57" t="str">
        <f t="shared" si="13"/>
        <v/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 t="str">
        <f>IF($B$2=1,IF('ส.ค.'!AI17="","",'ส.ค.'!AI17),IF('ส.ค.'!AI47="","",'ส.ค.'!AI47))</f>
        <v/>
      </c>
      <c r="EJ17" s="57" t="str">
        <f t="shared" si="14"/>
        <v/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 t="str">
        <f>IF($B$2=1,IF('ก.ย.'!AI17="","",'ก.ย.'!AI17),IF('ก.ย.'!AI47="","",'ก.ย.'!AI47))</f>
        <v/>
      </c>
      <c r="FR17" s="57" t="str">
        <f t="shared" si="15"/>
        <v/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 t="str">
        <f>IF($B$2=1,IF('ต.ค.'!AI17="","",'ต.ค.'!AI17),IF('ต.ค.'!AI47="","",'ต.ค.'!AI47))</f>
        <v/>
      </c>
      <c r="GZ17" s="57" t="str">
        <f t="shared" si="16"/>
        <v/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 t="str">
        <f>IF($B$2=1,IF('พ.ย.'!AI17="","",'พ.ย.'!AI17),IF('พ.ย.'!AI47="","",'พ.ย.'!AI47))</f>
        <v/>
      </c>
      <c r="IH17" s="57" t="str">
        <f t="shared" si="17"/>
        <v/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 t="str">
        <f>IF($B$2=1,IF('ธ.ค.'!AI17="","",'ธ.ค.'!AI17),IF('ธ.ค.'!AI47="","",'ธ.ค.'!AI47))</f>
        <v/>
      </c>
      <c r="JP17" s="57" t="str">
        <f t="shared" si="18"/>
        <v/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 t="str">
        <f>IF($B$2=1,IF('ม.ค.'!AI17="","",'ม.ค.'!AI17),IF('ม.ค.'!AI47="","",'ม.ค.'!AI47))</f>
        <v/>
      </c>
      <c r="KX17" s="57" t="str">
        <f t="shared" si="19"/>
        <v/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 t="str">
        <f>IF($B$2=1,IF('ก.พ.'!AI17="","",'ก.พ.'!AI17),IF('ก.พ.'!AI47="","",'ก.พ.'!AI47))</f>
        <v/>
      </c>
      <c r="MF17" s="57" t="str">
        <f t="shared" si="20"/>
        <v/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 t="str">
        <f>IF($B$2=1,IF('มี.ค.'!AI17="","",'มี.ค.'!AI17),IF('มี.ค.'!AI47="","",'มี.ค.'!AI47))</f>
        <v/>
      </c>
    </row>
    <row r="18" spans="1:377" ht="21" customHeight="1">
      <c r="A18" s="50"/>
      <c r="B18" s="50"/>
      <c r="C18" s="50"/>
      <c r="D18" s="57" t="str">
        <f>ข้อมูลนักเรียน!$D17</f>
        <v/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 t="str">
        <f>IF($B$2=1,IF('พ.ค.'!AI18="","",'พ.ค.'!AI18),IF('พ.ค.'!AI48="","",'พ.ค.'!AI48))</f>
        <v/>
      </c>
      <c r="AL18" s="57" t="str">
        <f t="shared" si="11"/>
        <v/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 t="str">
        <f>IF($B$2=1,IF('มิ.ย.'!AI18="","",'มิ.ย.'!AI18),IF('มิ.ย.'!AI48="","",'มิ.ย.'!AI48))</f>
        <v/>
      </c>
      <c r="BT18" s="57" t="str">
        <f t="shared" si="12"/>
        <v/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 t="str">
        <f>IF($B$2=1,IF('ก.ค.'!AI18="","",'ก.ค.'!AI18),IF('ก.ค.'!AI48="","",'ก.ค.'!AI48))</f>
        <v/>
      </c>
      <c r="DB18" s="57" t="str">
        <f t="shared" si="13"/>
        <v/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 t="str">
        <f>IF($B$2=1,IF('ส.ค.'!AI18="","",'ส.ค.'!AI18),IF('ส.ค.'!AI48="","",'ส.ค.'!AI48))</f>
        <v/>
      </c>
      <c r="EJ18" s="57" t="str">
        <f t="shared" si="14"/>
        <v/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 t="str">
        <f>IF($B$2=1,IF('ก.ย.'!AI18="","",'ก.ย.'!AI18),IF('ก.ย.'!AI48="","",'ก.ย.'!AI48))</f>
        <v/>
      </c>
      <c r="FR18" s="57" t="str">
        <f t="shared" si="15"/>
        <v/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 t="str">
        <f>IF($B$2=1,IF('ต.ค.'!AI18="","",'ต.ค.'!AI18),IF('ต.ค.'!AI48="","",'ต.ค.'!AI48))</f>
        <v/>
      </c>
      <c r="GZ18" s="57" t="str">
        <f t="shared" si="16"/>
        <v/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 t="str">
        <f>IF($B$2=1,IF('พ.ย.'!AI18="","",'พ.ย.'!AI18),IF('พ.ย.'!AI48="","",'พ.ย.'!AI48))</f>
        <v/>
      </c>
      <c r="IH18" s="57" t="str">
        <f t="shared" si="17"/>
        <v/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 t="str">
        <f>IF($B$2=1,IF('ธ.ค.'!AI18="","",'ธ.ค.'!AI18),IF('ธ.ค.'!AI48="","",'ธ.ค.'!AI48))</f>
        <v/>
      </c>
      <c r="JP18" s="57" t="str">
        <f t="shared" si="18"/>
        <v/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 t="str">
        <f>IF($B$2=1,IF('ม.ค.'!AI18="","",'ม.ค.'!AI18),IF('ม.ค.'!AI48="","",'ม.ค.'!AI48))</f>
        <v/>
      </c>
      <c r="KX18" s="57" t="str">
        <f t="shared" si="19"/>
        <v/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 t="str">
        <f>IF($B$2=1,IF('ก.พ.'!AI18="","",'ก.พ.'!AI18),IF('ก.พ.'!AI48="","",'ก.พ.'!AI48))</f>
        <v/>
      </c>
      <c r="MF18" s="57" t="str">
        <f t="shared" si="20"/>
        <v/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 t="str">
        <f>IF($B$2=1,IF('มี.ค.'!AI18="","",'มี.ค.'!AI18),IF('มี.ค.'!AI48="","",'มี.ค.'!AI48))</f>
        <v/>
      </c>
    </row>
    <row r="19" spans="1:377" ht="21" customHeight="1">
      <c r="A19" s="50"/>
      <c r="B19" s="50"/>
      <c r="C19" s="50"/>
      <c r="D19" s="57" t="str">
        <f>ข้อมูลนักเรียน!$D18</f>
        <v/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 t="str">
        <f>IF($B$2=1,IF('พ.ค.'!AI19="","",'พ.ค.'!AI19),IF('พ.ค.'!AI49="","",'พ.ค.'!AI49))</f>
        <v/>
      </c>
      <c r="AL19" s="57" t="str">
        <f t="shared" si="11"/>
        <v/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 t="str">
        <f>IF($B$2=1,IF('มิ.ย.'!AI19="","",'มิ.ย.'!AI19),IF('มิ.ย.'!AI49="","",'มิ.ย.'!AI49))</f>
        <v/>
      </c>
      <c r="BT19" s="57" t="str">
        <f t="shared" si="12"/>
        <v/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 t="str">
        <f>IF($B$2=1,IF('ก.ค.'!AI19="","",'ก.ค.'!AI19),IF('ก.ค.'!AI49="","",'ก.ค.'!AI49))</f>
        <v/>
      </c>
      <c r="DB19" s="57" t="str">
        <f t="shared" si="13"/>
        <v/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 t="str">
        <f>IF($B$2=1,IF('ส.ค.'!AI19="","",'ส.ค.'!AI19),IF('ส.ค.'!AI49="","",'ส.ค.'!AI49))</f>
        <v/>
      </c>
      <c r="EJ19" s="57" t="str">
        <f t="shared" si="14"/>
        <v/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 t="str">
        <f>IF($B$2=1,IF('ก.ย.'!AI19="","",'ก.ย.'!AI19),IF('ก.ย.'!AI49="","",'ก.ย.'!AI49))</f>
        <v/>
      </c>
      <c r="FR19" s="57" t="str">
        <f t="shared" si="15"/>
        <v/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 t="str">
        <f>IF($B$2=1,IF('ต.ค.'!AI19="","",'ต.ค.'!AI19),IF('ต.ค.'!AI49="","",'ต.ค.'!AI49))</f>
        <v/>
      </c>
      <c r="GZ19" s="57" t="str">
        <f t="shared" si="16"/>
        <v/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 t="str">
        <f>IF($B$2=1,IF('พ.ย.'!AI19="","",'พ.ย.'!AI19),IF('พ.ย.'!AI49="","",'พ.ย.'!AI49))</f>
        <v/>
      </c>
      <c r="IH19" s="57" t="str">
        <f t="shared" si="17"/>
        <v/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 t="str">
        <f>IF($B$2=1,IF('ธ.ค.'!AI19="","",'ธ.ค.'!AI19),IF('ธ.ค.'!AI49="","",'ธ.ค.'!AI49))</f>
        <v/>
      </c>
      <c r="JP19" s="57" t="str">
        <f t="shared" si="18"/>
        <v/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 t="str">
        <f>IF($B$2=1,IF('ม.ค.'!AI19="","",'ม.ค.'!AI19),IF('ม.ค.'!AI49="","",'ม.ค.'!AI49))</f>
        <v/>
      </c>
      <c r="KX19" s="57" t="str">
        <f t="shared" si="19"/>
        <v/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 t="str">
        <f>IF($B$2=1,IF('ก.พ.'!AI19="","",'ก.พ.'!AI19),IF('ก.พ.'!AI49="","",'ก.พ.'!AI49))</f>
        <v/>
      </c>
      <c r="MF19" s="57" t="str">
        <f t="shared" si="20"/>
        <v/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 t="str">
        <f>IF($B$2=1,IF('มี.ค.'!AI19="","",'มี.ค.'!AI19),IF('มี.ค.'!AI49="","",'มี.ค.'!AI49))</f>
        <v/>
      </c>
    </row>
    <row r="20" spans="1:377" ht="21" customHeight="1">
      <c r="A20" s="50"/>
      <c r="B20" s="50"/>
      <c r="C20" s="50"/>
      <c r="D20" s="57" t="str">
        <f>ข้อมูลนักเรียน!$D19</f>
        <v/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 t="str">
        <f>IF($B$2=1,IF('พ.ค.'!AI20="","",'พ.ค.'!AI20),IF('พ.ค.'!AI50="","",'พ.ค.'!AI50))</f>
        <v/>
      </c>
      <c r="AL20" s="57" t="str">
        <f t="shared" si="11"/>
        <v/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 t="str">
        <f>IF($B$2=1,IF('มิ.ย.'!AI20="","",'มิ.ย.'!AI20),IF('มิ.ย.'!AI50="","",'มิ.ย.'!AI50))</f>
        <v/>
      </c>
      <c r="BT20" s="57" t="str">
        <f t="shared" si="12"/>
        <v/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 t="str">
        <f>IF($B$2=1,IF('ก.ค.'!AI20="","",'ก.ค.'!AI20),IF('ก.ค.'!AI50="","",'ก.ค.'!AI50))</f>
        <v/>
      </c>
      <c r="DB20" s="57" t="str">
        <f t="shared" si="13"/>
        <v/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 t="str">
        <f>IF($B$2=1,IF('ส.ค.'!AI20="","",'ส.ค.'!AI20),IF('ส.ค.'!AI50="","",'ส.ค.'!AI50))</f>
        <v/>
      </c>
      <c r="EJ20" s="57" t="str">
        <f t="shared" si="14"/>
        <v/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 t="str">
        <f>IF($B$2=1,IF('ก.ย.'!AI20="","",'ก.ย.'!AI20),IF('ก.ย.'!AI50="","",'ก.ย.'!AI50))</f>
        <v/>
      </c>
      <c r="FR20" s="57" t="str">
        <f t="shared" si="15"/>
        <v/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 t="str">
        <f>IF($B$2=1,IF('ต.ค.'!AI20="","",'ต.ค.'!AI20),IF('ต.ค.'!AI50="","",'ต.ค.'!AI50))</f>
        <v/>
      </c>
      <c r="GZ20" s="57" t="str">
        <f t="shared" si="16"/>
        <v/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 t="str">
        <f>IF($B$2=1,IF('พ.ย.'!AI20="","",'พ.ย.'!AI20),IF('พ.ย.'!AI50="","",'พ.ย.'!AI50))</f>
        <v/>
      </c>
      <c r="IH20" s="57" t="str">
        <f t="shared" si="17"/>
        <v/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 t="str">
        <f>IF($B$2=1,IF('ธ.ค.'!AI20="","",'ธ.ค.'!AI20),IF('ธ.ค.'!AI50="","",'ธ.ค.'!AI50))</f>
        <v/>
      </c>
      <c r="JP20" s="57" t="str">
        <f t="shared" si="18"/>
        <v/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 t="str">
        <f>IF($B$2=1,IF('ม.ค.'!AI20="","",'ม.ค.'!AI20),IF('ม.ค.'!AI50="","",'ม.ค.'!AI50))</f>
        <v/>
      </c>
      <c r="KX20" s="57" t="str">
        <f t="shared" si="19"/>
        <v/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 t="str">
        <f>IF($B$2=1,IF('ก.พ.'!AI20="","",'ก.พ.'!AI20),IF('ก.พ.'!AI50="","",'ก.พ.'!AI50))</f>
        <v/>
      </c>
      <c r="MF20" s="57" t="str">
        <f t="shared" si="20"/>
        <v/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 t="str">
        <f>IF($B$2=1,IF('มี.ค.'!AI20="","",'มี.ค.'!AI20),IF('มี.ค.'!AI50="","",'มี.ค.'!AI50))</f>
        <v/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00" t="s">
        <v>127</v>
      </c>
      <c r="E34" s="601"/>
      <c r="F34" s="601"/>
      <c r="G34" s="602"/>
      <c r="H34" s="603" t="str">
        <f>IF('พ.ค.'!D64="","",'พ.ค.'!D64)</f>
        <v/>
      </c>
      <c r="I34" s="604"/>
      <c r="J34" s="604"/>
      <c r="K34" s="604"/>
      <c r="L34" s="604"/>
      <c r="M34" s="604"/>
      <c r="N34" s="604"/>
      <c r="O34" s="604"/>
      <c r="P34" s="604"/>
      <c r="Q34" s="604"/>
      <c r="R34" s="604"/>
      <c r="S34" s="604"/>
      <c r="T34" s="604"/>
      <c r="U34" s="604"/>
      <c r="V34" s="604"/>
      <c r="W34" s="604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604"/>
      <c r="AJ34" s="604"/>
      <c r="AK34" s="605"/>
      <c r="AL34" s="600" t="s">
        <v>127</v>
      </c>
      <c r="AM34" s="601"/>
      <c r="AN34" s="601"/>
      <c r="AO34" s="602"/>
      <c r="AP34" s="603" t="str">
        <f>IF('ก.ค.'!D64="","",'ก.ค.'!D64)</f>
        <v/>
      </c>
      <c r="AQ34" s="604"/>
      <c r="AR34" s="604"/>
      <c r="AS34" s="604"/>
      <c r="AT34" s="604"/>
      <c r="AU34" s="604"/>
      <c r="AV34" s="604"/>
      <c r="AW34" s="604"/>
      <c r="AX34" s="604"/>
      <c r="AY34" s="604"/>
      <c r="AZ34" s="604"/>
      <c r="BA34" s="604"/>
      <c r="BB34" s="604"/>
      <c r="BC34" s="604"/>
      <c r="BD34" s="604"/>
      <c r="BE34" s="604"/>
      <c r="BF34" s="604"/>
      <c r="BG34" s="604"/>
      <c r="BH34" s="604"/>
      <c r="BI34" s="604"/>
      <c r="BJ34" s="604"/>
      <c r="BK34" s="604"/>
      <c r="BL34" s="604"/>
      <c r="BM34" s="604"/>
      <c r="BN34" s="604"/>
      <c r="BO34" s="604"/>
      <c r="BP34" s="604"/>
      <c r="BQ34" s="604"/>
      <c r="BR34" s="604"/>
      <c r="BS34" s="605"/>
      <c r="BT34" s="600" t="s">
        <v>127</v>
      </c>
      <c r="BU34" s="601"/>
      <c r="BV34" s="601"/>
      <c r="BW34" s="602"/>
      <c r="BX34" s="603" t="str">
        <f>IF('ก.ค.'!D64="","",'ก.ค.'!D64)</f>
        <v/>
      </c>
      <c r="BY34" s="604"/>
      <c r="BZ34" s="604"/>
      <c r="CA34" s="604"/>
      <c r="CB34" s="604"/>
      <c r="CC34" s="604"/>
      <c r="CD34" s="604"/>
      <c r="CE34" s="604"/>
      <c r="CF34" s="604"/>
      <c r="CG34" s="604"/>
      <c r="CH34" s="604"/>
      <c r="CI34" s="604"/>
      <c r="CJ34" s="604"/>
      <c r="CK34" s="604"/>
      <c r="CL34" s="604"/>
      <c r="CM34" s="604"/>
      <c r="CN34" s="604"/>
      <c r="CO34" s="604"/>
      <c r="CP34" s="604"/>
      <c r="CQ34" s="604"/>
      <c r="CR34" s="604"/>
      <c r="CS34" s="604"/>
      <c r="CT34" s="604"/>
      <c r="CU34" s="604"/>
      <c r="CV34" s="604"/>
      <c r="CW34" s="604"/>
      <c r="CX34" s="604"/>
      <c r="CY34" s="604"/>
      <c r="CZ34" s="604"/>
      <c r="DA34" s="605"/>
      <c r="DB34" s="600" t="s">
        <v>127</v>
      </c>
      <c r="DC34" s="601"/>
      <c r="DD34" s="601"/>
      <c r="DE34" s="602"/>
      <c r="DF34" s="603" t="str">
        <f>IF('ส.ค.'!D64="","",'ส.ค.'!D64)</f>
        <v/>
      </c>
      <c r="DG34" s="604"/>
      <c r="DH34" s="604"/>
      <c r="DI34" s="604"/>
      <c r="DJ34" s="604"/>
      <c r="DK34" s="604"/>
      <c r="DL34" s="604"/>
      <c r="DM34" s="604"/>
      <c r="DN34" s="604"/>
      <c r="DO34" s="604"/>
      <c r="DP34" s="604"/>
      <c r="DQ34" s="604"/>
      <c r="DR34" s="604"/>
      <c r="DS34" s="604"/>
      <c r="DT34" s="604"/>
      <c r="DU34" s="604"/>
      <c r="DV34" s="604"/>
      <c r="DW34" s="604"/>
      <c r="DX34" s="604"/>
      <c r="DY34" s="604"/>
      <c r="DZ34" s="604"/>
      <c r="EA34" s="604"/>
      <c r="EB34" s="604"/>
      <c r="EC34" s="604"/>
      <c r="ED34" s="604"/>
      <c r="EE34" s="604"/>
      <c r="EF34" s="604"/>
      <c r="EG34" s="604"/>
      <c r="EH34" s="604"/>
      <c r="EI34" s="605"/>
      <c r="EJ34" s="600" t="s">
        <v>127</v>
      </c>
      <c r="EK34" s="601"/>
      <c r="EL34" s="601"/>
      <c r="EM34" s="602"/>
      <c r="EN34" s="603" t="str">
        <f>IF('ก.ย.'!D64="","",'ก.ย.'!D64)</f>
        <v/>
      </c>
      <c r="EO34" s="604"/>
      <c r="EP34" s="604"/>
      <c r="EQ34" s="604"/>
      <c r="ER34" s="604"/>
      <c r="ES34" s="604"/>
      <c r="ET34" s="604"/>
      <c r="EU34" s="604"/>
      <c r="EV34" s="604"/>
      <c r="EW34" s="604"/>
      <c r="EX34" s="604"/>
      <c r="EY34" s="604"/>
      <c r="EZ34" s="604"/>
      <c r="FA34" s="604"/>
      <c r="FB34" s="604"/>
      <c r="FC34" s="604"/>
      <c r="FD34" s="604"/>
      <c r="FE34" s="604"/>
      <c r="FF34" s="604"/>
      <c r="FG34" s="604"/>
      <c r="FH34" s="604"/>
      <c r="FI34" s="604"/>
      <c r="FJ34" s="604"/>
      <c r="FK34" s="604"/>
      <c r="FL34" s="604"/>
      <c r="FM34" s="604"/>
      <c r="FN34" s="604"/>
      <c r="FO34" s="604"/>
      <c r="FP34" s="604"/>
      <c r="FQ34" s="605"/>
      <c r="FR34" s="600" t="s">
        <v>127</v>
      </c>
      <c r="FS34" s="601"/>
      <c r="FT34" s="601"/>
      <c r="FU34" s="602"/>
      <c r="FV34" s="603" t="str">
        <f>IF('ต.ค.'!D64="","",'ต.ค.'!D64)</f>
        <v/>
      </c>
      <c r="FW34" s="604"/>
      <c r="FX34" s="604"/>
      <c r="FY34" s="604"/>
      <c r="FZ34" s="604"/>
      <c r="GA34" s="604"/>
      <c r="GB34" s="604"/>
      <c r="GC34" s="604"/>
      <c r="GD34" s="604"/>
      <c r="GE34" s="604"/>
      <c r="GF34" s="604"/>
      <c r="GG34" s="604"/>
      <c r="GH34" s="604"/>
      <c r="GI34" s="604"/>
      <c r="GJ34" s="604"/>
      <c r="GK34" s="604"/>
      <c r="GL34" s="604"/>
      <c r="GM34" s="604"/>
      <c r="GN34" s="604"/>
      <c r="GO34" s="604"/>
      <c r="GP34" s="604"/>
      <c r="GQ34" s="604"/>
      <c r="GR34" s="604"/>
      <c r="GS34" s="604"/>
      <c r="GT34" s="604"/>
      <c r="GU34" s="604"/>
      <c r="GV34" s="604"/>
      <c r="GW34" s="604"/>
      <c r="GX34" s="604"/>
      <c r="GY34" s="605"/>
      <c r="GZ34" s="600" t="s">
        <v>127</v>
      </c>
      <c r="HA34" s="601"/>
      <c r="HB34" s="601"/>
      <c r="HC34" s="602"/>
      <c r="HD34" s="603" t="str">
        <f>IF('พ.ย.'!D64="","",'พ.ย.'!D64)</f>
        <v/>
      </c>
      <c r="HE34" s="604"/>
      <c r="HF34" s="604"/>
      <c r="HG34" s="604"/>
      <c r="HH34" s="604"/>
      <c r="HI34" s="604"/>
      <c r="HJ34" s="604"/>
      <c r="HK34" s="604"/>
      <c r="HL34" s="604"/>
      <c r="HM34" s="604"/>
      <c r="HN34" s="604"/>
      <c r="HO34" s="604"/>
      <c r="HP34" s="604"/>
      <c r="HQ34" s="604"/>
      <c r="HR34" s="604"/>
      <c r="HS34" s="604"/>
      <c r="HT34" s="604"/>
      <c r="HU34" s="604"/>
      <c r="HV34" s="604"/>
      <c r="HW34" s="604"/>
      <c r="HX34" s="604"/>
      <c r="HY34" s="604"/>
      <c r="HZ34" s="604"/>
      <c r="IA34" s="604"/>
      <c r="IB34" s="604"/>
      <c r="IC34" s="604"/>
      <c r="ID34" s="604"/>
      <c r="IE34" s="604"/>
      <c r="IF34" s="604"/>
      <c r="IG34" s="605"/>
      <c r="IH34" s="600" t="s">
        <v>127</v>
      </c>
      <c r="II34" s="601"/>
      <c r="IJ34" s="601"/>
      <c r="IK34" s="602"/>
      <c r="IL34" s="603" t="str">
        <f>IF('ธ.ค.'!D64="","",'ธ.ค.'!D64)</f>
        <v/>
      </c>
      <c r="IM34" s="604"/>
      <c r="IN34" s="604"/>
      <c r="IO34" s="604"/>
      <c r="IP34" s="604"/>
      <c r="IQ34" s="604"/>
      <c r="IR34" s="604"/>
      <c r="IS34" s="604"/>
      <c r="IT34" s="604"/>
      <c r="IU34" s="604"/>
      <c r="IV34" s="604"/>
      <c r="IW34" s="604"/>
      <c r="IX34" s="604"/>
      <c r="IY34" s="604"/>
      <c r="IZ34" s="604"/>
      <c r="JA34" s="604"/>
      <c r="JB34" s="604"/>
      <c r="JC34" s="604"/>
      <c r="JD34" s="604"/>
      <c r="JE34" s="604"/>
      <c r="JF34" s="604"/>
      <c r="JG34" s="604"/>
      <c r="JH34" s="604"/>
      <c r="JI34" s="604"/>
      <c r="JJ34" s="604"/>
      <c r="JK34" s="604"/>
      <c r="JL34" s="604"/>
      <c r="JM34" s="604"/>
      <c r="JN34" s="604"/>
      <c r="JO34" s="605"/>
      <c r="JP34" s="600" t="s">
        <v>127</v>
      </c>
      <c r="JQ34" s="601"/>
      <c r="JR34" s="601"/>
      <c r="JS34" s="602"/>
      <c r="JT34" s="603" t="str">
        <f>IF('ม.ค.'!D64="","",'ม.ค.'!D64)</f>
        <v/>
      </c>
      <c r="JU34" s="604"/>
      <c r="JV34" s="604"/>
      <c r="JW34" s="604"/>
      <c r="JX34" s="604"/>
      <c r="JY34" s="604"/>
      <c r="JZ34" s="604"/>
      <c r="KA34" s="604"/>
      <c r="KB34" s="604"/>
      <c r="KC34" s="604"/>
      <c r="KD34" s="604"/>
      <c r="KE34" s="604"/>
      <c r="KF34" s="604"/>
      <c r="KG34" s="604"/>
      <c r="KH34" s="604"/>
      <c r="KI34" s="604"/>
      <c r="KJ34" s="604"/>
      <c r="KK34" s="604"/>
      <c r="KL34" s="604"/>
      <c r="KM34" s="604"/>
      <c r="KN34" s="604"/>
      <c r="KO34" s="604"/>
      <c r="KP34" s="604"/>
      <c r="KQ34" s="604"/>
      <c r="KR34" s="604"/>
      <c r="KS34" s="604"/>
      <c r="KT34" s="604"/>
      <c r="KU34" s="604"/>
      <c r="KV34" s="604"/>
      <c r="KW34" s="605"/>
      <c r="KX34" s="600" t="s">
        <v>127</v>
      </c>
      <c r="KY34" s="601"/>
      <c r="KZ34" s="601"/>
      <c r="LA34" s="602"/>
      <c r="LB34" s="603" t="str">
        <f>IF('ก.พ.'!D64="","",'ก.พ.'!D64)</f>
        <v/>
      </c>
      <c r="LC34" s="604"/>
      <c r="LD34" s="604"/>
      <c r="LE34" s="604"/>
      <c r="LF34" s="604"/>
      <c r="LG34" s="604"/>
      <c r="LH34" s="604"/>
      <c r="LI34" s="604"/>
      <c r="LJ34" s="604"/>
      <c r="LK34" s="604"/>
      <c r="LL34" s="604"/>
      <c r="LM34" s="604"/>
      <c r="LN34" s="604"/>
      <c r="LO34" s="604"/>
      <c r="LP34" s="604"/>
      <c r="LQ34" s="604"/>
      <c r="LR34" s="604"/>
      <c r="LS34" s="604"/>
      <c r="LT34" s="604"/>
      <c r="LU34" s="604"/>
      <c r="LV34" s="604"/>
      <c r="LW34" s="604"/>
      <c r="LX34" s="604"/>
      <c r="LY34" s="604"/>
      <c r="LZ34" s="604"/>
      <c r="MA34" s="604"/>
      <c r="MB34" s="604"/>
      <c r="MC34" s="604"/>
      <c r="MD34" s="604"/>
      <c r="ME34" s="605"/>
      <c r="MF34" s="600" t="s">
        <v>127</v>
      </c>
      <c r="MG34" s="601"/>
      <c r="MH34" s="601"/>
      <c r="MI34" s="602"/>
      <c r="MJ34" s="603" t="str">
        <f>IF('มี.ค.'!D64="","",'มี.ค.'!D64)</f>
        <v/>
      </c>
      <c r="MK34" s="604"/>
      <c r="ML34" s="604"/>
      <c r="MM34" s="604"/>
      <c r="MN34" s="604"/>
      <c r="MO34" s="604"/>
      <c r="MP34" s="604"/>
      <c r="MQ34" s="604"/>
      <c r="MR34" s="604"/>
      <c r="MS34" s="604"/>
      <c r="MT34" s="604"/>
      <c r="MU34" s="604"/>
      <c r="MV34" s="604"/>
      <c r="MW34" s="604"/>
      <c r="MX34" s="604"/>
      <c r="MY34" s="604"/>
      <c r="MZ34" s="604"/>
      <c r="NA34" s="604"/>
      <c r="NB34" s="604"/>
      <c r="NC34" s="604"/>
      <c r="ND34" s="604"/>
      <c r="NE34" s="604"/>
      <c r="NF34" s="604"/>
      <c r="NG34" s="604"/>
      <c r="NH34" s="604"/>
      <c r="NI34" s="604"/>
      <c r="NJ34" s="604"/>
      <c r="NK34" s="604"/>
      <c r="NL34" s="604"/>
      <c r="NM34" s="605"/>
    </row>
  </sheetData>
  <sheetProtection algorithmName="SHA-512" hashValue="FMqjYpMGoJ7T0OocCiUh6448C/hFvugns69Zd9Gnz818bc49UY/SXOKyAx8aWhRrhmlr21N6ohuz6FstFkM5zg==" saltValue="FnuTpOTn7sqtrLn9h9pemQ==" spinCount="100000" sheet="1" objects="1" scenarios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topLeftCell="A34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12" t="s">
        <v>131</v>
      </c>
      <c r="B1" s="613" t="s">
        <v>133</v>
      </c>
      <c r="C1" s="616" t="s">
        <v>29</v>
      </c>
      <c r="D1" s="617"/>
      <c r="E1" s="617"/>
      <c r="F1" s="617"/>
      <c r="G1" s="617"/>
      <c r="H1" s="617"/>
      <c r="I1" s="617"/>
      <c r="J1" s="617"/>
      <c r="K1" s="617"/>
      <c r="L1" s="617"/>
      <c r="M1" s="618"/>
      <c r="N1" s="616" t="s">
        <v>134</v>
      </c>
      <c r="O1" s="617"/>
      <c r="P1" s="617"/>
      <c r="Q1" s="618"/>
      <c r="R1" s="611" t="s">
        <v>135</v>
      </c>
      <c r="S1" s="611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12"/>
      <c r="B2" s="614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19">
        <f>SUM(C3:M3)</f>
        <v>98</v>
      </c>
      <c r="O2" s="620"/>
      <c r="P2" s="621"/>
      <c r="Q2" s="235" t="s">
        <v>44</v>
      </c>
      <c r="R2" s="611"/>
      <c r="S2" s="611"/>
      <c r="T2" s="70" t="s">
        <v>165</v>
      </c>
      <c r="U2" s="69">
        <v>1</v>
      </c>
      <c r="V2" s="71"/>
    </row>
    <row r="3" spans="1:22">
      <c r="A3" s="612"/>
      <c r="B3" s="615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11"/>
      <c r="S3" s="611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เด็กชายผรัณชัย  ดีนิล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เด็กชายกฤติณ  บาระพรม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เด็กชายปวริศร์  ชัยณรงค์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เด็กหญิงเกศมณี  เชื้อชัยนาท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เด็กหญิงเมญาดา  พรชัย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>
        <f>ข้อมูลนักเรียน!$D8</f>
        <v>6</v>
      </c>
      <c r="B9" s="238" t="str">
        <f>IF($U$2=1,IF(สรุปเวลาเรียน!C11="","",สรุปเวลาเรียน!C11),IF(สรุปเวลาเรียน!C41="","",สรุปเวลาเรียน!C41))</f>
        <v>เด็กหญิงกมลวรรณ  ภิรมย์พร้อม</v>
      </c>
      <c r="C9" s="59">
        <f>IF($U$2=1,IF(สรุปเวลาเรียน!D11="","",สรุปเวลาเรียน!D11),IF(สรุปเวลาเรียน!D41="","",สรุปเวลาเรียน!D41))</f>
        <v>0</v>
      </c>
      <c r="D9" s="59">
        <f>IF($U$2=1,IF(สรุปเวลาเรียน!E11="","",สรุปเวลาเรียน!E11),IF(สรุปเวลาเรียน!E41="","",สรุปเวลาเรียน!E41))</f>
        <v>0</v>
      </c>
      <c r="E9" s="59">
        <f>IF($U$2=1,IF(สรุปเวลาเรียน!F11="","",สรุปเวลาเรียน!F11),IF(สรุปเวลาเรียน!F41="","",สรุปเวลาเรียน!F41))</f>
        <v>0</v>
      </c>
      <c r="F9" s="59">
        <f>IF($U$2=1,IF(สรุปเวลาเรียน!G11="","",สรุปเวลาเรียน!G11),IF(สรุปเวลาเรียน!G41="","",สรุปเวลาเรียน!G41))</f>
        <v>0</v>
      </c>
      <c r="G9" s="59">
        <f>IF($U$2=1,IF(สรุปเวลาเรียน!H11="","",สรุปเวลาเรียน!H11),IF(สรุปเวลาเรียน!H41="","",สรุปเวลาเรียน!H41))</f>
        <v>0</v>
      </c>
      <c r="H9" s="59">
        <f>IF($U$2=1,IF(สรุปเวลาเรียน!I11="","",สรุปเวลาเรียน!I11),IF(สรุปเวลาเรียน!I41="","",สรุปเวลาเรียน!I41))</f>
        <v>0</v>
      </c>
      <c r="I9" s="59">
        <f>IF($U$2=1,IF(สรุปเวลาเรียน!J11="","",สรุปเวลาเรียน!J11),IF(สรุปเวลาเรียน!J41="","",สรุปเวลาเรียน!J41))</f>
        <v>0</v>
      </c>
      <c r="J9" s="59">
        <f>IF($U$2=1,IF(สรุปเวลาเรียน!K11="","",สรุปเวลาเรียน!K11),IF(สรุปเวลาเรียน!K41="","",สรุปเวลาเรียน!K41))</f>
        <v>0</v>
      </c>
      <c r="K9" s="59">
        <f>IF($U$2=1,IF(สรุปเวลาเรียน!L11="","",สรุปเวลาเรียน!L11),IF(สรุปเวลาเรียน!L41="","",สรุปเวลาเรียน!L41))</f>
        <v>0</v>
      </c>
      <c r="L9" s="59">
        <f>IF($U$2=1,IF(สรุปเวลาเรียน!M11="","",สรุปเวลาเรียน!M11),IF(สรุปเวลาเรียน!M41="","",สรุปเวลาเรียน!M41))</f>
        <v>0</v>
      </c>
      <c r="M9" s="59">
        <f>IF($U$2=1,IF(สรุปเวลาเรียน!N11="","",สรุปเวลาเรียน!N11),IF(สรุปเวลาเรียน!N41="","",สรุปเวลาเรียน!N41))</f>
        <v>0</v>
      </c>
      <c r="N9" s="59">
        <f>IF($U$2=1,IF(สรุปเวลาเรียน!Q11="","",สรุปเวลาเรียน!Q11),IF(สรุปเวลาเรียน!Q41="","",สรุปเวลาเรียน!Q41))</f>
        <v>0</v>
      </c>
      <c r="O9" s="59">
        <f>IF($U$2=1,IF(สรุปเวลาเรียน!R11="","",สรุปเวลาเรียน!R11),IF(สรุปเวลาเรียน!R41="","",สรุปเวลาเรียน!R41))</f>
        <v>0</v>
      </c>
      <c r="P9" s="59">
        <f>IF($U$2=1,IF(สรุปเวลาเรียน!S11="","",สรุปเวลาเรียน!S11),IF(สรุปเวลาเรียน!S41="","",สรุปเวลาเรียน!S41))</f>
        <v>0</v>
      </c>
      <c r="Q9" s="59">
        <f>IF($U$2=1,IF(สรุปเวลาเรียน!T11="","",สรุปเวลาเรียน!T11),IF(สรุปเวลาเรียน!T41="","",สรุปเวลาเรียน!T41))</f>
        <v>0</v>
      </c>
      <c r="R9" s="239">
        <f>IF($U$2=1,IF(สรุปเวลาเรียน!U11="","",สรุปเวลาเรียน!U11),IF(สรุปเวลาเรียน!U41="","",สรุปเวลาเรียน!U41))</f>
        <v>0</v>
      </c>
      <c r="S9" s="239" t="str">
        <f>IF($U$2=1,IF(สรุปเวลาเรียน!V11="","",สรุปเวลาเรียน!V11),IF(สรุปเวลาเรียน!V41="","",สรุปเวลาเรียน!V41))</f>
        <v>ไม่ผ่าน</v>
      </c>
      <c r="T9" s="50"/>
      <c r="U9" s="50"/>
      <c r="V9" s="50"/>
    </row>
    <row r="10" spans="1:22" ht="21.75" customHeight="1">
      <c r="A10" s="237">
        <f>ข้อมูลนักเรียน!$D9</f>
        <v>7</v>
      </c>
      <c r="B10" s="238" t="str">
        <f>IF($U$2=1,IF(สรุปเวลาเรียน!C12="","",สรุปเวลาเรียน!C12),IF(สรุปเวลาเรียน!C42="","",สรุปเวลาเรียน!C42))</f>
        <v xml:space="preserve">เด็กชายหนุ่ม  </v>
      </c>
      <c r="C10" s="59">
        <f>IF($U$2=1,IF(สรุปเวลาเรียน!D12="","",สรุปเวลาเรียน!D12),IF(สรุปเวลาเรียน!D42="","",สรุปเวลาเรียน!D42))</f>
        <v>0</v>
      </c>
      <c r="D10" s="59">
        <f>IF($U$2=1,IF(สรุปเวลาเรียน!E12="","",สรุปเวลาเรียน!E12),IF(สรุปเวลาเรียน!E42="","",สรุปเวลาเรียน!E42))</f>
        <v>0</v>
      </c>
      <c r="E10" s="59">
        <f>IF($U$2=1,IF(สรุปเวลาเรียน!F12="","",สรุปเวลาเรียน!F12),IF(สรุปเวลาเรียน!F42="","",สรุปเวลาเรียน!F42))</f>
        <v>0</v>
      </c>
      <c r="F10" s="59">
        <f>IF($U$2=1,IF(สรุปเวลาเรียน!G12="","",สรุปเวลาเรียน!G12),IF(สรุปเวลาเรียน!G42="","",สรุปเวลาเรียน!G42))</f>
        <v>0</v>
      </c>
      <c r="G10" s="59">
        <f>IF($U$2=1,IF(สรุปเวลาเรียน!H12="","",สรุปเวลาเรียน!H12),IF(สรุปเวลาเรียน!H42="","",สรุปเวลาเรียน!H42))</f>
        <v>0</v>
      </c>
      <c r="H10" s="59">
        <f>IF($U$2=1,IF(สรุปเวลาเรียน!I12="","",สรุปเวลาเรียน!I12),IF(สรุปเวลาเรียน!I42="","",สรุปเวลาเรียน!I42))</f>
        <v>0</v>
      </c>
      <c r="I10" s="59">
        <f>IF($U$2=1,IF(สรุปเวลาเรียน!J12="","",สรุปเวลาเรียน!J12),IF(สรุปเวลาเรียน!J42="","",สรุปเวลาเรียน!J42))</f>
        <v>0</v>
      </c>
      <c r="J10" s="59">
        <f>IF($U$2=1,IF(สรุปเวลาเรียน!K12="","",สรุปเวลาเรียน!K12),IF(สรุปเวลาเรียน!K42="","",สรุปเวลาเรียน!K42))</f>
        <v>0</v>
      </c>
      <c r="K10" s="59">
        <f>IF($U$2=1,IF(สรุปเวลาเรียน!L12="","",สรุปเวลาเรียน!L12),IF(สรุปเวลาเรียน!L42="","",สรุปเวลาเรียน!L42))</f>
        <v>0</v>
      </c>
      <c r="L10" s="59">
        <f>IF($U$2=1,IF(สรุปเวลาเรียน!M12="","",สรุปเวลาเรียน!M12),IF(สรุปเวลาเรียน!M42="","",สรุปเวลาเรียน!M42))</f>
        <v>0</v>
      </c>
      <c r="M10" s="59">
        <f>IF($U$2=1,IF(สรุปเวลาเรียน!N12="","",สรุปเวลาเรียน!N12),IF(สรุปเวลาเรียน!N42="","",สรุปเวลาเรียน!N42))</f>
        <v>0</v>
      </c>
      <c r="N10" s="59">
        <f>IF($U$2=1,IF(สรุปเวลาเรียน!Q12="","",สรุปเวลาเรียน!Q12),IF(สรุปเวลาเรียน!Q42="","",สรุปเวลาเรียน!Q42))</f>
        <v>0</v>
      </c>
      <c r="O10" s="59">
        <f>IF($U$2=1,IF(สรุปเวลาเรียน!R12="","",สรุปเวลาเรียน!R12),IF(สรุปเวลาเรียน!R42="","",สรุปเวลาเรียน!R42))</f>
        <v>0</v>
      </c>
      <c r="P10" s="59">
        <f>IF($U$2=1,IF(สรุปเวลาเรียน!S12="","",สรุปเวลาเรียน!S12),IF(สรุปเวลาเรียน!S42="","",สรุปเวลาเรียน!S42))</f>
        <v>0</v>
      </c>
      <c r="Q10" s="59">
        <f>IF($U$2=1,IF(สรุปเวลาเรียน!T12="","",สรุปเวลาเรียน!T12),IF(สรุปเวลาเรียน!T42="","",สรุปเวลาเรียน!T42))</f>
        <v>0</v>
      </c>
      <c r="R10" s="239">
        <f>IF($U$2=1,IF(สรุปเวลาเรียน!U12="","",สรุปเวลาเรียน!U12),IF(สรุปเวลาเรียน!U42="","",สรุปเวลาเรียน!U42))</f>
        <v>0</v>
      </c>
      <c r="S10" s="239" t="str">
        <f>IF($U$2=1,IF(สรุปเวลาเรียน!V12="","",สรุปเวลาเรียน!V12),IF(สรุปเวลาเรียน!V42="","",สรุปเวลาเรียน!V42))</f>
        <v>ไม่ผ่าน</v>
      </c>
      <c r="T10" s="50"/>
      <c r="U10" s="50"/>
      <c r="V10" s="50"/>
    </row>
    <row r="11" spans="1:22" ht="21.75" customHeight="1">
      <c r="A11" s="237">
        <f>ข้อมูลนักเรียน!$D10</f>
        <v>8</v>
      </c>
      <c r="B11" s="238" t="str">
        <f>IF($U$2=1,IF(สรุปเวลาเรียน!C13="","",สรุปเวลาเรียน!C13),IF(สรุปเวลาเรียน!C43="","",สรุปเวลาเรียน!C43))</f>
        <v>เด็กชายพูนทรัพย์  ชาญสูงเนิน</v>
      </c>
      <c r="C11" s="59">
        <f>IF($U$2=1,IF(สรุปเวลาเรียน!D13="","",สรุปเวลาเรียน!D13),IF(สรุปเวลาเรียน!D43="","",สรุปเวลาเรียน!D43))</f>
        <v>0</v>
      </c>
      <c r="D11" s="59">
        <f>IF($U$2=1,IF(สรุปเวลาเรียน!E13="","",สรุปเวลาเรียน!E13),IF(สรุปเวลาเรียน!E43="","",สรุปเวลาเรียน!E43))</f>
        <v>0</v>
      </c>
      <c r="E11" s="59">
        <f>IF($U$2=1,IF(สรุปเวลาเรียน!F13="","",สรุปเวลาเรียน!F13),IF(สรุปเวลาเรียน!F43="","",สรุปเวลาเรียน!F43))</f>
        <v>0</v>
      </c>
      <c r="F11" s="59">
        <f>IF($U$2=1,IF(สรุปเวลาเรียน!G13="","",สรุปเวลาเรียน!G13),IF(สรุปเวลาเรียน!G43="","",สรุปเวลาเรียน!G43))</f>
        <v>0</v>
      </c>
      <c r="G11" s="59">
        <f>IF($U$2=1,IF(สรุปเวลาเรียน!H13="","",สรุปเวลาเรียน!H13),IF(สรุปเวลาเรียน!H43="","",สรุปเวลาเรียน!H43))</f>
        <v>0</v>
      </c>
      <c r="H11" s="59">
        <f>IF($U$2=1,IF(สรุปเวลาเรียน!I13="","",สรุปเวลาเรียน!I13),IF(สรุปเวลาเรียน!I43="","",สรุปเวลาเรียน!I43))</f>
        <v>0</v>
      </c>
      <c r="I11" s="59">
        <f>IF($U$2=1,IF(สรุปเวลาเรียน!J13="","",สรุปเวลาเรียน!J13),IF(สรุปเวลาเรียน!J43="","",สรุปเวลาเรียน!J43))</f>
        <v>0</v>
      </c>
      <c r="J11" s="59">
        <f>IF($U$2=1,IF(สรุปเวลาเรียน!K13="","",สรุปเวลาเรียน!K13),IF(สรุปเวลาเรียน!K43="","",สรุปเวลาเรียน!K43))</f>
        <v>0</v>
      </c>
      <c r="K11" s="59">
        <f>IF($U$2=1,IF(สรุปเวลาเรียน!L13="","",สรุปเวลาเรียน!L13),IF(สรุปเวลาเรียน!L43="","",สรุปเวลาเรียน!L43))</f>
        <v>0</v>
      </c>
      <c r="L11" s="59">
        <f>IF($U$2=1,IF(สรุปเวลาเรียน!M13="","",สรุปเวลาเรียน!M13),IF(สรุปเวลาเรียน!M43="","",สรุปเวลาเรียน!M43))</f>
        <v>0</v>
      </c>
      <c r="M11" s="59">
        <f>IF($U$2=1,IF(สรุปเวลาเรียน!N13="","",สรุปเวลาเรียน!N13),IF(สรุปเวลาเรียน!N43="","",สรุปเวลาเรียน!N43))</f>
        <v>0</v>
      </c>
      <c r="N11" s="59">
        <f>IF($U$2=1,IF(สรุปเวลาเรียน!Q13="","",สรุปเวลาเรียน!Q13),IF(สรุปเวลาเรียน!Q43="","",สรุปเวลาเรียน!Q43))</f>
        <v>0</v>
      </c>
      <c r="O11" s="59">
        <f>IF($U$2=1,IF(สรุปเวลาเรียน!R13="","",สรุปเวลาเรียน!R13),IF(สรุปเวลาเรียน!R43="","",สรุปเวลาเรียน!R43))</f>
        <v>0</v>
      </c>
      <c r="P11" s="59">
        <f>IF($U$2=1,IF(สรุปเวลาเรียน!S13="","",สรุปเวลาเรียน!S13),IF(สรุปเวลาเรียน!S43="","",สรุปเวลาเรียน!S43))</f>
        <v>0</v>
      </c>
      <c r="Q11" s="59">
        <f>IF($U$2=1,IF(สรุปเวลาเรียน!T13="","",สรุปเวลาเรียน!T13),IF(สรุปเวลาเรียน!T43="","",สรุปเวลาเรียน!T43))</f>
        <v>0</v>
      </c>
      <c r="R11" s="239">
        <f>IF($U$2=1,IF(สรุปเวลาเรียน!U13="","",สรุปเวลาเรียน!U13),IF(สรุปเวลาเรียน!U43="","",สรุปเวลาเรียน!U43))</f>
        <v>0</v>
      </c>
      <c r="S11" s="239" t="str">
        <f>IF($U$2=1,IF(สรุปเวลาเรียน!V13="","",สรุปเวลาเรียน!V13),IF(สรุปเวลาเรียน!V43="","",สรุปเวลาเรียน!V43))</f>
        <v>ไม่ผ่าน</v>
      </c>
      <c r="T11" s="50"/>
      <c r="U11" s="50"/>
      <c r="V11" s="50"/>
    </row>
    <row r="12" spans="1:22" ht="21.75" customHeight="1">
      <c r="A12" s="237">
        <f>ข้อมูลนักเรียน!$D11</f>
        <v>9</v>
      </c>
      <c r="B12" s="238" t="str">
        <f>IF($U$2=1,IF(สรุปเวลาเรียน!C14="","",สรุปเวลาเรียน!C14),IF(สรุปเวลาเรียน!C44="","",สรุปเวลาเรียน!C44))</f>
        <v>เด็กหญิงวรรณพร  ปีนะสา</v>
      </c>
      <c r="C12" s="59">
        <f>IF($U$2=1,IF(สรุปเวลาเรียน!D14="","",สรุปเวลาเรียน!D14),IF(สรุปเวลาเรียน!D44="","",สรุปเวลาเรียน!D44))</f>
        <v>0</v>
      </c>
      <c r="D12" s="59">
        <f>IF($U$2=1,IF(สรุปเวลาเรียน!E14="","",สรุปเวลาเรียน!E14),IF(สรุปเวลาเรียน!E44="","",สรุปเวลาเรียน!E44))</f>
        <v>0</v>
      </c>
      <c r="E12" s="59">
        <f>IF($U$2=1,IF(สรุปเวลาเรียน!F14="","",สรุปเวลาเรียน!F14),IF(สรุปเวลาเรียน!F44="","",สรุปเวลาเรียน!F44))</f>
        <v>0</v>
      </c>
      <c r="F12" s="59">
        <f>IF($U$2=1,IF(สรุปเวลาเรียน!G14="","",สรุปเวลาเรียน!G14),IF(สรุปเวลาเรียน!G44="","",สรุปเวลาเรียน!G44))</f>
        <v>0</v>
      </c>
      <c r="G12" s="59">
        <f>IF($U$2=1,IF(สรุปเวลาเรียน!H14="","",สรุปเวลาเรียน!H14),IF(สรุปเวลาเรียน!H44="","",สรุปเวลาเรียน!H44))</f>
        <v>0</v>
      </c>
      <c r="H12" s="59">
        <f>IF($U$2=1,IF(สรุปเวลาเรียน!I14="","",สรุปเวลาเรียน!I14),IF(สรุปเวลาเรียน!I44="","",สรุปเวลาเรียน!I44))</f>
        <v>0</v>
      </c>
      <c r="I12" s="59">
        <f>IF($U$2=1,IF(สรุปเวลาเรียน!J14="","",สรุปเวลาเรียน!J14),IF(สรุปเวลาเรียน!J44="","",สรุปเวลาเรียน!J44))</f>
        <v>0</v>
      </c>
      <c r="J12" s="59">
        <f>IF($U$2=1,IF(สรุปเวลาเรียน!K14="","",สรุปเวลาเรียน!K14),IF(สรุปเวลาเรียน!K44="","",สรุปเวลาเรียน!K44))</f>
        <v>0</v>
      </c>
      <c r="K12" s="59">
        <f>IF($U$2=1,IF(สรุปเวลาเรียน!L14="","",สรุปเวลาเรียน!L14),IF(สรุปเวลาเรียน!L44="","",สรุปเวลาเรียน!L44))</f>
        <v>0</v>
      </c>
      <c r="L12" s="59">
        <f>IF($U$2=1,IF(สรุปเวลาเรียน!M14="","",สรุปเวลาเรียน!M14),IF(สรุปเวลาเรียน!M44="","",สรุปเวลาเรียน!M44))</f>
        <v>0</v>
      </c>
      <c r="M12" s="59">
        <f>IF($U$2=1,IF(สรุปเวลาเรียน!N14="","",สรุปเวลาเรียน!N14),IF(สรุปเวลาเรียน!N44="","",สรุปเวลาเรียน!N44))</f>
        <v>0</v>
      </c>
      <c r="N12" s="59">
        <f>IF($U$2=1,IF(สรุปเวลาเรียน!Q14="","",สรุปเวลาเรียน!Q14),IF(สรุปเวลาเรียน!Q44="","",สรุปเวลาเรียน!Q44))</f>
        <v>0</v>
      </c>
      <c r="O12" s="59">
        <f>IF($U$2=1,IF(สรุปเวลาเรียน!R14="","",สรุปเวลาเรียน!R14),IF(สรุปเวลาเรียน!R44="","",สรุปเวลาเรียน!R44))</f>
        <v>0</v>
      </c>
      <c r="P12" s="59">
        <f>IF($U$2=1,IF(สรุปเวลาเรียน!S14="","",สรุปเวลาเรียน!S14),IF(สรุปเวลาเรียน!S44="","",สรุปเวลาเรียน!S44))</f>
        <v>0</v>
      </c>
      <c r="Q12" s="59">
        <f>IF($U$2=1,IF(สรุปเวลาเรียน!T14="","",สรุปเวลาเรียน!T14),IF(สรุปเวลาเรียน!T44="","",สรุปเวลาเรียน!T44))</f>
        <v>0</v>
      </c>
      <c r="R12" s="239">
        <f>IF($U$2=1,IF(สรุปเวลาเรียน!U14="","",สรุปเวลาเรียน!U14),IF(สรุปเวลาเรียน!U44="","",สรุปเวลาเรียน!U44))</f>
        <v>0</v>
      </c>
      <c r="S12" s="239" t="str">
        <f>IF($U$2=1,IF(สรุปเวลาเรียน!V14="","",สรุปเวลาเรียน!V14),IF(สรุปเวลาเรียน!V44="","",สรุปเวลาเรียน!V44))</f>
        <v>ไม่ผ่าน</v>
      </c>
      <c r="T12" s="50"/>
      <c r="U12" s="50"/>
      <c r="V12" s="50"/>
    </row>
    <row r="13" spans="1:22" ht="21.75" customHeight="1">
      <c r="A13" s="237">
        <f>ข้อมูลนักเรียน!$D12</f>
        <v>10</v>
      </c>
      <c r="B13" s="238" t="str">
        <f>IF($U$2=1,IF(สรุปเวลาเรียน!C15="","",สรุปเวลาเรียน!C15),IF(สรุปเวลาเรียน!C45="","",สรุปเวลาเรียน!C45))</f>
        <v>เด็กชายศิวกร  แก้วภักดี</v>
      </c>
      <c r="C13" s="59">
        <f>IF($U$2=1,IF(สรุปเวลาเรียน!D15="","",สรุปเวลาเรียน!D15),IF(สรุปเวลาเรียน!D45="","",สรุปเวลาเรียน!D45))</f>
        <v>0</v>
      </c>
      <c r="D13" s="59">
        <f>IF($U$2=1,IF(สรุปเวลาเรียน!E15="","",สรุปเวลาเรียน!E15),IF(สรุปเวลาเรียน!E45="","",สรุปเวลาเรียน!E45))</f>
        <v>0</v>
      </c>
      <c r="E13" s="59">
        <f>IF($U$2=1,IF(สรุปเวลาเรียน!F15="","",สรุปเวลาเรียน!F15),IF(สรุปเวลาเรียน!F45="","",สรุปเวลาเรียน!F45))</f>
        <v>0</v>
      </c>
      <c r="F13" s="59">
        <f>IF($U$2=1,IF(สรุปเวลาเรียน!G15="","",สรุปเวลาเรียน!G15),IF(สรุปเวลาเรียน!G45="","",สรุปเวลาเรียน!G45))</f>
        <v>0</v>
      </c>
      <c r="G13" s="59">
        <f>IF($U$2=1,IF(สรุปเวลาเรียน!H15="","",สรุปเวลาเรียน!H15),IF(สรุปเวลาเรียน!H45="","",สรุปเวลาเรียน!H45))</f>
        <v>0</v>
      </c>
      <c r="H13" s="59">
        <f>IF($U$2=1,IF(สรุปเวลาเรียน!I15="","",สรุปเวลาเรียน!I15),IF(สรุปเวลาเรียน!I45="","",สรุปเวลาเรียน!I45))</f>
        <v>0</v>
      </c>
      <c r="I13" s="59">
        <f>IF($U$2=1,IF(สรุปเวลาเรียน!J15="","",สรุปเวลาเรียน!J15),IF(สรุปเวลาเรียน!J45="","",สรุปเวลาเรียน!J45))</f>
        <v>0</v>
      </c>
      <c r="J13" s="59">
        <f>IF($U$2=1,IF(สรุปเวลาเรียน!K15="","",สรุปเวลาเรียน!K15),IF(สรุปเวลาเรียน!K45="","",สรุปเวลาเรียน!K45))</f>
        <v>0</v>
      </c>
      <c r="K13" s="59">
        <f>IF($U$2=1,IF(สรุปเวลาเรียน!L15="","",สรุปเวลาเรียน!L15),IF(สรุปเวลาเรียน!L45="","",สรุปเวลาเรียน!L45))</f>
        <v>0</v>
      </c>
      <c r="L13" s="59">
        <f>IF($U$2=1,IF(สรุปเวลาเรียน!M15="","",สรุปเวลาเรียน!M15),IF(สรุปเวลาเรียน!M45="","",สรุปเวลาเรียน!M45))</f>
        <v>0</v>
      </c>
      <c r="M13" s="59">
        <f>IF($U$2=1,IF(สรุปเวลาเรียน!N15="","",สรุปเวลาเรียน!N15),IF(สรุปเวลาเรียน!N45="","",สรุปเวลาเรียน!N45))</f>
        <v>0</v>
      </c>
      <c r="N13" s="59">
        <f>IF($U$2=1,IF(สรุปเวลาเรียน!Q15="","",สรุปเวลาเรียน!Q15),IF(สรุปเวลาเรียน!Q45="","",สรุปเวลาเรียน!Q45))</f>
        <v>0</v>
      </c>
      <c r="O13" s="59">
        <f>IF($U$2=1,IF(สรุปเวลาเรียน!R15="","",สรุปเวลาเรียน!R15),IF(สรุปเวลาเรียน!R45="","",สรุปเวลาเรียน!R45))</f>
        <v>0</v>
      </c>
      <c r="P13" s="59">
        <f>IF($U$2=1,IF(สรุปเวลาเรียน!S15="","",สรุปเวลาเรียน!S15),IF(สรุปเวลาเรียน!S45="","",สรุปเวลาเรียน!S45))</f>
        <v>0</v>
      </c>
      <c r="Q13" s="59">
        <f>IF($U$2=1,IF(สรุปเวลาเรียน!T15="","",สรุปเวลาเรียน!T15),IF(สรุปเวลาเรียน!T45="","",สรุปเวลาเรียน!T45))</f>
        <v>0</v>
      </c>
      <c r="R13" s="239">
        <f>IF($U$2=1,IF(สรุปเวลาเรียน!U15="","",สรุปเวลาเรียน!U15),IF(สรุปเวลาเรียน!U45="","",สรุปเวลาเรียน!U45))</f>
        <v>0</v>
      </c>
      <c r="S13" s="239" t="str">
        <f>IF($U$2=1,IF(สรุปเวลาเรียน!V15="","",สรุปเวลาเรียน!V15),IF(สรุปเวลาเรียน!V45="","",สรุปเวลาเรียน!V45))</f>
        <v>ไม่ผ่าน</v>
      </c>
      <c r="T13" s="50"/>
      <c r="U13" s="50"/>
      <c r="V13" s="50"/>
    </row>
    <row r="14" spans="1:22" ht="21.75" customHeight="1">
      <c r="A14" s="237">
        <f>ข้อมูลนักเรียน!$D13</f>
        <v>11</v>
      </c>
      <c r="B14" s="238" t="str">
        <f>IF($U$2=1,IF(สรุปเวลาเรียน!C16="","",สรุปเวลาเรียน!C16),IF(สรุปเวลาเรียน!C46="","",สรุปเวลาเรียน!C46))</f>
        <v>เด็กชายอิสริยยศ  แสนพิมพ์</v>
      </c>
      <c r="C14" s="59">
        <f>IF($U$2=1,IF(สรุปเวลาเรียน!D16="","",สรุปเวลาเรียน!D16),IF(สรุปเวลาเรียน!D46="","",สรุปเวลาเรียน!D46))</f>
        <v>0</v>
      </c>
      <c r="D14" s="59">
        <f>IF($U$2=1,IF(สรุปเวลาเรียน!E16="","",สรุปเวลาเรียน!E16),IF(สรุปเวลาเรียน!E46="","",สรุปเวลาเรียน!E46))</f>
        <v>0</v>
      </c>
      <c r="E14" s="59">
        <f>IF($U$2=1,IF(สรุปเวลาเรียน!F16="","",สรุปเวลาเรียน!F16),IF(สรุปเวลาเรียน!F46="","",สรุปเวลาเรียน!F46))</f>
        <v>0</v>
      </c>
      <c r="F14" s="59">
        <f>IF($U$2=1,IF(สรุปเวลาเรียน!G16="","",สรุปเวลาเรียน!G16),IF(สรุปเวลาเรียน!G46="","",สรุปเวลาเรียน!G46))</f>
        <v>0</v>
      </c>
      <c r="G14" s="59">
        <f>IF($U$2=1,IF(สรุปเวลาเรียน!H16="","",สรุปเวลาเรียน!H16),IF(สรุปเวลาเรียน!H46="","",สรุปเวลาเรียน!H46))</f>
        <v>0</v>
      </c>
      <c r="H14" s="59">
        <f>IF($U$2=1,IF(สรุปเวลาเรียน!I16="","",สรุปเวลาเรียน!I16),IF(สรุปเวลาเรียน!I46="","",สรุปเวลาเรียน!I46))</f>
        <v>0</v>
      </c>
      <c r="I14" s="59">
        <f>IF($U$2=1,IF(สรุปเวลาเรียน!J16="","",สรุปเวลาเรียน!J16),IF(สรุปเวลาเรียน!J46="","",สรุปเวลาเรียน!J46))</f>
        <v>0</v>
      </c>
      <c r="J14" s="59">
        <f>IF($U$2=1,IF(สรุปเวลาเรียน!K16="","",สรุปเวลาเรียน!K16),IF(สรุปเวลาเรียน!K46="","",สรุปเวลาเรียน!K46))</f>
        <v>0</v>
      </c>
      <c r="K14" s="59">
        <f>IF($U$2=1,IF(สรุปเวลาเรียน!L16="","",สรุปเวลาเรียน!L16),IF(สรุปเวลาเรียน!L46="","",สรุปเวลาเรียน!L46))</f>
        <v>0</v>
      </c>
      <c r="L14" s="59">
        <f>IF($U$2=1,IF(สรุปเวลาเรียน!M16="","",สรุปเวลาเรียน!M16),IF(สรุปเวลาเรียน!M46="","",สรุปเวลาเรียน!M46))</f>
        <v>0</v>
      </c>
      <c r="M14" s="59">
        <f>IF($U$2=1,IF(สรุปเวลาเรียน!N16="","",สรุปเวลาเรียน!N16),IF(สรุปเวลาเรียน!N46="","",สรุปเวลาเรียน!N46))</f>
        <v>0</v>
      </c>
      <c r="N14" s="59">
        <f>IF($U$2=1,IF(สรุปเวลาเรียน!Q16="","",สรุปเวลาเรียน!Q16),IF(สรุปเวลาเรียน!Q46="","",สรุปเวลาเรียน!Q46))</f>
        <v>0</v>
      </c>
      <c r="O14" s="59">
        <f>IF($U$2=1,IF(สรุปเวลาเรียน!R16="","",สรุปเวลาเรียน!R16),IF(สรุปเวลาเรียน!R46="","",สรุปเวลาเรียน!R46))</f>
        <v>0</v>
      </c>
      <c r="P14" s="59">
        <f>IF($U$2=1,IF(สรุปเวลาเรียน!S16="","",สรุปเวลาเรียน!S16),IF(สรุปเวลาเรียน!S46="","",สรุปเวลาเรียน!S46))</f>
        <v>0</v>
      </c>
      <c r="Q14" s="59">
        <f>IF($U$2=1,IF(สรุปเวลาเรียน!T16="","",สรุปเวลาเรียน!T16),IF(สรุปเวลาเรียน!T46="","",สรุปเวลาเรียน!T46))</f>
        <v>0</v>
      </c>
      <c r="R14" s="239">
        <f>IF($U$2=1,IF(สรุปเวลาเรียน!U16="","",สรุปเวลาเรียน!U16),IF(สรุปเวลาเรียน!U46="","",สรุปเวลาเรียน!U46))</f>
        <v>0</v>
      </c>
      <c r="S14" s="239" t="str">
        <f>IF($U$2=1,IF(สรุปเวลาเรียน!V16="","",สรุปเวลาเรียน!V16),IF(สรุปเวลาเรียน!V46="","",สรุปเวลาเรียน!V46))</f>
        <v>ไม่ผ่าน</v>
      </c>
      <c r="T14" s="50"/>
      <c r="U14" s="50"/>
      <c r="V14" s="50"/>
    </row>
    <row r="15" spans="1:22" ht="21.75" customHeight="1">
      <c r="A15" s="237" t="str">
        <f>ข้อมูลนักเรียน!$D14</f>
        <v/>
      </c>
      <c r="B15" s="238" t="str">
        <f>IF($U$2=1,IF(สรุปเวลาเรียน!C17="","",สรุปเวลาเรียน!C17),IF(สรุปเวลาเรียน!C47="","",สรุปเวลาเรียน!C47))</f>
        <v/>
      </c>
      <c r="C15" s="59" t="str">
        <f>IF($U$2=1,IF(สรุปเวลาเรียน!D17="","",สรุปเวลาเรียน!D17),IF(สรุปเวลาเรียน!D47="","",สรุปเวลาเรียน!D47))</f>
        <v/>
      </c>
      <c r="D15" s="59" t="str">
        <f>IF($U$2=1,IF(สรุปเวลาเรียน!E17="","",สรุปเวลาเรียน!E17),IF(สรุปเวลาเรียน!E47="","",สรุปเวลาเรียน!E47))</f>
        <v/>
      </c>
      <c r="E15" s="59" t="str">
        <f>IF($U$2=1,IF(สรุปเวลาเรียน!F17="","",สรุปเวลาเรียน!F17),IF(สรุปเวลาเรียน!F47="","",สรุปเวลาเรียน!F47))</f>
        <v/>
      </c>
      <c r="F15" s="59" t="str">
        <f>IF($U$2=1,IF(สรุปเวลาเรียน!G17="","",สรุปเวลาเรียน!G17),IF(สรุปเวลาเรียน!G47="","",สรุปเวลาเรียน!G47))</f>
        <v/>
      </c>
      <c r="G15" s="59" t="str">
        <f>IF($U$2=1,IF(สรุปเวลาเรียน!H17="","",สรุปเวลาเรียน!H17),IF(สรุปเวลาเรียน!H47="","",สรุปเวลาเรียน!H47))</f>
        <v/>
      </c>
      <c r="H15" s="59" t="str">
        <f>IF($U$2=1,IF(สรุปเวลาเรียน!I17="","",สรุปเวลาเรียน!I17),IF(สรุปเวลาเรียน!I47="","",สรุปเวลาเรียน!I47))</f>
        <v/>
      </c>
      <c r="I15" s="59" t="str">
        <f>IF($U$2=1,IF(สรุปเวลาเรียน!J17="","",สรุปเวลาเรียน!J17),IF(สรุปเวลาเรียน!J47="","",สรุปเวลาเรียน!J47))</f>
        <v/>
      </c>
      <c r="J15" s="59" t="str">
        <f>IF($U$2=1,IF(สรุปเวลาเรียน!K17="","",สรุปเวลาเรียน!K17),IF(สรุปเวลาเรียน!K47="","",สรุปเวลาเรียน!K47))</f>
        <v/>
      </c>
      <c r="K15" s="59" t="str">
        <f>IF($U$2=1,IF(สรุปเวลาเรียน!L17="","",สรุปเวลาเรียน!L17),IF(สรุปเวลาเรียน!L47="","",สรุปเวลาเรียน!L47))</f>
        <v/>
      </c>
      <c r="L15" s="59" t="str">
        <f>IF($U$2=1,IF(สรุปเวลาเรียน!M17="","",สรุปเวลาเรียน!M17),IF(สรุปเวลาเรียน!M47="","",สรุปเวลาเรียน!M47))</f>
        <v/>
      </c>
      <c r="M15" s="59" t="str">
        <f>IF($U$2=1,IF(สรุปเวลาเรียน!N17="","",สรุปเวลาเรียน!N17),IF(สรุปเวลาเรียน!N47="","",สรุปเวลาเรียน!N47))</f>
        <v/>
      </c>
      <c r="N15" s="59" t="str">
        <f>IF($U$2=1,IF(สรุปเวลาเรียน!Q17="","",สรุปเวลาเรียน!Q17),IF(สรุปเวลาเรียน!Q47="","",สรุปเวลาเรียน!Q47))</f>
        <v/>
      </c>
      <c r="O15" s="59" t="str">
        <f>IF($U$2=1,IF(สรุปเวลาเรียน!R17="","",สรุปเวลาเรียน!R17),IF(สรุปเวลาเรียน!R47="","",สรุปเวลาเรียน!R47))</f>
        <v/>
      </c>
      <c r="P15" s="59" t="str">
        <f>IF($U$2=1,IF(สรุปเวลาเรียน!S17="","",สรุปเวลาเรียน!S17),IF(สรุปเวลาเรียน!S47="","",สรุปเวลาเรียน!S47))</f>
        <v/>
      </c>
      <c r="Q15" s="59" t="str">
        <f>IF($U$2=1,IF(สรุปเวลาเรียน!T17="","",สรุปเวลาเรียน!T17),IF(สรุปเวลาเรียน!T47="","",สรุปเวลาเรียน!T47))</f>
        <v/>
      </c>
      <c r="R15" s="239" t="str">
        <f>IF($U$2=1,IF(สรุปเวลาเรียน!U17="","",สรุปเวลาเรียน!U17),IF(สรุปเวลาเรียน!U47="","",สรุปเวลาเรียน!U47))</f>
        <v/>
      </c>
      <c r="S15" s="239" t="str">
        <f>IF($U$2=1,IF(สรุปเวลาเรียน!V17="","",สรุปเวลาเรียน!V17),IF(สรุปเวลาเรียน!V47="","",สรุปเวลาเรียน!V47))</f>
        <v/>
      </c>
      <c r="T15" s="50"/>
      <c r="U15" s="50"/>
      <c r="V15" s="50"/>
    </row>
    <row r="16" spans="1:22" ht="21.75" customHeight="1">
      <c r="A16" s="237" t="str">
        <f>ข้อมูลนักเรียน!$D15</f>
        <v/>
      </c>
      <c r="B16" s="238" t="str">
        <f>IF($U$2=1,IF(สรุปเวลาเรียน!C18="","",สรุปเวลาเรียน!C18),IF(สรุปเวลาเรียน!C48="","",สรุปเวลาเรียน!C48))</f>
        <v/>
      </c>
      <c r="C16" s="59" t="str">
        <f>IF($U$2=1,IF(สรุปเวลาเรียน!D18="","",สรุปเวลาเรียน!D18),IF(สรุปเวลาเรียน!D48="","",สรุปเวลาเรียน!D48))</f>
        <v/>
      </c>
      <c r="D16" s="59" t="str">
        <f>IF($U$2=1,IF(สรุปเวลาเรียน!E18="","",สรุปเวลาเรียน!E18),IF(สรุปเวลาเรียน!E48="","",สรุปเวลาเรียน!E48))</f>
        <v/>
      </c>
      <c r="E16" s="59" t="str">
        <f>IF($U$2=1,IF(สรุปเวลาเรียน!F18="","",สรุปเวลาเรียน!F18),IF(สรุปเวลาเรียน!F48="","",สรุปเวลาเรียน!F48))</f>
        <v/>
      </c>
      <c r="F16" s="59" t="str">
        <f>IF($U$2=1,IF(สรุปเวลาเรียน!G18="","",สรุปเวลาเรียน!G18),IF(สรุปเวลาเรียน!G48="","",สรุปเวลาเรียน!G48))</f>
        <v/>
      </c>
      <c r="G16" s="59" t="str">
        <f>IF($U$2=1,IF(สรุปเวลาเรียน!H18="","",สรุปเวลาเรียน!H18),IF(สรุปเวลาเรียน!H48="","",สรุปเวลาเรียน!H48))</f>
        <v/>
      </c>
      <c r="H16" s="59" t="str">
        <f>IF($U$2=1,IF(สรุปเวลาเรียน!I18="","",สรุปเวลาเรียน!I18),IF(สรุปเวลาเรียน!I48="","",สรุปเวลาเรียน!I48))</f>
        <v/>
      </c>
      <c r="I16" s="59" t="str">
        <f>IF($U$2=1,IF(สรุปเวลาเรียน!J18="","",สรุปเวลาเรียน!J18),IF(สรุปเวลาเรียน!J48="","",สรุปเวลาเรียน!J48))</f>
        <v/>
      </c>
      <c r="J16" s="59" t="str">
        <f>IF($U$2=1,IF(สรุปเวลาเรียน!K18="","",สรุปเวลาเรียน!K18),IF(สรุปเวลาเรียน!K48="","",สรุปเวลาเรียน!K48))</f>
        <v/>
      </c>
      <c r="K16" s="59" t="str">
        <f>IF($U$2=1,IF(สรุปเวลาเรียน!L18="","",สรุปเวลาเรียน!L18),IF(สรุปเวลาเรียน!L48="","",สรุปเวลาเรียน!L48))</f>
        <v/>
      </c>
      <c r="L16" s="59" t="str">
        <f>IF($U$2=1,IF(สรุปเวลาเรียน!M18="","",สรุปเวลาเรียน!M18),IF(สรุปเวลาเรียน!M48="","",สรุปเวลาเรียน!M48))</f>
        <v/>
      </c>
      <c r="M16" s="59" t="str">
        <f>IF($U$2=1,IF(สรุปเวลาเรียน!N18="","",สรุปเวลาเรียน!N18),IF(สรุปเวลาเรียน!N48="","",สรุปเวลาเรียน!N48))</f>
        <v/>
      </c>
      <c r="N16" s="59" t="str">
        <f>IF($U$2=1,IF(สรุปเวลาเรียน!Q18="","",สรุปเวลาเรียน!Q18),IF(สรุปเวลาเรียน!Q48="","",สรุปเวลาเรียน!Q48))</f>
        <v/>
      </c>
      <c r="O16" s="59" t="str">
        <f>IF($U$2=1,IF(สรุปเวลาเรียน!R18="","",สรุปเวลาเรียน!R18),IF(สรุปเวลาเรียน!R48="","",สรุปเวลาเรียน!R48))</f>
        <v/>
      </c>
      <c r="P16" s="59" t="str">
        <f>IF($U$2=1,IF(สรุปเวลาเรียน!S18="","",สรุปเวลาเรียน!S18),IF(สรุปเวลาเรียน!S48="","",สรุปเวลาเรียน!S48))</f>
        <v/>
      </c>
      <c r="Q16" s="59" t="str">
        <f>IF($U$2=1,IF(สรุปเวลาเรียน!T18="","",สรุปเวลาเรียน!T18),IF(สรุปเวลาเรียน!T48="","",สรุปเวลาเรียน!T48))</f>
        <v/>
      </c>
      <c r="R16" s="239" t="str">
        <f>IF($U$2=1,IF(สรุปเวลาเรียน!U18="","",สรุปเวลาเรียน!U18),IF(สรุปเวลาเรียน!U48="","",สรุปเวลาเรียน!U48))</f>
        <v/>
      </c>
      <c r="S16" s="239" t="str">
        <f>IF($U$2=1,IF(สรุปเวลาเรียน!V18="","",สรุปเวลาเรียน!V18),IF(สรุปเวลาเรียน!V48="","",สรุปเวลาเรียน!V48))</f>
        <v/>
      </c>
      <c r="T16" s="50"/>
      <c r="U16" s="50"/>
      <c r="V16" s="50"/>
    </row>
    <row r="17" spans="1:22" ht="21.75" customHeight="1">
      <c r="A17" s="237" t="str">
        <f>ข้อมูลนักเรียน!$D16</f>
        <v/>
      </c>
      <c r="B17" s="238" t="str">
        <f>IF($U$2=1,IF(สรุปเวลาเรียน!C19="","",สรุปเวลาเรียน!C19),IF(สรุปเวลาเรียน!C49="","",สรุปเวลาเรียน!C49))</f>
        <v/>
      </c>
      <c r="C17" s="59" t="str">
        <f>IF($U$2=1,IF(สรุปเวลาเรียน!D19="","",สรุปเวลาเรียน!D19),IF(สรุปเวลาเรียน!D49="","",สรุปเวลาเรียน!D49))</f>
        <v/>
      </c>
      <c r="D17" s="59" t="str">
        <f>IF($U$2=1,IF(สรุปเวลาเรียน!E19="","",สรุปเวลาเรียน!E19),IF(สรุปเวลาเรียน!E49="","",สรุปเวลาเรียน!E49))</f>
        <v/>
      </c>
      <c r="E17" s="59" t="str">
        <f>IF($U$2=1,IF(สรุปเวลาเรียน!F19="","",สรุปเวลาเรียน!F19),IF(สรุปเวลาเรียน!F49="","",สรุปเวลาเรียน!F49))</f>
        <v/>
      </c>
      <c r="F17" s="59" t="str">
        <f>IF($U$2=1,IF(สรุปเวลาเรียน!G19="","",สรุปเวลาเรียน!G19),IF(สรุปเวลาเรียน!G49="","",สรุปเวลาเรียน!G49))</f>
        <v/>
      </c>
      <c r="G17" s="59" t="str">
        <f>IF($U$2=1,IF(สรุปเวลาเรียน!H19="","",สรุปเวลาเรียน!H19),IF(สรุปเวลาเรียน!H49="","",สรุปเวลาเรียน!H49))</f>
        <v/>
      </c>
      <c r="H17" s="59" t="str">
        <f>IF($U$2=1,IF(สรุปเวลาเรียน!I19="","",สรุปเวลาเรียน!I19),IF(สรุปเวลาเรียน!I49="","",สรุปเวลาเรียน!I49))</f>
        <v/>
      </c>
      <c r="I17" s="59" t="str">
        <f>IF($U$2=1,IF(สรุปเวลาเรียน!J19="","",สรุปเวลาเรียน!J19),IF(สรุปเวลาเรียน!J49="","",สรุปเวลาเรียน!J49))</f>
        <v/>
      </c>
      <c r="J17" s="59" t="str">
        <f>IF($U$2=1,IF(สรุปเวลาเรียน!K19="","",สรุปเวลาเรียน!K19),IF(สรุปเวลาเรียน!K49="","",สรุปเวลาเรียน!K49))</f>
        <v/>
      </c>
      <c r="K17" s="59" t="str">
        <f>IF($U$2=1,IF(สรุปเวลาเรียน!L19="","",สรุปเวลาเรียน!L19),IF(สรุปเวลาเรียน!L49="","",สรุปเวลาเรียน!L49))</f>
        <v/>
      </c>
      <c r="L17" s="59" t="str">
        <f>IF($U$2=1,IF(สรุปเวลาเรียน!M19="","",สรุปเวลาเรียน!M19),IF(สรุปเวลาเรียน!M49="","",สรุปเวลาเรียน!M49))</f>
        <v/>
      </c>
      <c r="M17" s="59" t="str">
        <f>IF($U$2=1,IF(สรุปเวลาเรียน!N19="","",สรุปเวลาเรียน!N19),IF(สรุปเวลาเรียน!N49="","",สรุปเวลาเรียน!N49))</f>
        <v/>
      </c>
      <c r="N17" s="59" t="str">
        <f>IF($U$2=1,IF(สรุปเวลาเรียน!Q19="","",สรุปเวลาเรียน!Q19),IF(สรุปเวลาเรียน!Q49="","",สรุปเวลาเรียน!Q49))</f>
        <v/>
      </c>
      <c r="O17" s="59" t="str">
        <f>IF($U$2=1,IF(สรุปเวลาเรียน!R19="","",สรุปเวลาเรียน!R19),IF(สรุปเวลาเรียน!R49="","",สรุปเวลาเรียน!R49))</f>
        <v/>
      </c>
      <c r="P17" s="59" t="str">
        <f>IF($U$2=1,IF(สรุปเวลาเรียน!S19="","",สรุปเวลาเรียน!S19),IF(สรุปเวลาเรียน!S49="","",สรุปเวลาเรียน!S49))</f>
        <v/>
      </c>
      <c r="Q17" s="59" t="str">
        <f>IF($U$2=1,IF(สรุปเวลาเรียน!T19="","",สรุปเวลาเรียน!T19),IF(สรุปเวลาเรียน!T49="","",สรุปเวลาเรียน!T49))</f>
        <v/>
      </c>
      <c r="R17" s="239" t="str">
        <f>IF($U$2=1,IF(สรุปเวลาเรียน!U19="","",สรุปเวลาเรียน!U19),IF(สรุปเวลาเรียน!U49="","",สรุปเวลาเรียน!U49))</f>
        <v/>
      </c>
      <c r="S17" s="239" t="str">
        <f>IF($U$2=1,IF(สรุปเวลาเรียน!V19="","",สรุปเวลาเรียน!V19),IF(สรุปเวลาเรียน!V49="","",สรุปเวลาเรียน!V49))</f>
        <v/>
      </c>
      <c r="T17" s="50"/>
      <c r="U17" s="50"/>
      <c r="V17" s="50"/>
    </row>
    <row r="18" spans="1:22" ht="21.75" customHeight="1">
      <c r="A18" s="237" t="str">
        <f>ข้อมูลนักเรียน!$D17</f>
        <v/>
      </c>
      <c r="B18" s="238" t="str">
        <f>IF($U$2=1,IF(สรุปเวลาเรียน!C20="","",สรุปเวลาเรียน!C20),IF(สรุปเวลาเรียน!C50="","",สรุปเวลาเรียน!C50))</f>
        <v/>
      </c>
      <c r="C18" s="59" t="str">
        <f>IF($U$2=1,IF(สรุปเวลาเรียน!D20="","",สรุปเวลาเรียน!D20),IF(สรุปเวลาเรียน!D50="","",สรุปเวลาเรียน!D50))</f>
        <v/>
      </c>
      <c r="D18" s="59" t="str">
        <f>IF($U$2=1,IF(สรุปเวลาเรียน!E20="","",สรุปเวลาเรียน!E20),IF(สรุปเวลาเรียน!E50="","",สรุปเวลาเรียน!E50))</f>
        <v/>
      </c>
      <c r="E18" s="59" t="str">
        <f>IF($U$2=1,IF(สรุปเวลาเรียน!F20="","",สรุปเวลาเรียน!F20),IF(สรุปเวลาเรียน!F50="","",สรุปเวลาเรียน!F50))</f>
        <v/>
      </c>
      <c r="F18" s="59" t="str">
        <f>IF($U$2=1,IF(สรุปเวลาเรียน!G20="","",สรุปเวลาเรียน!G20),IF(สรุปเวลาเรียน!G50="","",สรุปเวลาเรียน!G50))</f>
        <v/>
      </c>
      <c r="G18" s="59" t="str">
        <f>IF($U$2=1,IF(สรุปเวลาเรียน!H20="","",สรุปเวลาเรียน!H20),IF(สรุปเวลาเรียน!H50="","",สรุปเวลาเรียน!H50))</f>
        <v/>
      </c>
      <c r="H18" s="59" t="str">
        <f>IF($U$2=1,IF(สรุปเวลาเรียน!I20="","",สรุปเวลาเรียน!I20),IF(สรุปเวลาเรียน!I50="","",สรุปเวลาเรียน!I50))</f>
        <v/>
      </c>
      <c r="I18" s="59" t="str">
        <f>IF($U$2=1,IF(สรุปเวลาเรียน!J20="","",สรุปเวลาเรียน!J20),IF(สรุปเวลาเรียน!J50="","",สรุปเวลาเรียน!J50))</f>
        <v/>
      </c>
      <c r="J18" s="59" t="str">
        <f>IF($U$2=1,IF(สรุปเวลาเรียน!K20="","",สรุปเวลาเรียน!K20),IF(สรุปเวลาเรียน!K50="","",สรุปเวลาเรียน!K50))</f>
        <v/>
      </c>
      <c r="K18" s="59" t="str">
        <f>IF($U$2=1,IF(สรุปเวลาเรียน!L20="","",สรุปเวลาเรียน!L20),IF(สรุปเวลาเรียน!L50="","",สรุปเวลาเรียน!L50))</f>
        <v/>
      </c>
      <c r="L18" s="59" t="str">
        <f>IF($U$2=1,IF(สรุปเวลาเรียน!M20="","",สรุปเวลาเรียน!M20),IF(สรุปเวลาเรียน!M50="","",สรุปเวลาเรียน!M50))</f>
        <v/>
      </c>
      <c r="M18" s="59" t="str">
        <f>IF($U$2=1,IF(สรุปเวลาเรียน!N20="","",สรุปเวลาเรียน!N20),IF(สรุปเวลาเรียน!N50="","",สรุปเวลาเรียน!N50))</f>
        <v/>
      </c>
      <c r="N18" s="59" t="str">
        <f>IF($U$2=1,IF(สรุปเวลาเรียน!Q20="","",สรุปเวลาเรียน!Q20),IF(สรุปเวลาเรียน!Q50="","",สรุปเวลาเรียน!Q50))</f>
        <v/>
      </c>
      <c r="O18" s="59" t="str">
        <f>IF($U$2=1,IF(สรุปเวลาเรียน!R20="","",สรุปเวลาเรียน!R20),IF(สรุปเวลาเรียน!R50="","",สรุปเวลาเรียน!R50))</f>
        <v/>
      </c>
      <c r="P18" s="59" t="str">
        <f>IF($U$2=1,IF(สรุปเวลาเรียน!S20="","",สรุปเวลาเรียน!S20),IF(สรุปเวลาเรียน!S50="","",สรุปเวลาเรียน!S50))</f>
        <v/>
      </c>
      <c r="Q18" s="59" t="str">
        <f>IF($U$2=1,IF(สรุปเวลาเรียน!T20="","",สรุปเวลาเรียน!T20),IF(สรุปเวลาเรียน!T50="","",สรุปเวลาเรียน!T50))</f>
        <v/>
      </c>
      <c r="R18" s="239" t="str">
        <f>IF($U$2=1,IF(สรุปเวลาเรียน!U20="","",สรุปเวลาเรียน!U20),IF(สรุปเวลาเรียน!U50="","",สรุปเวลาเรียน!U50))</f>
        <v/>
      </c>
      <c r="S18" s="239" t="str">
        <f>IF($U$2=1,IF(สรุปเวลาเรียน!V20="","",สรุปเวลาเรียน!V20),IF(สรุปเวลาเรียน!V50="","",สรุปเวลาเรียน!V50))</f>
        <v/>
      </c>
      <c r="T18" s="50"/>
      <c r="U18" s="50"/>
      <c r="V18" s="50"/>
    </row>
    <row r="19" spans="1:22" ht="21.75" customHeight="1">
      <c r="A19" s="237" t="str">
        <f>ข้อมูลนักเรียน!$D18</f>
        <v/>
      </c>
      <c r="B19" s="238" t="str">
        <f>IF($U$2=1,IF(สรุปเวลาเรียน!C21="","",สรุปเวลาเรียน!C21),IF(สรุปเวลาเรียน!C51="","",สรุปเวลาเรียน!C51))</f>
        <v/>
      </c>
      <c r="C19" s="59" t="str">
        <f>IF($U$2=1,IF(สรุปเวลาเรียน!D21="","",สรุปเวลาเรียน!D21),IF(สรุปเวลาเรียน!D51="","",สรุปเวลาเรียน!D51))</f>
        <v/>
      </c>
      <c r="D19" s="59" t="str">
        <f>IF($U$2=1,IF(สรุปเวลาเรียน!E21="","",สรุปเวลาเรียน!E21),IF(สรุปเวลาเรียน!E51="","",สรุปเวลาเรียน!E51))</f>
        <v/>
      </c>
      <c r="E19" s="59" t="str">
        <f>IF($U$2=1,IF(สรุปเวลาเรียน!F21="","",สรุปเวลาเรียน!F21),IF(สรุปเวลาเรียน!F51="","",สรุปเวลาเรียน!F51))</f>
        <v/>
      </c>
      <c r="F19" s="59" t="str">
        <f>IF($U$2=1,IF(สรุปเวลาเรียน!G21="","",สรุปเวลาเรียน!G21),IF(สรุปเวลาเรียน!G51="","",สรุปเวลาเรียน!G51))</f>
        <v/>
      </c>
      <c r="G19" s="59" t="str">
        <f>IF($U$2=1,IF(สรุปเวลาเรียน!H21="","",สรุปเวลาเรียน!H21),IF(สรุปเวลาเรียน!H51="","",สรุปเวลาเรียน!H51))</f>
        <v/>
      </c>
      <c r="H19" s="59" t="str">
        <f>IF($U$2=1,IF(สรุปเวลาเรียน!I21="","",สรุปเวลาเรียน!I21),IF(สรุปเวลาเรียน!I51="","",สรุปเวลาเรียน!I51))</f>
        <v/>
      </c>
      <c r="I19" s="59" t="str">
        <f>IF($U$2=1,IF(สรุปเวลาเรียน!J21="","",สรุปเวลาเรียน!J21),IF(สรุปเวลาเรียน!J51="","",สรุปเวลาเรียน!J51))</f>
        <v/>
      </c>
      <c r="J19" s="59" t="str">
        <f>IF($U$2=1,IF(สรุปเวลาเรียน!K21="","",สรุปเวลาเรียน!K21),IF(สรุปเวลาเรียน!K51="","",สรุปเวลาเรียน!K51))</f>
        <v/>
      </c>
      <c r="K19" s="59" t="str">
        <f>IF($U$2=1,IF(สรุปเวลาเรียน!L21="","",สรุปเวลาเรียน!L21),IF(สรุปเวลาเรียน!L51="","",สรุปเวลาเรียน!L51))</f>
        <v/>
      </c>
      <c r="L19" s="59" t="str">
        <f>IF($U$2=1,IF(สรุปเวลาเรียน!M21="","",สรุปเวลาเรียน!M21),IF(สรุปเวลาเรียน!M51="","",สรุปเวลาเรียน!M51))</f>
        <v/>
      </c>
      <c r="M19" s="59" t="str">
        <f>IF($U$2=1,IF(สรุปเวลาเรียน!N21="","",สรุปเวลาเรียน!N21),IF(สรุปเวลาเรียน!N51="","",สรุปเวลาเรียน!N51))</f>
        <v/>
      </c>
      <c r="N19" s="59" t="str">
        <f>IF($U$2=1,IF(สรุปเวลาเรียน!Q21="","",สรุปเวลาเรียน!Q21),IF(สรุปเวลาเรียน!Q51="","",สรุปเวลาเรียน!Q51))</f>
        <v/>
      </c>
      <c r="O19" s="59" t="str">
        <f>IF($U$2=1,IF(สรุปเวลาเรียน!R21="","",สรุปเวลาเรียน!R21),IF(สรุปเวลาเรียน!R51="","",สรุปเวลาเรียน!R51))</f>
        <v/>
      </c>
      <c r="P19" s="59" t="str">
        <f>IF($U$2=1,IF(สรุปเวลาเรียน!S21="","",สรุปเวลาเรียน!S21),IF(สรุปเวลาเรียน!S51="","",สรุปเวลาเรียน!S51))</f>
        <v/>
      </c>
      <c r="Q19" s="59" t="str">
        <f>IF($U$2=1,IF(สรุปเวลาเรียน!T21="","",สรุปเวลาเรียน!T21),IF(สรุปเวลาเรียน!T51="","",สรุปเวลาเรียน!T51))</f>
        <v/>
      </c>
      <c r="R19" s="239" t="str">
        <f>IF($U$2=1,IF(สรุปเวลาเรียน!U21="","",สรุปเวลาเรียน!U21),IF(สรุปเวลาเรียน!U51="","",สรุปเวลาเรียน!U51))</f>
        <v/>
      </c>
      <c r="S19" s="239" t="str">
        <f>IF($U$2=1,IF(สรุปเวลาเรียน!V21="","",สรุปเวลาเรียน!V21),IF(สรุปเวลาเรียน!V51="","",สรุปเวลาเรียน!V51))</f>
        <v/>
      </c>
      <c r="T19" s="50"/>
      <c r="U19" s="50"/>
      <c r="V19" s="50"/>
    </row>
    <row r="20" spans="1:22" ht="21.75" customHeight="1">
      <c r="A20" s="237" t="str">
        <f>ข้อมูลนักเรียน!$D19</f>
        <v/>
      </c>
      <c r="B20" s="238" t="str">
        <f>IF($U$2=1,IF(สรุปเวลาเรียน!C22="","",สรุปเวลาเรียน!C22),IF(สรุปเวลาเรียน!C52="","",สรุปเวลาเรียน!C52))</f>
        <v/>
      </c>
      <c r="C20" s="59" t="str">
        <f>IF($U$2=1,IF(สรุปเวลาเรียน!D22="","",สรุปเวลาเรียน!D22),IF(สรุปเวลาเรียน!D52="","",สรุปเวลาเรียน!D52))</f>
        <v/>
      </c>
      <c r="D20" s="59" t="str">
        <f>IF($U$2=1,IF(สรุปเวลาเรียน!E22="","",สรุปเวลาเรียน!E22),IF(สรุปเวลาเรียน!E52="","",สรุปเวลาเรียน!E52))</f>
        <v/>
      </c>
      <c r="E20" s="59" t="str">
        <f>IF($U$2=1,IF(สรุปเวลาเรียน!F22="","",สรุปเวลาเรียน!F22),IF(สรุปเวลาเรียน!F52="","",สรุปเวลาเรียน!F52))</f>
        <v/>
      </c>
      <c r="F20" s="59" t="str">
        <f>IF($U$2=1,IF(สรุปเวลาเรียน!G22="","",สรุปเวลาเรียน!G22),IF(สรุปเวลาเรียน!G52="","",สรุปเวลาเรียน!G52))</f>
        <v/>
      </c>
      <c r="G20" s="59" t="str">
        <f>IF($U$2=1,IF(สรุปเวลาเรียน!H22="","",สรุปเวลาเรียน!H22),IF(สรุปเวลาเรียน!H52="","",สรุปเวลาเรียน!H52))</f>
        <v/>
      </c>
      <c r="H20" s="59" t="str">
        <f>IF($U$2=1,IF(สรุปเวลาเรียน!I22="","",สรุปเวลาเรียน!I22),IF(สรุปเวลาเรียน!I52="","",สรุปเวลาเรียน!I52))</f>
        <v/>
      </c>
      <c r="I20" s="59" t="str">
        <f>IF($U$2=1,IF(สรุปเวลาเรียน!J22="","",สรุปเวลาเรียน!J22),IF(สรุปเวลาเรียน!J52="","",สรุปเวลาเรียน!J52))</f>
        <v/>
      </c>
      <c r="J20" s="59" t="str">
        <f>IF($U$2=1,IF(สรุปเวลาเรียน!K22="","",สรุปเวลาเรียน!K22),IF(สรุปเวลาเรียน!K52="","",สรุปเวลาเรียน!K52))</f>
        <v/>
      </c>
      <c r="K20" s="59" t="str">
        <f>IF($U$2=1,IF(สรุปเวลาเรียน!L22="","",สรุปเวลาเรียน!L22),IF(สรุปเวลาเรียน!L52="","",สรุปเวลาเรียน!L52))</f>
        <v/>
      </c>
      <c r="L20" s="59" t="str">
        <f>IF($U$2=1,IF(สรุปเวลาเรียน!M22="","",สรุปเวลาเรียน!M22),IF(สรุปเวลาเรียน!M52="","",สรุปเวลาเรียน!M52))</f>
        <v/>
      </c>
      <c r="M20" s="59" t="str">
        <f>IF($U$2=1,IF(สรุปเวลาเรียน!N22="","",สรุปเวลาเรียน!N22),IF(สรุปเวลาเรียน!N52="","",สรุปเวลาเรียน!N52))</f>
        <v/>
      </c>
      <c r="N20" s="59" t="str">
        <f>IF($U$2=1,IF(สรุปเวลาเรียน!Q22="","",สรุปเวลาเรียน!Q22),IF(สรุปเวลาเรียน!Q52="","",สรุปเวลาเรียน!Q52))</f>
        <v/>
      </c>
      <c r="O20" s="59" t="str">
        <f>IF($U$2=1,IF(สรุปเวลาเรียน!R22="","",สรุปเวลาเรียน!R22),IF(สรุปเวลาเรียน!R52="","",สรุปเวลาเรียน!R52))</f>
        <v/>
      </c>
      <c r="P20" s="59" t="str">
        <f>IF($U$2=1,IF(สรุปเวลาเรียน!S22="","",สรุปเวลาเรียน!S22),IF(สรุปเวลาเรียน!S52="","",สรุปเวลาเรียน!S52))</f>
        <v/>
      </c>
      <c r="Q20" s="59" t="str">
        <f>IF($U$2=1,IF(สรุปเวลาเรียน!T22="","",สรุปเวลาเรียน!T22),IF(สรุปเวลาเรียน!T52="","",สรุปเวลาเรียน!T52))</f>
        <v/>
      </c>
      <c r="R20" s="239" t="str">
        <f>IF($U$2=1,IF(สรุปเวลาเรียน!U22="","",สรุปเวลาเรียน!U22),IF(สรุปเวลาเรียน!U52="","",สรุปเวลาเรียน!U52))</f>
        <v/>
      </c>
      <c r="S20" s="239" t="str">
        <f>IF($U$2=1,IF(สรุปเวลาเรียน!V22="","",สรุปเวลาเรียน!V22),IF(สรุปเวลาเรียน!V52="","",สรุปเวลาเรียน!V52))</f>
        <v/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zoomScaleNormal="100" workbookViewId="0">
      <selection activeCell="V11" sqref="V1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5" t="s">
        <v>367</v>
      </c>
      <c r="B1" s="626"/>
      <c r="C1" s="626"/>
      <c r="D1" s="626"/>
      <c r="E1" s="626"/>
      <c r="F1" s="626"/>
      <c r="G1" s="626"/>
      <c r="H1" s="626"/>
      <c r="I1" s="627"/>
      <c r="J1" s="625" t="s">
        <v>115</v>
      </c>
      <c r="K1" s="626"/>
      <c r="L1" s="626"/>
      <c r="M1" s="627"/>
      <c r="N1" s="625">
        <f>IF(ตั้งค่า!I3="","",ตั้งค่า!I3)</f>
        <v>2568</v>
      </c>
      <c r="O1" s="626"/>
      <c r="P1" s="626"/>
      <c r="Q1" s="627"/>
      <c r="R1" s="625" t="str">
        <f>"ชั้นประถมศึกษาที่ " &amp; ตั้งค่า!I9 &amp; "/" &amp; ตั้งค่า!I10</f>
        <v>ชั้นประถมศึกษาที่ 1/1</v>
      </c>
      <c r="S1" s="626"/>
      <c r="T1" s="626"/>
      <c r="U1" s="626"/>
      <c r="V1" s="626"/>
      <c r="W1" s="626"/>
      <c r="X1" s="626"/>
      <c r="Y1" s="627"/>
      <c r="Z1" s="293"/>
      <c r="AA1" s="294"/>
      <c r="AB1" s="295"/>
    </row>
    <row r="2" spans="1:28" ht="21.75" customHeight="1" thickBot="1">
      <c r="A2" s="622" t="s">
        <v>21</v>
      </c>
      <c r="B2" s="628" t="str">
        <f>IF(ตั้งค่าวิชาเรียน!F5="","",ตั้งค่าวิชาเรียน!F5)</f>
        <v>ภาษาไทย 3</v>
      </c>
      <c r="C2" s="629"/>
      <c r="D2" s="629"/>
      <c r="E2" s="630"/>
      <c r="F2" s="628" t="str">
        <f>IF(ตั้งค่าวิชาเรียน!F6="","",ตั้งค่าวิชาเรียน!F6)</f>
        <v>คณิตศาสตร์ 3</v>
      </c>
      <c r="G2" s="629"/>
      <c r="H2" s="629"/>
      <c r="I2" s="630"/>
      <c r="J2" s="631" t="str">
        <f>IF(ตั้งค่าวิชาเรียน!F7="","",ตั้งค่าวิชาเรียน!F7)</f>
        <v>วิทยาศาสตร์ 3</v>
      </c>
      <c r="K2" s="632"/>
      <c r="L2" s="632"/>
      <c r="M2" s="633"/>
      <c r="N2" s="631" t="str">
        <f>IF(ตั้งค่าวิชาเรียน!F8="","",ตั้งค่าวิชาเรียน!F8)</f>
        <v>สังคมศึกษาฯ 3</v>
      </c>
      <c r="O2" s="632"/>
      <c r="P2" s="632"/>
      <c r="Q2" s="633"/>
      <c r="R2" s="631" t="str">
        <f>IF(ตั้งค่าวิชาเรียน!F9="","",ตั้งค่าวิชาเรียน!F9)</f>
        <v>ประวัติศาสตร์ 3</v>
      </c>
      <c r="S2" s="632"/>
      <c r="T2" s="632"/>
      <c r="U2" s="633"/>
      <c r="V2" s="631" t="str">
        <f>IF(ตั้งค่าวิชาเรียน!F10="","",ตั้งค่าวิชาเรียน!F10)</f>
        <v>สุขศึกษาและพลศึกษา 3</v>
      </c>
      <c r="W2" s="632"/>
      <c r="X2" s="632"/>
      <c r="Y2" s="633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3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24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32</v>
      </c>
      <c r="D5" s="313">
        <f>IF($B$2="","",IF($A5="","",SUM(B5:C5)))</f>
        <v>82</v>
      </c>
      <c r="E5" s="314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13">
        <f>IF($F$2="","",IF($A5="","",SUM(F5:G5)))</f>
        <v>0</v>
      </c>
      <c r="I5" s="316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13">
        <f>IF($J$2="","",IF($A5="","",SUM(J5:K5)))</f>
        <v>0</v>
      </c>
      <c r="M5" s="316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13">
        <f>IF($N$2="","",IF($A5="","",SUM(N5:O5)))</f>
        <v>0</v>
      </c>
      <c r="Q5" s="316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13">
        <f>IF($R$2="","",IF($A5="","",SUM(R5:S5)))</f>
        <v>0</v>
      </c>
      <c r="U5" s="316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13">
        <f>IF($V$2="","",IF($A5="","",SUM(V5:W5)))</f>
        <v>0</v>
      </c>
      <c r="Y5" s="316">
        <f>IF($V$2="","",IF($A5="","",IF($X5="","",IF($X5&gt;=80,4,IF($X5&gt;=75,3.5,IF($X5&gt;=70,3,IF($X5&gt;=65,2.5,IF($X5&gt;=60,2,IF($X5&gt;=55,1.5,IF($X5&gt;=50,1,0))))))))))</f>
        <v>0</v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ref="D6:D31" si="0">IF($B$2="","",IF($A6="","",SUM(B6:C6)))</f>
        <v/>
      </c>
      <c r="E6" s="314" t="str">
        <f t="shared" ref="E6:E31" si="1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ref="H6:H31" si="2">IF($F$2="","",IF($A6="","",SUM(F6:G6)))</f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9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1"/>
        <v/>
      </c>
      <c r="F7" s="225"/>
      <c r="G7" s="227"/>
      <c r="H7" s="313" t="str">
        <f t="shared" si="2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29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1"/>
        <v/>
      </c>
      <c r="F8" s="225"/>
      <c r="G8" s="227"/>
      <c r="H8" s="313" t="str">
        <f t="shared" si="2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29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1"/>
        <v/>
      </c>
      <c r="F9" s="225"/>
      <c r="G9" s="227"/>
      <c r="H9" s="313" t="str">
        <f t="shared" si="2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29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1"/>
        <v/>
      </c>
      <c r="F10" s="225"/>
      <c r="G10" s="227"/>
      <c r="H10" s="313" t="str">
        <f t="shared" si="2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29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1"/>
        <v/>
      </c>
      <c r="F11" s="225"/>
      <c r="G11" s="227"/>
      <c r="H11" s="313" t="str">
        <f t="shared" si="2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29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1"/>
        <v/>
      </c>
      <c r="F12" s="225"/>
      <c r="G12" s="227"/>
      <c r="H12" s="313" t="str">
        <f t="shared" si="2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29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1"/>
        <v/>
      </c>
      <c r="F13" s="225"/>
      <c r="G13" s="227"/>
      <c r="H13" s="313" t="str">
        <f t="shared" si="2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29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1"/>
        <v/>
      </c>
      <c r="F14" s="225"/>
      <c r="G14" s="227"/>
      <c r="H14" s="313" t="str">
        <f t="shared" si="2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29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1"/>
        <v/>
      </c>
      <c r="F15" s="225"/>
      <c r="G15" s="227"/>
      <c r="H15" s="313" t="str">
        <f t="shared" si="2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29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1"/>
        <v/>
      </c>
      <c r="F16" s="225"/>
      <c r="G16" s="227"/>
      <c r="H16" s="313" t="str">
        <f t="shared" si="2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29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1"/>
        <v/>
      </c>
      <c r="F17" s="225"/>
      <c r="G17" s="227"/>
      <c r="H17" s="313" t="str">
        <f t="shared" si="2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29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1"/>
        <v/>
      </c>
      <c r="F18" s="225"/>
      <c r="G18" s="227"/>
      <c r="H18" s="313" t="str">
        <f t="shared" si="2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29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1"/>
        <v/>
      </c>
      <c r="F19" s="225"/>
      <c r="G19" s="227"/>
      <c r="H19" s="313" t="str">
        <f t="shared" si="2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29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19"/>
      <c r="C20" s="220"/>
      <c r="D20" s="313" t="str">
        <f t="shared" si="0"/>
        <v/>
      </c>
      <c r="E20" s="314" t="str">
        <f t="shared" si="1"/>
        <v/>
      </c>
      <c r="F20" s="219"/>
      <c r="G20" s="221"/>
      <c r="H20" s="313" t="str">
        <f t="shared" si="2"/>
        <v/>
      </c>
      <c r="I20" s="316" t="str">
        <f t="shared" si="3"/>
        <v/>
      </c>
      <c r="J20" s="219"/>
      <c r="K20" s="222"/>
      <c r="L20" s="313" t="str">
        <f t="shared" si="4"/>
        <v/>
      </c>
      <c r="M20" s="316" t="str">
        <f t="shared" si="5"/>
        <v/>
      </c>
      <c r="N20" s="210"/>
      <c r="O20" s="223"/>
      <c r="P20" s="313" t="str">
        <f t="shared" si="6"/>
        <v/>
      </c>
      <c r="Q20" s="316" t="str">
        <f t="shared" si="7"/>
        <v/>
      </c>
      <c r="R20" s="210"/>
      <c r="S20" s="223"/>
      <c r="T20" s="313" t="str">
        <f t="shared" si="8"/>
        <v/>
      </c>
      <c r="U20" s="316" t="str">
        <f t="shared" si="9"/>
        <v/>
      </c>
      <c r="V20" s="210"/>
      <c r="W20" s="223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19"/>
      <c r="C21" s="220"/>
      <c r="D21" s="313" t="str">
        <f t="shared" si="0"/>
        <v/>
      </c>
      <c r="E21" s="314" t="str">
        <f t="shared" si="1"/>
        <v/>
      </c>
      <c r="F21" s="219"/>
      <c r="G21" s="221"/>
      <c r="H21" s="313" t="str">
        <f t="shared" si="2"/>
        <v/>
      </c>
      <c r="I21" s="316" t="str">
        <f t="shared" si="3"/>
        <v/>
      </c>
      <c r="J21" s="219"/>
      <c r="K21" s="222"/>
      <c r="L21" s="313" t="str">
        <f t="shared" si="4"/>
        <v/>
      </c>
      <c r="M21" s="316" t="str">
        <f t="shared" si="5"/>
        <v/>
      </c>
      <c r="N21" s="210"/>
      <c r="O21" s="223"/>
      <c r="P21" s="313" t="str">
        <f t="shared" si="6"/>
        <v/>
      </c>
      <c r="Q21" s="316" t="str">
        <f t="shared" si="7"/>
        <v/>
      </c>
      <c r="R21" s="210"/>
      <c r="S21" s="223"/>
      <c r="T21" s="313" t="str">
        <f t="shared" si="8"/>
        <v/>
      </c>
      <c r="U21" s="316" t="str">
        <f t="shared" si="9"/>
        <v/>
      </c>
      <c r="V21" s="210"/>
      <c r="W21" s="223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1"/>
        <v/>
      </c>
      <c r="F22" s="219"/>
      <c r="G22" s="221"/>
      <c r="H22" s="313" t="str">
        <f t="shared" si="2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1"/>
        <v/>
      </c>
      <c r="F23" s="219"/>
      <c r="G23" s="221"/>
      <c r="H23" s="313" t="str">
        <f t="shared" si="2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1"/>
        <v/>
      </c>
      <c r="F24" s="219"/>
      <c r="G24" s="221"/>
      <c r="H24" s="313" t="str">
        <f t="shared" si="2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1"/>
        <v/>
      </c>
      <c r="F25" s="219"/>
      <c r="G25" s="221"/>
      <c r="H25" s="313" t="str">
        <f t="shared" si="2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1"/>
        <v/>
      </c>
      <c r="F26" s="219"/>
      <c r="G26" s="221"/>
      <c r="H26" s="313" t="str">
        <f t="shared" si="2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1"/>
        <v/>
      </c>
      <c r="F27" s="219"/>
      <c r="G27" s="221"/>
      <c r="H27" s="313" t="str">
        <f t="shared" si="2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1"/>
        <v/>
      </c>
      <c r="F28" s="219"/>
      <c r="G28" s="221"/>
      <c r="H28" s="313" t="str">
        <f t="shared" si="2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1"/>
        <v/>
      </c>
      <c r="F29" s="219"/>
      <c r="G29" s="221"/>
      <c r="H29" s="313" t="str">
        <f t="shared" si="2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1"/>
        <v/>
      </c>
      <c r="F30" s="219"/>
      <c r="G30" s="221"/>
      <c r="H30" s="313" t="str">
        <f t="shared" si="2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1"/>
        <v/>
      </c>
      <c r="F31" s="219"/>
      <c r="G31" s="221"/>
      <c r="H31" s="313" t="str">
        <f t="shared" si="2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8" t="s">
        <v>379</v>
      </c>
      <c r="C32" s="649"/>
      <c r="D32" s="649"/>
      <c r="E32" s="650"/>
      <c r="F32" s="648" t="s">
        <v>379</v>
      </c>
      <c r="G32" s="649"/>
      <c r="H32" s="649"/>
      <c r="I32" s="650"/>
      <c r="J32" s="648" t="s">
        <v>379</v>
      </c>
      <c r="K32" s="649"/>
      <c r="L32" s="649"/>
      <c r="M32" s="650"/>
      <c r="N32" s="648" t="s">
        <v>379</v>
      </c>
      <c r="O32" s="649"/>
      <c r="P32" s="649"/>
      <c r="Q32" s="650"/>
      <c r="R32" s="648" t="s">
        <v>379</v>
      </c>
      <c r="S32" s="649"/>
      <c r="T32" s="649"/>
      <c r="U32" s="650"/>
      <c r="V32" s="648" t="s">
        <v>379</v>
      </c>
      <c r="W32" s="649"/>
      <c r="X32" s="649"/>
      <c r="Y32" s="650"/>
      <c r="Z32" s="310"/>
      <c r="AA32" s="310"/>
      <c r="AB32" s="310"/>
    </row>
    <row r="33" spans="1:28" ht="20.100000000000001" customHeight="1" thickBot="1">
      <c r="A33" s="334"/>
      <c r="B33" s="651">
        <f>IF($B$2="","",IF($D4="","",IF(ข้อมูลนักเรียน!K3="ย้ายออก","ย้ายออก",AVERAGE(D5:D31))))</f>
        <v>82</v>
      </c>
      <c r="C33" s="652"/>
      <c r="D33" s="652"/>
      <c r="E33" s="653"/>
      <c r="F33" s="651">
        <f>IF($F$2="","",IF($H4="","",IF(ข้อมูลนักเรียน!K3="ย้ายออก","ย้ายออก",AVERAGE(H5:H31))))</f>
        <v>0</v>
      </c>
      <c r="G33" s="652"/>
      <c r="H33" s="652"/>
      <c r="I33" s="653"/>
      <c r="J33" s="651">
        <f>IF($J$2="","",IF($L4="","",IF(ข้อมูลนักเรียน!K3="ย้ายออก","ย้ายออก",AVERAGE(L5:L31))))</f>
        <v>0</v>
      </c>
      <c r="K33" s="652"/>
      <c r="L33" s="652"/>
      <c r="M33" s="653"/>
      <c r="N33" s="651">
        <f>IF($N$2="","",IF($P4="","",IF(ข้อมูลนักเรียน!K3="ย้ายออก","ย้ายออก",AVERAGE(P5:P31))))</f>
        <v>0</v>
      </c>
      <c r="O33" s="652"/>
      <c r="P33" s="652"/>
      <c r="Q33" s="653"/>
      <c r="R33" s="651">
        <f>IF($R$2="","",IF($T4="","",IF(ข้อมูลนักเรียน!K3="ย้ายออก","ย้ายออก",AVERAGE(T5:T31))))</f>
        <v>0</v>
      </c>
      <c r="S33" s="652"/>
      <c r="T33" s="652"/>
      <c r="U33" s="653"/>
      <c r="V33" s="651">
        <f>IF($V$2="","",IF($X4="","",IF(ข้อมูลนักเรียน!K3="ย้ายออก","ย้ายออก",AVERAGE(X5:X31))))</f>
        <v>0</v>
      </c>
      <c r="W33" s="652"/>
      <c r="X33" s="652"/>
      <c r="Y33" s="653"/>
      <c r="Z33" s="310"/>
      <c r="AA33" s="310"/>
      <c r="AB33" s="310"/>
    </row>
    <row r="34" spans="1:28" ht="20.100000000000001" customHeight="1">
      <c r="A34" s="334"/>
      <c r="B34" s="642" t="s">
        <v>445</v>
      </c>
      <c r="C34" s="643"/>
      <c r="D34" s="643"/>
      <c r="E34" s="643"/>
      <c r="F34" s="643"/>
      <c r="G34" s="643"/>
      <c r="H34" s="643"/>
      <c r="I34" s="644"/>
      <c r="J34" s="636" t="s">
        <v>378</v>
      </c>
      <c r="K34" s="637"/>
      <c r="L34" s="637"/>
      <c r="M34" s="637"/>
      <c r="N34" s="637"/>
      <c r="O34" s="637"/>
      <c r="P34" s="637"/>
      <c r="Q34" s="637"/>
      <c r="R34" s="637"/>
      <c r="S34" s="637"/>
      <c r="T34" s="637"/>
      <c r="U34" s="637"/>
      <c r="V34" s="637"/>
      <c r="W34" s="637"/>
      <c r="X34" s="637"/>
      <c r="Y34" s="638"/>
      <c r="Z34" s="310"/>
      <c r="AA34" s="310"/>
      <c r="AB34" s="310"/>
    </row>
    <row r="35" spans="1:28" ht="20.100000000000001" customHeight="1">
      <c r="A35" s="334"/>
      <c r="B35" s="645"/>
      <c r="C35" s="646"/>
      <c r="D35" s="646"/>
      <c r="E35" s="646"/>
      <c r="F35" s="646"/>
      <c r="G35" s="646"/>
      <c r="H35" s="646"/>
      <c r="I35" s="647"/>
      <c r="J35" s="639"/>
      <c r="K35" s="640"/>
      <c r="L35" s="640"/>
      <c r="M35" s="640"/>
      <c r="N35" s="640"/>
      <c r="O35" s="640"/>
      <c r="P35" s="640"/>
      <c r="Q35" s="640"/>
      <c r="R35" s="640"/>
      <c r="S35" s="640"/>
      <c r="T35" s="640"/>
      <c r="U35" s="640"/>
      <c r="V35" s="640"/>
      <c r="W35" s="640"/>
      <c r="X35" s="640"/>
      <c r="Y35" s="641"/>
      <c r="Z35" s="310"/>
      <c r="AA35" s="310"/>
      <c r="AB35" s="310"/>
    </row>
    <row r="36" spans="1:28" ht="20.100000000000001" customHeight="1" thickBot="1">
      <c r="A36" s="334"/>
      <c r="B36" s="335"/>
      <c r="C36" s="635" t="str">
        <f>IF(ตั้งค่า!I14="","","( " &amp; ตั้งค่า!I14 &amp; " )")</f>
        <v>( นางสาวนฤภร วาตาดา )</v>
      </c>
      <c r="D36" s="635"/>
      <c r="E36" s="635"/>
      <c r="F36" s="635"/>
      <c r="G36" s="635"/>
      <c r="H36" s="336"/>
      <c r="I36" s="337"/>
      <c r="J36" s="338"/>
      <c r="K36" s="339"/>
      <c r="L36" s="339"/>
      <c r="M36" s="339"/>
      <c r="N36" s="634" t="str">
        <f>IF(ตั้งค่า!I17="","","( " &amp; ตั้งค่า!I17 &amp; " )")</f>
        <v>( นางสาวศิริลักษณ์ สืบไทย )</v>
      </c>
      <c r="O36" s="634"/>
      <c r="P36" s="634"/>
      <c r="Q36" s="634"/>
      <c r="R36" s="634"/>
      <c r="S36" s="339"/>
      <c r="T36" s="339"/>
      <c r="U36" s="339"/>
      <c r="V36" s="339"/>
      <c r="W36" s="339"/>
      <c r="X36" s="339"/>
      <c r="Y36" s="340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zoomScale="93" zoomScaleNormal="93" workbookViewId="0">
      <selection activeCell="C7" sqref="C7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5" t="s">
        <v>367</v>
      </c>
      <c r="B1" s="626"/>
      <c r="C1" s="626"/>
      <c r="D1" s="626"/>
      <c r="E1" s="626"/>
      <c r="F1" s="626"/>
      <c r="G1" s="626"/>
      <c r="H1" s="626"/>
      <c r="I1" s="627"/>
      <c r="J1" s="625" t="s">
        <v>115</v>
      </c>
      <c r="K1" s="626"/>
      <c r="L1" s="626"/>
      <c r="M1" s="627"/>
      <c r="N1" s="625">
        <f>IF(ตั้งค่า!I3="","",ตั้งค่า!I3)</f>
        <v>2568</v>
      </c>
      <c r="O1" s="626"/>
      <c r="P1" s="626"/>
      <c r="Q1" s="627"/>
      <c r="R1" s="625" t="str">
        <f>"ชั้นประถมศึกษาที่ " &amp; ตั้งค่า!I9 &amp; "/" &amp; ตั้งค่า!I10</f>
        <v>ชั้นประถมศึกษาที่ 1/1</v>
      </c>
      <c r="S1" s="626"/>
      <c r="T1" s="626"/>
      <c r="U1" s="626"/>
      <c r="V1" s="626"/>
      <c r="W1" s="626"/>
      <c r="X1" s="626"/>
      <c r="Y1" s="627"/>
      <c r="Z1" s="293"/>
      <c r="AA1" s="294"/>
      <c r="AB1" s="295"/>
    </row>
    <row r="2" spans="1:28" ht="21.75" customHeight="1" thickBot="1">
      <c r="A2" s="622" t="s">
        <v>21</v>
      </c>
      <c r="B2" s="628" t="str">
        <f>IF(ตั้งค่าวิชาเรียน!F11="","",ตั้งค่าวิชาเรียน!F11)</f>
        <v>ศิลปะ 3</v>
      </c>
      <c r="C2" s="629"/>
      <c r="D2" s="629"/>
      <c r="E2" s="630"/>
      <c r="F2" s="628" t="str">
        <f>IF(ตั้งค่าวิชาเรียน!F12="","",ตั้งค่าวิชาเรียน!F12)</f>
        <v>การงานอาชีพ 3</v>
      </c>
      <c r="G2" s="629"/>
      <c r="H2" s="629"/>
      <c r="I2" s="630"/>
      <c r="J2" s="631" t="str">
        <f>IF(ตั้งค่าวิชาเรียน!F13="","",ตั้งค่าวิชาเรียน!F13)</f>
        <v>ภาษาอังกฤษ 3</v>
      </c>
      <c r="K2" s="632"/>
      <c r="L2" s="632"/>
      <c r="M2" s="633"/>
      <c r="N2" s="631" t="str">
        <f>IF(ตั้งค่าวิชาเรียน!F14="","",ตั้งค่าวิชาเรียน!F14)</f>
        <v>หน้าที่พลเมือง 3</v>
      </c>
      <c r="O2" s="632"/>
      <c r="P2" s="632"/>
      <c r="Q2" s="633"/>
      <c r="R2" s="631" t="str">
        <f>IF(ตั้งค่าวิชาเรียน!F15="","",ตั้งค่าวิชาเรียน!F15)</f>
        <v>คอมพิวเตอร์ 3</v>
      </c>
      <c r="S2" s="632"/>
      <c r="T2" s="632"/>
      <c r="U2" s="633"/>
      <c r="V2" s="631" t="str">
        <f>IF(ตั้งค่าวิชาเรียน!F16="","",ตั้งค่าวิชาเรียน!F16)</f>
        <v>ภาษาอังกฤษ (เพิ่ม)</v>
      </c>
      <c r="W2" s="632"/>
      <c r="X2" s="632"/>
      <c r="Y2" s="633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3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24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 t="str">
        <f>IF(B5="","",1)</f>
        <v/>
      </c>
      <c r="B5" s="211"/>
      <c r="C5" s="212"/>
      <c r="D5" s="313" t="str">
        <f t="shared" ref="D5:D31" si="0">IF($B$2="","",IF($A5="","",SUM(B5:C5)))</f>
        <v/>
      </c>
      <c r="E5" s="314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si="0"/>
        <v/>
      </c>
      <c r="E6" s="314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225"/>
      <c r="G7" s="227"/>
      <c r="H7" s="313" t="str">
        <f t="shared" si="1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08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225"/>
      <c r="G8" s="227"/>
      <c r="H8" s="313" t="str">
        <f t="shared" si="1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08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225"/>
      <c r="G9" s="227"/>
      <c r="H9" s="313" t="str">
        <f t="shared" si="1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08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225"/>
      <c r="G10" s="227"/>
      <c r="H10" s="313" t="str">
        <f t="shared" si="1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08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225"/>
      <c r="G11" s="227"/>
      <c r="H11" s="313" t="str">
        <f t="shared" si="1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08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225"/>
      <c r="G12" s="227"/>
      <c r="H12" s="313" t="str">
        <f t="shared" si="1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08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225"/>
      <c r="G13" s="227"/>
      <c r="H13" s="313" t="str">
        <f t="shared" si="1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08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225"/>
      <c r="G14" s="227"/>
      <c r="H14" s="313" t="str">
        <f t="shared" si="1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08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225"/>
      <c r="G15" s="227"/>
      <c r="H15" s="313" t="str">
        <f t="shared" si="1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08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225"/>
      <c r="G16" s="227"/>
      <c r="H16" s="313" t="str">
        <f t="shared" si="1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08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225"/>
      <c r="G17" s="227"/>
      <c r="H17" s="313" t="str">
        <f t="shared" si="1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08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225"/>
      <c r="G18" s="227"/>
      <c r="H18" s="313" t="str">
        <f t="shared" si="1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08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225"/>
      <c r="G19" s="227"/>
      <c r="H19" s="313" t="str">
        <f t="shared" si="1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08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225"/>
      <c r="G20" s="227"/>
      <c r="H20" s="313" t="str">
        <f t="shared" si="1"/>
        <v/>
      </c>
      <c r="I20" s="316" t="str">
        <f t="shared" si="3"/>
        <v/>
      </c>
      <c r="J20" s="225"/>
      <c r="K20" s="228"/>
      <c r="L20" s="313" t="str">
        <f t="shared" si="4"/>
        <v/>
      </c>
      <c r="M20" s="316" t="str">
        <f t="shared" si="5"/>
        <v/>
      </c>
      <c r="N20" s="229"/>
      <c r="O20" s="230"/>
      <c r="P20" s="313" t="str">
        <f t="shared" si="6"/>
        <v/>
      </c>
      <c r="Q20" s="316" t="str">
        <f t="shared" si="7"/>
        <v/>
      </c>
      <c r="R20" s="229"/>
      <c r="S20" s="230"/>
      <c r="T20" s="313" t="str">
        <f t="shared" si="8"/>
        <v/>
      </c>
      <c r="U20" s="316" t="str">
        <f t="shared" si="9"/>
        <v/>
      </c>
      <c r="V20" s="229"/>
      <c r="W20" s="230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225"/>
      <c r="G21" s="227"/>
      <c r="H21" s="313" t="str">
        <f t="shared" si="1"/>
        <v/>
      </c>
      <c r="I21" s="316" t="str">
        <f t="shared" si="3"/>
        <v/>
      </c>
      <c r="J21" s="225"/>
      <c r="K21" s="228"/>
      <c r="L21" s="313" t="str">
        <f t="shared" si="4"/>
        <v/>
      </c>
      <c r="M21" s="316" t="str">
        <f t="shared" si="5"/>
        <v/>
      </c>
      <c r="N21" s="229"/>
      <c r="O21" s="230"/>
      <c r="P21" s="313" t="str">
        <f t="shared" si="6"/>
        <v/>
      </c>
      <c r="Q21" s="316" t="str">
        <f t="shared" si="7"/>
        <v/>
      </c>
      <c r="R21" s="229"/>
      <c r="S21" s="230"/>
      <c r="T21" s="313" t="str">
        <f t="shared" si="8"/>
        <v/>
      </c>
      <c r="U21" s="316" t="str">
        <f t="shared" si="9"/>
        <v/>
      </c>
      <c r="V21" s="229"/>
      <c r="W21" s="230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219"/>
      <c r="G22" s="221"/>
      <c r="H22" s="313" t="str">
        <f t="shared" si="1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219"/>
      <c r="G23" s="221"/>
      <c r="H23" s="313" t="str">
        <f t="shared" si="1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219"/>
      <c r="G24" s="221"/>
      <c r="H24" s="313" t="str">
        <f t="shared" si="1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219"/>
      <c r="G25" s="221"/>
      <c r="H25" s="313" t="str">
        <f t="shared" si="1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219"/>
      <c r="G26" s="221"/>
      <c r="H26" s="313" t="str">
        <f t="shared" si="1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219"/>
      <c r="G27" s="221"/>
      <c r="H27" s="313" t="str">
        <f t="shared" si="1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219"/>
      <c r="G28" s="221"/>
      <c r="H28" s="313" t="str">
        <f t="shared" si="1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219"/>
      <c r="G29" s="221"/>
      <c r="H29" s="313" t="str">
        <f t="shared" si="1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219"/>
      <c r="G30" s="221"/>
      <c r="H30" s="313" t="str">
        <f t="shared" si="1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219"/>
      <c r="G31" s="221"/>
      <c r="H31" s="313" t="str">
        <f t="shared" si="1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8" t="s">
        <v>379</v>
      </c>
      <c r="C32" s="649"/>
      <c r="D32" s="649"/>
      <c r="E32" s="650"/>
      <c r="F32" s="648" t="s">
        <v>379</v>
      </c>
      <c r="G32" s="649"/>
      <c r="H32" s="649"/>
      <c r="I32" s="650"/>
      <c r="J32" s="648" t="s">
        <v>379</v>
      </c>
      <c r="K32" s="649"/>
      <c r="L32" s="649"/>
      <c r="M32" s="650"/>
      <c r="N32" s="648" t="s">
        <v>379</v>
      </c>
      <c r="O32" s="649"/>
      <c r="P32" s="649"/>
      <c r="Q32" s="650"/>
      <c r="R32" s="648" t="s">
        <v>379</v>
      </c>
      <c r="S32" s="649"/>
      <c r="T32" s="649"/>
      <c r="U32" s="650"/>
      <c r="V32" s="648" t="s">
        <v>379</v>
      </c>
      <c r="W32" s="649"/>
      <c r="X32" s="649"/>
      <c r="Y32" s="650"/>
      <c r="Z32" s="310"/>
      <c r="AA32" s="310"/>
      <c r="AB32" s="310"/>
    </row>
    <row r="33" spans="1:28" ht="20.100000000000001" customHeight="1" thickBot="1">
      <c r="A33" s="334"/>
      <c r="B33" s="651" t="e">
        <f>IF($B$2="","",IF($D4="","",IF(ข้อมูลนักเรียน!K3="ย้ายออก","ย้ายออก",AVERAGE(D5:D31))))</f>
        <v>#DIV/0!</v>
      </c>
      <c r="C33" s="652"/>
      <c r="D33" s="652"/>
      <c r="E33" s="653"/>
      <c r="F33" s="651" t="e">
        <f>IF($F$2="","",IF($H4="","",IF(ข้อมูลนักเรียน!K3="ย้ายออก","ย้ายออก",AVERAGE(H5:H31))))</f>
        <v>#DIV/0!</v>
      </c>
      <c r="G33" s="652"/>
      <c r="H33" s="652"/>
      <c r="I33" s="653"/>
      <c r="J33" s="651" t="e">
        <f>IF($J$2="","",IF($L4="","",IF(ข้อมูลนักเรียน!K3="ย้ายออก","ย้ายออก",AVERAGE(L5:L31))))</f>
        <v>#DIV/0!</v>
      </c>
      <c r="K33" s="652"/>
      <c r="L33" s="652"/>
      <c r="M33" s="653"/>
      <c r="N33" s="651" t="e">
        <f>IF($N$2="","",IF($P4="","",IF(ข้อมูลนักเรียน!K3="ย้ายออก","ย้ายออก",AVERAGE(P5:P31))))</f>
        <v>#DIV/0!</v>
      </c>
      <c r="O33" s="652"/>
      <c r="P33" s="652"/>
      <c r="Q33" s="653"/>
      <c r="R33" s="651" t="e">
        <f>IF($R$2="","",IF($T4="","",IF(ข้อมูลนักเรียน!K3="ย้ายออก","ย้ายออก",AVERAGE(T5:T31))))</f>
        <v>#DIV/0!</v>
      </c>
      <c r="S33" s="652"/>
      <c r="T33" s="652"/>
      <c r="U33" s="653"/>
      <c r="V33" s="651" t="e">
        <f>IF($V$2="","",IF($X4="","",IF(ข้อมูลนักเรียน!K3="ย้ายออก","ย้ายออก",AVERAGE(X5:X31))))</f>
        <v>#DIV/0!</v>
      </c>
      <c r="W33" s="652"/>
      <c r="X33" s="652"/>
      <c r="Y33" s="653"/>
      <c r="Z33" s="310"/>
      <c r="AA33" s="310"/>
      <c r="AB33" s="310"/>
    </row>
    <row r="34" spans="1:28" ht="20.100000000000001" customHeight="1">
      <c r="A34" s="334"/>
      <c r="B34" s="642" t="s">
        <v>446</v>
      </c>
      <c r="C34" s="643"/>
      <c r="D34" s="643"/>
      <c r="E34" s="643"/>
      <c r="F34" s="643"/>
      <c r="G34" s="643"/>
      <c r="H34" s="643"/>
      <c r="I34" s="644"/>
      <c r="J34" s="636" t="s">
        <v>378</v>
      </c>
      <c r="K34" s="637"/>
      <c r="L34" s="637"/>
      <c r="M34" s="637"/>
      <c r="N34" s="637"/>
      <c r="O34" s="637"/>
      <c r="P34" s="637"/>
      <c r="Q34" s="637"/>
      <c r="R34" s="637"/>
      <c r="S34" s="637"/>
      <c r="T34" s="637"/>
      <c r="U34" s="637"/>
      <c r="V34" s="637"/>
      <c r="W34" s="637"/>
      <c r="X34" s="637"/>
      <c r="Y34" s="638"/>
      <c r="Z34" s="310"/>
      <c r="AA34" s="310"/>
      <c r="AB34" s="310"/>
    </row>
    <row r="35" spans="1:28" ht="20.100000000000001" customHeight="1">
      <c r="A35" s="334"/>
      <c r="B35" s="645"/>
      <c r="C35" s="646"/>
      <c r="D35" s="646"/>
      <c r="E35" s="646"/>
      <c r="F35" s="646"/>
      <c r="G35" s="646"/>
      <c r="H35" s="646"/>
      <c r="I35" s="647"/>
      <c r="J35" s="639"/>
      <c r="K35" s="640"/>
      <c r="L35" s="640"/>
      <c r="M35" s="640"/>
      <c r="N35" s="640"/>
      <c r="O35" s="640"/>
      <c r="P35" s="640"/>
      <c r="Q35" s="640"/>
      <c r="R35" s="640"/>
      <c r="S35" s="640"/>
      <c r="T35" s="640"/>
      <c r="U35" s="640"/>
      <c r="V35" s="640"/>
      <c r="W35" s="640"/>
      <c r="X35" s="640"/>
      <c r="Y35" s="641"/>
      <c r="Z35" s="310"/>
      <c r="AA35" s="310"/>
      <c r="AB35" s="310"/>
    </row>
    <row r="36" spans="1:28" ht="20.100000000000001" customHeight="1" thickBot="1">
      <c r="A36" s="334"/>
      <c r="B36" s="335"/>
      <c r="C36" s="635" t="str">
        <f>IF(ตั้งค่า!I14="","","( " &amp; ตั้งค่า!I14 &amp; " )")</f>
        <v>( นางสาวนฤภร วาตาดา )</v>
      </c>
      <c r="D36" s="635"/>
      <c r="E36" s="635"/>
      <c r="F36" s="635"/>
      <c r="G36" s="635"/>
      <c r="H36" s="336"/>
      <c r="I36" s="337"/>
      <c r="J36" s="349"/>
      <c r="K36" s="350"/>
      <c r="L36" s="350"/>
      <c r="M36" s="350"/>
      <c r="N36" s="634" t="str">
        <f>IF(ตั้งค่า!I17="","","( " &amp; ตั้งค่า!I17 &amp; " )")</f>
        <v>( นางสาวศิริลักษณ์ สืบไทย )</v>
      </c>
      <c r="O36" s="634"/>
      <c r="P36" s="634"/>
      <c r="Q36" s="634"/>
      <c r="R36" s="634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5" sqref="B5:C3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25" t="s">
        <v>367</v>
      </c>
      <c r="B1" s="626"/>
      <c r="C1" s="626"/>
      <c r="D1" s="626"/>
      <c r="E1" s="626"/>
      <c r="F1" s="626"/>
      <c r="G1" s="626"/>
      <c r="H1" s="626"/>
      <c r="I1" s="627"/>
      <c r="J1" s="625" t="s">
        <v>115</v>
      </c>
      <c r="K1" s="626"/>
      <c r="L1" s="626"/>
      <c r="M1" s="627"/>
      <c r="N1" s="625">
        <f>IF(ตั้งค่า!I3="","",ตั้งค่า!I3)</f>
        <v>2568</v>
      </c>
      <c r="O1" s="626"/>
      <c r="P1" s="626"/>
      <c r="Q1" s="627"/>
      <c r="R1" s="625" t="str">
        <f>"ชั้นประถมศึกษาที่ " &amp; ตั้งค่า!I9 &amp; "/" &amp; ตั้งค่า!I10</f>
        <v>ชั้นประถมศึกษาที่ 1/1</v>
      </c>
      <c r="S1" s="626"/>
      <c r="T1" s="626"/>
      <c r="U1" s="626"/>
      <c r="V1" s="626"/>
      <c r="W1" s="626"/>
      <c r="X1" s="626"/>
      <c r="Y1" s="627"/>
      <c r="Z1" s="293"/>
      <c r="AA1" s="294"/>
      <c r="AB1" s="295"/>
    </row>
    <row r="2" spans="1:28" ht="21.75" customHeight="1" thickBot="1">
      <c r="A2" s="622" t="s">
        <v>21</v>
      </c>
      <c r="B2" s="628" t="str">
        <f>IF(ตั้งค่าวิชาเรียน!F17="","",ตั้งค่าวิชาเรียน!F17)</f>
        <v>การป้องกันการทุจริต 3</v>
      </c>
      <c r="C2" s="629"/>
      <c r="D2" s="629"/>
      <c r="E2" s="630"/>
      <c r="F2" s="628"/>
      <c r="G2" s="629"/>
      <c r="H2" s="629"/>
      <c r="I2" s="630"/>
      <c r="J2" s="631"/>
      <c r="K2" s="632"/>
      <c r="L2" s="632"/>
      <c r="M2" s="633"/>
      <c r="N2" s="631"/>
      <c r="O2" s="632"/>
      <c r="P2" s="632"/>
      <c r="Q2" s="633"/>
      <c r="R2" s="631"/>
      <c r="S2" s="632"/>
      <c r="T2" s="632"/>
      <c r="U2" s="633"/>
      <c r="V2" s="631"/>
      <c r="W2" s="632"/>
      <c r="X2" s="632"/>
      <c r="Y2" s="633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3"/>
      <c r="B3" s="299" t="s">
        <v>368</v>
      </c>
      <c r="C3" s="300" t="s">
        <v>369</v>
      </c>
      <c r="D3" s="301" t="s">
        <v>108</v>
      </c>
      <c r="E3" s="302" t="s">
        <v>301</v>
      </c>
      <c r="F3" s="299"/>
      <c r="G3" s="300"/>
      <c r="H3" s="301"/>
      <c r="I3" s="302"/>
      <c r="J3" s="299"/>
      <c r="K3" s="300"/>
      <c r="L3" s="301"/>
      <c r="M3" s="302"/>
      <c r="N3" s="299"/>
      <c r="O3" s="300"/>
      <c r="P3" s="301"/>
      <c r="Q3" s="302"/>
      <c r="R3" s="299"/>
      <c r="S3" s="300"/>
      <c r="T3" s="301"/>
      <c r="U3" s="302"/>
      <c r="V3" s="299"/>
      <c r="W3" s="300"/>
      <c r="X3" s="301"/>
      <c r="Y3" s="302"/>
      <c r="Z3" s="303" t="s">
        <v>165</v>
      </c>
      <c r="AA3" s="304">
        <v>1</v>
      </c>
      <c r="AB3" s="305"/>
    </row>
    <row r="4" spans="1:28" ht="21.6" thickBot="1">
      <c r="A4" s="624"/>
      <c r="B4" s="306">
        <v>50</v>
      </c>
      <c r="C4" s="307">
        <v>50</v>
      </c>
      <c r="D4" s="301">
        <v>100</v>
      </c>
      <c r="E4" s="308"/>
      <c r="F4" s="306"/>
      <c r="G4" s="307"/>
      <c r="H4" s="301"/>
      <c r="I4" s="309"/>
      <c r="J4" s="306"/>
      <c r="K4" s="307"/>
      <c r="L4" s="301"/>
      <c r="M4" s="309"/>
      <c r="N4" s="306"/>
      <c r="O4" s="307"/>
      <c r="P4" s="301"/>
      <c r="Q4" s="309"/>
      <c r="R4" s="306"/>
      <c r="S4" s="307"/>
      <c r="T4" s="301"/>
      <c r="U4" s="309"/>
      <c r="V4" s="306"/>
      <c r="W4" s="307"/>
      <c r="X4" s="301"/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24</v>
      </c>
      <c r="D5" s="313">
        <f t="shared" ref="D5:D31" si="0">IF($B$2="","",IF($A5="","",SUM(B5:C5)))</f>
        <v>74</v>
      </c>
      <c r="E5" s="314">
        <f>IF($B$2="","",IF($A5="","",IF($D5="","",IF($D5&gt;=80,4,IF($D5&gt;=75,3.5,IF($D5&gt;=70,3,IF($D5&gt;=65,2.5,IF($D5&gt;=60,2,IF($D5&gt;=55,1.5,IF($D5&gt;=50,1,0))))))))))</f>
        <v>3</v>
      </c>
      <c r="F5" s="312"/>
      <c r="G5" s="315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312"/>
      <c r="K5" s="315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317"/>
      <c r="O5" s="318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317"/>
      <c r="S5" s="318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317"/>
      <c r="W5" s="318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>
        <f>IF(B6="","",IF(A5="","",A5+1))</f>
        <v>2</v>
      </c>
      <c r="B6" s="224">
        <v>50</v>
      </c>
      <c r="C6" s="215">
        <v>24</v>
      </c>
      <c r="D6" s="313">
        <f t="shared" si="0"/>
        <v>74</v>
      </c>
      <c r="E6" s="314">
        <f t="shared" ref="E6:E31" si="2">IF($B$2="","",IF($A6="","",IF($D6="","",IF($D6&gt;=80,4,IF($D6&gt;=75,3.5,IF($D6&gt;=70,3,IF($D6&gt;=65,2.5,IF($D6&gt;=60,2,IF($D6&gt;=55,1.5,IF($D6&gt;=50,1,0))))))))))</f>
        <v>3</v>
      </c>
      <c r="F6" s="319"/>
      <c r="G6" s="320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319"/>
      <c r="K6" s="320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317"/>
      <c r="O6" s="322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321"/>
      <c r="S6" s="322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321"/>
      <c r="W6" s="322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323"/>
      <c r="G7" s="324"/>
      <c r="H7" s="313" t="str">
        <f t="shared" si="1"/>
        <v/>
      </c>
      <c r="I7" s="316" t="str">
        <f t="shared" si="3"/>
        <v/>
      </c>
      <c r="J7" s="323"/>
      <c r="K7" s="325"/>
      <c r="L7" s="313" t="str">
        <f t="shared" si="4"/>
        <v/>
      </c>
      <c r="M7" s="316" t="str">
        <f t="shared" si="5"/>
        <v/>
      </c>
      <c r="N7" s="317"/>
      <c r="O7" s="327"/>
      <c r="P7" s="313" t="str">
        <f t="shared" si="6"/>
        <v/>
      </c>
      <c r="Q7" s="316" t="str">
        <f t="shared" si="7"/>
        <v/>
      </c>
      <c r="R7" s="326"/>
      <c r="S7" s="327"/>
      <c r="T7" s="313" t="str">
        <f t="shared" si="8"/>
        <v/>
      </c>
      <c r="U7" s="316" t="str">
        <f t="shared" si="9"/>
        <v/>
      </c>
      <c r="V7" s="326"/>
      <c r="W7" s="327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323"/>
      <c r="G8" s="324"/>
      <c r="H8" s="313" t="str">
        <f t="shared" si="1"/>
        <v/>
      </c>
      <c r="I8" s="316" t="str">
        <f t="shared" si="3"/>
        <v/>
      </c>
      <c r="J8" s="323"/>
      <c r="K8" s="325"/>
      <c r="L8" s="313" t="str">
        <f t="shared" si="4"/>
        <v/>
      </c>
      <c r="M8" s="316" t="str">
        <f t="shared" si="5"/>
        <v/>
      </c>
      <c r="N8" s="317"/>
      <c r="O8" s="327"/>
      <c r="P8" s="313" t="str">
        <f t="shared" si="6"/>
        <v/>
      </c>
      <c r="Q8" s="316" t="str">
        <f t="shared" si="7"/>
        <v/>
      </c>
      <c r="R8" s="326"/>
      <c r="S8" s="327"/>
      <c r="T8" s="313" t="str">
        <f t="shared" si="8"/>
        <v/>
      </c>
      <c r="U8" s="316" t="str">
        <f t="shared" si="9"/>
        <v/>
      </c>
      <c r="V8" s="326"/>
      <c r="W8" s="327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323"/>
      <c r="G9" s="324"/>
      <c r="H9" s="313" t="str">
        <f t="shared" si="1"/>
        <v/>
      </c>
      <c r="I9" s="316" t="str">
        <f t="shared" si="3"/>
        <v/>
      </c>
      <c r="J9" s="323"/>
      <c r="K9" s="325"/>
      <c r="L9" s="313" t="str">
        <f t="shared" si="4"/>
        <v/>
      </c>
      <c r="M9" s="316" t="str">
        <f t="shared" si="5"/>
        <v/>
      </c>
      <c r="N9" s="317"/>
      <c r="O9" s="327"/>
      <c r="P9" s="313" t="str">
        <f t="shared" si="6"/>
        <v/>
      </c>
      <c r="Q9" s="316" t="str">
        <f t="shared" si="7"/>
        <v/>
      </c>
      <c r="R9" s="326"/>
      <c r="S9" s="327"/>
      <c r="T9" s="313" t="str">
        <f t="shared" si="8"/>
        <v/>
      </c>
      <c r="U9" s="316" t="str">
        <f t="shared" si="9"/>
        <v/>
      </c>
      <c r="V9" s="326"/>
      <c r="W9" s="327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323"/>
      <c r="G10" s="324"/>
      <c r="H10" s="313" t="str">
        <f t="shared" si="1"/>
        <v/>
      </c>
      <c r="I10" s="316" t="str">
        <f t="shared" si="3"/>
        <v/>
      </c>
      <c r="J10" s="323"/>
      <c r="K10" s="325"/>
      <c r="L10" s="313" t="str">
        <f t="shared" si="4"/>
        <v/>
      </c>
      <c r="M10" s="316" t="str">
        <f t="shared" si="5"/>
        <v/>
      </c>
      <c r="N10" s="317"/>
      <c r="O10" s="327"/>
      <c r="P10" s="313" t="str">
        <f t="shared" si="6"/>
        <v/>
      </c>
      <c r="Q10" s="316" t="str">
        <f t="shared" si="7"/>
        <v/>
      </c>
      <c r="R10" s="326"/>
      <c r="S10" s="327"/>
      <c r="T10" s="313" t="str">
        <f t="shared" si="8"/>
        <v/>
      </c>
      <c r="U10" s="316" t="str">
        <f t="shared" si="9"/>
        <v/>
      </c>
      <c r="V10" s="326"/>
      <c r="W10" s="327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323"/>
      <c r="G11" s="324"/>
      <c r="H11" s="313" t="str">
        <f t="shared" si="1"/>
        <v/>
      </c>
      <c r="I11" s="316" t="str">
        <f t="shared" si="3"/>
        <v/>
      </c>
      <c r="J11" s="323"/>
      <c r="K11" s="325"/>
      <c r="L11" s="313" t="str">
        <f t="shared" si="4"/>
        <v/>
      </c>
      <c r="M11" s="316" t="str">
        <f t="shared" si="5"/>
        <v/>
      </c>
      <c r="N11" s="317"/>
      <c r="O11" s="327"/>
      <c r="P11" s="313" t="str">
        <f t="shared" si="6"/>
        <v/>
      </c>
      <c r="Q11" s="316" t="str">
        <f t="shared" si="7"/>
        <v/>
      </c>
      <c r="R11" s="326"/>
      <c r="S11" s="327"/>
      <c r="T11" s="313" t="str">
        <f t="shared" si="8"/>
        <v/>
      </c>
      <c r="U11" s="316" t="str">
        <f t="shared" si="9"/>
        <v/>
      </c>
      <c r="V11" s="326"/>
      <c r="W11" s="327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323"/>
      <c r="G12" s="324"/>
      <c r="H12" s="313" t="str">
        <f t="shared" si="1"/>
        <v/>
      </c>
      <c r="I12" s="316" t="str">
        <f t="shared" si="3"/>
        <v/>
      </c>
      <c r="J12" s="323"/>
      <c r="K12" s="325"/>
      <c r="L12" s="313" t="str">
        <f t="shared" si="4"/>
        <v/>
      </c>
      <c r="M12" s="316" t="str">
        <f t="shared" si="5"/>
        <v/>
      </c>
      <c r="N12" s="317"/>
      <c r="O12" s="327"/>
      <c r="P12" s="313" t="str">
        <f t="shared" si="6"/>
        <v/>
      </c>
      <c r="Q12" s="316" t="str">
        <f t="shared" si="7"/>
        <v/>
      </c>
      <c r="R12" s="326"/>
      <c r="S12" s="327"/>
      <c r="T12" s="313" t="str">
        <f t="shared" si="8"/>
        <v/>
      </c>
      <c r="U12" s="316" t="str">
        <f t="shared" si="9"/>
        <v/>
      </c>
      <c r="V12" s="326"/>
      <c r="W12" s="327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323"/>
      <c r="G13" s="324"/>
      <c r="H13" s="313" t="str">
        <f t="shared" si="1"/>
        <v/>
      </c>
      <c r="I13" s="316" t="str">
        <f t="shared" si="3"/>
        <v/>
      </c>
      <c r="J13" s="323"/>
      <c r="K13" s="325"/>
      <c r="L13" s="313" t="str">
        <f t="shared" si="4"/>
        <v/>
      </c>
      <c r="M13" s="316" t="str">
        <f t="shared" si="5"/>
        <v/>
      </c>
      <c r="N13" s="317"/>
      <c r="O13" s="327"/>
      <c r="P13" s="313" t="str">
        <f t="shared" si="6"/>
        <v/>
      </c>
      <c r="Q13" s="316" t="str">
        <f t="shared" si="7"/>
        <v/>
      </c>
      <c r="R13" s="326"/>
      <c r="S13" s="327"/>
      <c r="T13" s="313" t="str">
        <f t="shared" si="8"/>
        <v/>
      </c>
      <c r="U13" s="316" t="str">
        <f t="shared" si="9"/>
        <v/>
      </c>
      <c r="V13" s="326"/>
      <c r="W13" s="327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323"/>
      <c r="G14" s="324"/>
      <c r="H14" s="313" t="str">
        <f t="shared" si="1"/>
        <v/>
      </c>
      <c r="I14" s="316" t="str">
        <f t="shared" si="3"/>
        <v/>
      </c>
      <c r="J14" s="323"/>
      <c r="K14" s="325"/>
      <c r="L14" s="313" t="str">
        <f t="shared" si="4"/>
        <v/>
      </c>
      <c r="M14" s="316" t="str">
        <f t="shared" si="5"/>
        <v/>
      </c>
      <c r="N14" s="317"/>
      <c r="O14" s="327"/>
      <c r="P14" s="313" t="str">
        <f t="shared" si="6"/>
        <v/>
      </c>
      <c r="Q14" s="316" t="str">
        <f t="shared" si="7"/>
        <v/>
      </c>
      <c r="R14" s="326"/>
      <c r="S14" s="327"/>
      <c r="T14" s="313" t="str">
        <f t="shared" si="8"/>
        <v/>
      </c>
      <c r="U14" s="316" t="str">
        <f t="shared" si="9"/>
        <v/>
      </c>
      <c r="V14" s="326"/>
      <c r="W14" s="327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323"/>
      <c r="G15" s="324"/>
      <c r="H15" s="313" t="str">
        <f t="shared" si="1"/>
        <v/>
      </c>
      <c r="I15" s="316" t="str">
        <f t="shared" si="3"/>
        <v/>
      </c>
      <c r="J15" s="323"/>
      <c r="K15" s="325"/>
      <c r="L15" s="313" t="str">
        <f t="shared" si="4"/>
        <v/>
      </c>
      <c r="M15" s="316" t="str">
        <f t="shared" si="5"/>
        <v/>
      </c>
      <c r="N15" s="317"/>
      <c r="O15" s="327"/>
      <c r="P15" s="313" t="str">
        <f t="shared" si="6"/>
        <v/>
      </c>
      <c r="Q15" s="316" t="str">
        <f t="shared" si="7"/>
        <v/>
      </c>
      <c r="R15" s="326"/>
      <c r="S15" s="327"/>
      <c r="T15" s="313" t="str">
        <f t="shared" si="8"/>
        <v/>
      </c>
      <c r="U15" s="316" t="str">
        <f t="shared" si="9"/>
        <v/>
      </c>
      <c r="V15" s="326"/>
      <c r="W15" s="327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323"/>
      <c r="G16" s="324"/>
      <c r="H16" s="313" t="str">
        <f t="shared" si="1"/>
        <v/>
      </c>
      <c r="I16" s="316" t="str">
        <f t="shared" si="3"/>
        <v/>
      </c>
      <c r="J16" s="323"/>
      <c r="K16" s="325"/>
      <c r="L16" s="313" t="str">
        <f t="shared" si="4"/>
        <v/>
      </c>
      <c r="M16" s="316" t="str">
        <f t="shared" si="5"/>
        <v/>
      </c>
      <c r="N16" s="317"/>
      <c r="O16" s="327"/>
      <c r="P16" s="313" t="str">
        <f t="shared" si="6"/>
        <v/>
      </c>
      <c r="Q16" s="316" t="str">
        <f t="shared" si="7"/>
        <v/>
      </c>
      <c r="R16" s="326"/>
      <c r="S16" s="327"/>
      <c r="T16" s="313" t="str">
        <f t="shared" si="8"/>
        <v/>
      </c>
      <c r="U16" s="316" t="str">
        <f t="shared" si="9"/>
        <v/>
      </c>
      <c r="V16" s="326"/>
      <c r="W16" s="327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323"/>
      <c r="G17" s="324"/>
      <c r="H17" s="313" t="str">
        <f t="shared" si="1"/>
        <v/>
      </c>
      <c r="I17" s="316" t="str">
        <f t="shared" si="3"/>
        <v/>
      </c>
      <c r="J17" s="323"/>
      <c r="K17" s="325"/>
      <c r="L17" s="313" t="str">
        <f t="shared" si="4"/>
        <v/>
      </c>
      <c r="M17" s="316" t="str">
        <f t="shared" si="5"/>
        <v/>
      </c>
      <c r="N17" s="317"/>
      <c r="O17" s="327"/>
      <c r="P17" s="313" t="str">
        <f t="shared" si="6"/>
        <v/>
      </c>
      <c r="Q17" s="316" t="str">
        <f t="shared" si="7"/>
        <v/>
      </c>
      <c r="R17" s="326"/>
      <c r="S17" s="327"/>
      <c r="T17" s="313" t="str">
        <f t="shared" si="8"/>
        <v/>
      </c>
      <c r="U17" s="316" t="str">
        <f t="shared" si="9"/>
        <v/>
      </c>
      <c r="V17" s="326"/>
      <c r="W17" s="327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323"/>
      <c r="G18" s="324"/>
      <c r="H18" s="313" t="str">
        <f t="shared" si="1"/>
        <v/>
      </c>
      <c r="I18" s="316" t="str">
        <f t="shared" si="3"/>
        <v/>
      </c>
      <c r="J18" s="323"/>
      <c r="K18" s="325"/>
      <c r="L18" s="313" t="str">
        <f t="shared" si="4"/>
        <v/>
      </c>
      <c r="M18" s="316" t="str">
        <f t="shared" si="5"/>
        <v/>
      </c>
      <c r="N18" s="317"/>
      <c r="O18" s="327"/>
      <c r="P18" s="313" t="str">
        <f t="shared" si="6"/>
        <v/>
      </c>
      <c r="Q18" s="316" t="str">
        <f t="shared" si="7"/>
        <v/>
      </c>
      <c r="R18" s="326"/>
      <c r="S18" s="327"/>
      <c r="T18" s="313" t="str">
        <f t="shared" si="8"/>
        <v/>
      </c>
      <c r="U18" s="316" t="str">
        <f t="shared" si="9"/>
        <v/>
      </c>
      <c r="V18" s="326"/>
      <c r="W18" s="327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323"/>
      <c r="G19" s="324"/>
      <c r="H19" s="313" t="str">
        <f t="shared" si="1"/>
        <v/>
      </c>
      <c r="I19" s="316" t="str">
        <f t="shared" si="3"/>
        <v/>
      </c>
      <c r="J19" s="323"/>
      <c r="K19" s="325"/>
      <c r="L19" s="313" t="str">
        <f t="shared" si="4"/>
        <v/>
      </c>
      <c r="M19" s="316" t="str">
        <f t="shared" si="5"/>
        <v/>
      </c>
      <c r="N19" s="317"/>
      <c r="O19" s="327"/>
      <c r="P19" s="313" t="str">
        <f t="shared" si="6"/>
        <v/>
      </c>
      <c r="Q19" s="316" t="str">
        <f t="shared" si="7"/>
        <v/>
      </c>
      <c r="R19" s="326"/>
      <c r="S19" s="327"/>
      <c r="T19" s="313" t="str">
        <f t="shared" si="8"/>
        <v/>
      </c>
      <c r="U19" s="316" t="str">
        <f t="shared" si="9"/>
        <v/>
      </c>
      <c r="V19" s="326"/>
      <c r="W19" s="327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323"/>
      <c r="G20" s="324"/>
      <c r="H20" s="313" t="str">
        <f t="shared" si="1"/>
        <v/>
      </c>
      <c r="I20" s="316" t="str">
        <f t="shared" si="3"/>
        <v/>
      </c>
      <c r="J20" s="323"/>
      <c r="K20" s="325"/>
      <c r="L20" s="313" t="str">
        <f t="shared" si="4"/>
        <v/>
      </c>
      <c r="M20" s="316" t="str">
        <f t="shared" si="5"/>
        <v/>
      </c>
      <c r="N20" s="326"/>
      <c r="O20" s="327"/>
      <c r="P20" s="313" t="str">
        <f t="shared" si="6"/>
        <v/>
      </c>
      <c r="Q20" s="316" t="str">
        <f t="shared" si="7"/>
        <v/>
      </c>
      <c r="R20" s="326"/>
      <c r="S20" s="327"/>
      <c r="T20" s="313" t="str">
        <f t="shared" si="8"/>
        <v/>
      </c>
      <c r="U20" s="316" t="str">
        <f t="shared" si="9"/>
        <v/>
      </c>
      <c r="V20" s="326"/>
      <c r="W20" s="327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323"/>
      <c r="G21" s="324"/>
      <c r="H21" s="313" t="str">
        <f t="shared" si="1"/>
        <v/>
      </c>
      <c r="I21" s="316" t="str">
        <f t="shared" si="3"/>
        <v/>
      </c>
      <c r="J21" s="323"/>
      <c r="K21" s="325"/>
      <c r="L21" s="313" t="str">
        <f t="shared" si="4"/>
        <v/>
      </c>
      <c r="M21" s="316" t="str">
        <f t="shared" si="5"/>
        <v/>
      </c>
      <c r="N21" s="326"/>
      <c r="O21" s="327"/>
      <c r="P21" s="313" t="str">
        <f t="shared" si="6"/>
        <v/>
      </c>
      <c r="Q21" s="316" t="str">
        <f t="shared" si="7"/>
        <v/>
      </c>
      <c r="R21" s="326"/>
      <c r="S21" s="327"/>
      <c r="T21" s="313" t="str">
        <f t="shared" si="8"/>
        <v/>
      </c>
      <c r="U21" s="316" t="str">
        <f t="shared" si="9"/>
        <v/>
      </c>
      <c r="V21" s="326"/>
      <c r="W21" s="327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329"/>
      <c r="G22" s="330"/>
      <c r="H22" s="313" t="str">
        <f t="shared" si="1"/>
        <v/>
      </c>
      <c r="I22" s="316" t="str">
        <f t="shared" si="3"/>
        <v/>
      </c>
      <c r="J22" s="329"/>
      <c r="K22" s="331"/>
      <c r="L22" s="313" t="str">
        <f t="shared" si="4"/>
        <v/>
      </c>
      <c r="M22" s="316" t="str">
        <f t="shared" si="5"/>
        <v/>
      </c>
      <c r="N22" s="332"/>
      <c r="O22" s="333"/>
      <c r="P22" s="313" t="str">
        <f t="shared" si="6"/>
        <v/>
      </c>
      <c r="Q22" s="316" t="str">
        <f t="shared" si="7"/>
        <v/>
      </c>
      <c r="R22" s="332"/>
      <c r="S22" s="333"/>
      <c r="T22" s="313" t="str">
        <f t="shared" si="8"/>
        <v/>
      </c>
      <c r="U22" s="316" t="str">
        <f t="shared" si="9"/>
        <v/>
      </c>
      <c r="V22" s="332"/>
      <c r="W22" s="33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329"/>
      <c r="G23" s="330"/>
      <c r="H23" s="313" t="str">
        <f t="shared" si="1"/>
        <v/>
      </c>
      <c r="I23" s="316" t="str">
        <f t="shared" si="3"/>
        <v/>
      </c>
      <c r="J23" s="329"/>
      <c r="K23" s="331"/>
      <c r="L23" s="313" t="str">
        <f t="shared" si="4"/>
        <v/>
      </c>
      <c r="M23" s="316" t="str">
        <f t="shared" si="5"/>
        <v/>
      </c>
      <c r="N23" s="332"/>
      <c r="O23" s="333"/>
      <c r="P23" s="313" t="str">
        <f t="shared" si="6"/>
        <v/>
      </c>
      <c r="Q23" s="316" t="str">
        <f t="shared" si="7"/>
        <v/>
      </c>
      <c r="R23" s="332"/>
      <c r="S23" s="333"/>
      <c r="T23" s="313" t="str">
        <f t="shared" si="8"/>
        <v/>
      </c>
      <c r="U23" s="316" t="str">
        <f t="shared" si="9"/>
        <v/>
      </c>
      <c r="V23" s="332"/>
      <c r="W23" s="33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329"/>
      <c r="G24" s="330"/>
      <c r="H24" s="313" t="str">
        <f t="shared" si="1"/>
        <v/>
      </c>
      <c r="I24" s="316" t="str">
        <f t="shared" si="3"/>
        <v/>
      </c>
      <c r="J24" s="329"/>
      <c r="K24" s="331"/>
      <c r="L24" s="313" t="str">
        <f t="shared" si="4"/>
        <v/>
      </c>
      <c r="M24" s="316" t="str">
        <f t="shared" si="5"/>
        <v/>
      </c>
      <c r="N24" s="332"/>
      <c r="O24" s="333"/>
      <c r="P24" s="313" t="str">
        <f t="shared" si="6"/>
        <v/>
      </c>
      <c r="Q24" s="316" t="str">
        <f t="shared" si="7"/>
        <v/>
      </c>
      <c r="R24" s="332"/>
      <c r="S24" s="333"/>
      <c r="T24" s="313" t="str">
        <f t="shared" si="8"/>
        <v/>
      </c>
      <c r="U24" s="316" t="str">
        <f t="shared" si="9"/>
        <v/>
      </c>
      <c r="V24" s="332"/>
      <c r="W24" s="33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329"/>
      <c r="G25" s="330"/>
      <c r="H25" s="313" t="str">
        <f t="shared" si="1"/>
        <v/>
      </c>
      <c r="I25" s="316" t="str">
        <f t="shared" si="3"/>
        <v/>
      </c>
      <c r="J25" s="329"/>
      <c r="K25" s="331"/>
      <c r="L25" s="313" t="str">
        <f t="shared" si="4"/>
        <v/>
      </c>
      <c r="M25" s="316" t="str">
        <f t="shared" si="5"/>
        <v/>
      </c>
      <c r="N25" s="332"/>
      <c r="O25" s="333"/>
      <c r="P25" s="313" t="str">
        <f t="shared" si="6"/>
        <v/>
      </c>
      <c r="Q25" s="316" t="str">
        <f t="shared" si="7"/>
        <v/>
      </c>
      <c r="R25" s="332"/>
      <c r="S25" s="333"/>
      <c r="T25" s="313" t="str">
        <f t="shared" si="8"/>
        <v/>
      </c>
      <c r="U25" s="316" t="str">
        <f t="shared" si="9"/>
        <v/>
      </c>
      <c r="V25" s="332"/>
      <c r="W25" s="33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329"/>
      <c r="G26" s="330"/>
      <c r="H26" s="313" t="str">
        <f t="shared" si="1"/>
        <v/>
      </c>
      <c r="I26" s="316" t="str">
        <f t="shared" si="3"/>
        <v/>
      </c>
      <c r="J26" s="329"/>
      <c r="K26" s="331"/>
      <c r="L26" s="313" t="str">
        <f t="shared" si="4"/>
        <v/>
      </c>
      <c r="M26" s="316" t="str">
        <f t="shared" si="5"/>
        <v/>
      </c>
      <c r="N26" s="332"/>
      <c r="O26" s="333"/>
      <c r="P26" s="313" t="str">
        <f t="shared" si="6"/>
        <v/>
      </c>
      <c r="Q26" s="316" t="str">
        <f t="shared" si="7"/>
        <v/>
      </c>
      <c r="R26" s="332"/>
      <c r="S26" s="333"/>
      <c r="T26" s="313" t="str">
        <f t="shared" si="8"/>
        <v/>
      </c>
      <c r="U26" s="316" t="str">
        <f t="shared" si="9"/>
        <v/>
      </c>
      <c r="V26" s="332"/>
      <c r="W26" s="33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329"/>
      <c r="G27" s="330"/>
      <c r="H27" s="313" t="str">
        <f t="shared" si="1"/>
        <v/>
      </c>
      <c r="I27" s="316" t="str">
        <f t="shared" si="3"/>
        <v/>
      </c>
      <c r="J27" s="329"/>
      <c r="K27" s="331"/>
      <c r="L27" s="313" t="str">
        <f t="shared" si="4"/>
        <v/>
      </c>
      <c r="M27" s="316" t="str">
        <f t="shared" si="5"/>
        <v/>
      </c>
      <c r="N27" s="332"/>
      <c r="O27" s="333"/>
      <c r="P27" s="313" t="str">
        <f t="shared" si="6"/>
        <v/>
      </c>
      <c r="Q27" s="316" t="str">
        <f t="shared" si="7"/>
        <v/>
      </c>
      <c r="R27" s="332"/>
      <c r="S27" s="333"/>
      <c r="T27" s="313" t="str">
        <f t="shared" si="8"/>
        <v/>
      </c>
      <c r="U27" s="316" t="str">
        <f t="shared" si="9"/>
        <v/>
      </c>
      <c r="V27" s="332"/>
      <c r="W27" s="33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329"/>
      <c r="G28" s="330"/>
      <c r="H28" s="313" t="str">
        <f t="shared" si="1"/>
        <v/>
      </c>
      <c r="I28" s="316" t="str">
        <f t="shared" si="3"/>
        <v/>
      </c>
      <c r="J28" s="329"/>
      <c r="K28" s="331"/>
      <c r="L28" s="313" t="str">
        <f t="shared" si="4"/>
        <v/>
      </c>
      <c r="M28" s="316" t="str">
        <f t="shared" si="5"/>
        <v/>
      </c>
      <c r="N28" s="332"/>
      <c r="O28" s="333"/>
      <c r="P28" s="313" t="str">
        <f t="shared" si="6"/>
        <v/>
      </c>
      <c r="Q28" s="316" t="str">
        <f t="shared" si="7"/>
        <v/>
      </c>
      <c r="R28" s="332"/>
      <c r="S28" s="333"/>
      <c r="T28" s="313" t="str">
        <f t="shared" si="8"/>
        <v/>
      </c>
      <c r="U28" s="316" t="str">
        <f t="shared" si="9"/>
        <v/>
      </c>
      <c r="V28" s="332"/>
      <c r="W28" s="33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329"/>
      <c r="G29" s="330"/>
      <c r="H29" s="313" t="str">
        <f t="shared" si="1"/>
        <v/>
      </c>
      <c r="I29" s="316" t="str">
        <f t="shared" si="3"/>
        <v/>
      </c>
      <c r="J29" s="329"/>
      <c r="K29" s="331"/>
      <c r="L29" s="313" t="str">
        <f t="shared" si="4"/>
        <v/>
      </c>
      <c r="M29" s="316" t="str">
        <f t="shared" si="5"/>
        <v/>
      </c>
      <c r="N29" s="332"/>
      <c r="O29" s="333"/>
      <c r="P29" s="313" t="str">
        <f t="shared" si="6"/>
        <v/>
      </c>
      <c r="Q29" s="316" t="str">
        <f t="shared" si="7"/>
        <v/>
      </c>
      <c r="R29" s="332"/>
      <c r="S29" s="333"/>
      <c r="T29" s="313" t="str">
        <f t="shared" si="8"/>
        <v/>
      </c>
      <c r="U29" s="316" t="str">
        <f t="shared" si="9"/>
        <v/>
      </c>
      <c r="V29" s="332"/>
      <c r="W29" s="33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329"/>
      <c r="G30" s="330"/>
      <c r="H30" s="313" t="str">
        <f t="shared" si="1"/>
        <v/>
      </c>
      <c r="I30" s="316" t="str">
        <f t="shared" si="3"/>
        <v/>
      </c>
      <c r="J30" s="329"/>
      <c r="K30" s="331"/>
      <c r="L30" s="313" t="str">
        <f t="shared" si="4"/>
        <v/>
      </c>
      <c r="M30" s="316" t="str">
        <f t="shared" si="5"/>
        <v/>
      </c>
      <c r="N30" s="332"/>
      <c r="O30" s="333"/>
      <c r="P30" s="313" t="str">
        <f t="shared" si="6"/>
        <v/>
      </c>
      <c r="Q30" s="316" t="str">
        <f t="shared" si="7"/>
        <v/>
      </c>
      <c r="R30" s="332"/>
      <c r="S30" s="333"/>
      <c r="T30" s="313" t="str">
        <f t="shared" si="8"/>
        <v/>
      </c>
      <c r="U30" s="316" t="str">
        <f t="shared" si="9"/>
        <v/>
      </c>
      <c r="V30" s="332"/>
      <c r="W30" s="33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329"/>
      <c r="G31" s="330"/>
      <c r="H31" s="313" t="str">
        <f t="shared" si="1"/>
        <v/>
      </c>
      <c r="I31" s="316" t="str">
        <f t="shared" si="3"/>
        <v/>
      </c>
      <c r="J31" s="329"/>
      <c r="K31" s="331"/>
      <c r="L31" s="313" t="str">
        <f t="shared" si="4"/>
        <v/>
      </c>
      <c r="M31" s="316" t="str">
        <f t="shared" si="5"/>
        <v/>
      </c>
      <c r="N31" s="332"/>
      <c r="O31" s="333"/>
      <c r="P31" s="313" t="str">
        <f t="shared" si="6"/>
        <v/>
      </c>
      <c r="Q31" s="316" t="str">
        <f t="shared" si="7"/>
        <v/>
      </c>
      <c r="R31" s="332"/>
      <c r="S31" s="333"/>
      <c r="T31" s="313" t="str">
        <f t="shared" si="8"/>
        <v/>
      </c>
      <c r="U31" s="316" t="str">
        <f t="shared" si="9"/>
        <v/>
      </c>
      <c r="V31" s="332"/>
      <c r="W31" s="33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48" t="s">
        <v>379</v>
      </c>
      <c r="C32" s="649"/>
      <c r="D32" s="649"/>
      <c r="E32" s="650"/>
      <c r="F32" s="648" t="s">
        <v>379</v>
      </c>
      <c r="G32" s="649"/>
      <c r="H32" s="649"/>
      <c r="I32" s="650"/>
      <c r="J32" s="648" t="s">
        <v>379</v>
      </c>
      <c r="K32" s="649"/>
      <c r="L32" s="649"/>
      <c r="M32" s="650"/>
      <c r="N32" s="648" t="s">
        <v>379</v>
      </c>
      <c r="O32" s="649"/>
      <c r="P32" s="649"/>
      <c r="Q32" s="650"/>
      <c r="R32" s="648" t="s">
        <v>379</v>
      </c>
      <c r="S32" s="649"/>
      <c r="T32" s="649"/>
      <c r="U32" s="650"/>
      <c r="V32" s="648" t="s">
        <v>379</v>
      </c>
      <c r="W32" s="649"/>
      <c r="X32" s="649"/>
      <c r="Y32" s="650"/>
      <c r="Z32" s="310"/>
      <c r="AA32" s="310"/>
      <c r="AB32" s="310"/>
    </row>
    <row r="33" spans="1:28" ht="20.100000000000001" customHeight="1" thickBot="1">
      <c r="A33" s="334"/>
      <c r="B33" s="651">
        <f>IF($B$2="","",IF($D4="","",IF(ข้อมูลนักเรียน!K3="ย้ายออก","ย้ายออก",AVERAGE(D5:D31))))</f>
        <v>74</v>
      </c>
      <c r="C33" s="652"/>
      <c r="D33" s="652"/>
      <c r="E33" s="653"/>
      <c r="F33" s="651" t="str">
        <f>IF($F$2="","",IF($H4="","",IF(ข้อมูลนักเรียน!K3="ย้ายออก","ย้ายออก",AVERAGE(H5:H31))))</f>
        <v/>
      </c>
      <c r="G33" s="652"/>
      <c r="H33" s="652"/>
      <c r="I33" s="653"/>
      <c r="J33" s="651" t="str">
        <f>IF($J$2="","",IF($L4="","",IF(ข้อมูลนักเรียน!K3="ย้ายออก","ย้ายออก",AVERAGE(L5:L31))))</f>
        <v/>
      </c>
      <c r="K33" s="652"/>
      <c r="L33" s="652"/>
      <c r="M33" s="653"/>
      <c r="N33" s="651" t="str">
        <f>IF($N$2="","",IF($P4="","",IF(ข้อมูลนักเรียน!K3="ย้ายออก","ย้ายออก",AVERAGE(P5:P31))))</f>
        <v/>
      </c>
      <c r="O33" s="652"/>
      <c r="P33" s="652"/>
      <c r="Q33" s="653"/>
      <c r="R33" s="651" t="str">
        <f>IF($R$2="","",IF($T4="","",IF(ข้อมูลนักเรียน!K3="ย้ายออก","ย้ายออก",AVERAGE(T5:T31))))</f>
        <v/>
      </c>
      <c r="S33" s="652"/>
      <c r="T33" s="652"/>
      <c r="U33" s="653"/>
      <c r="V33" s="651" t="str">
        <f>IF($V$2="","",IF($X4="","",IF(ข้อมูลนักเรียน!K3="ย้ายออก","ย้ายออก",AVERAGE(X5:X31))))</f>
        <v/>
      </c>
      <c r="W33" s="652"/>
      <c r="X33" s="652"/>
      <c r="Y33" s="653"/>
      <c r="Z33" s="310"/>
      <c r="AA33" s="310"/>
      <c r="AB33" s="310"/>
    </row>
    <row r="34" spans="1:28" ht="20.100000000000001" customHeight="1">
      <c r="A34" s="334"/>
      <c r="B34" s="642" t="s">
        <v>436</v>
      </c>
      <c r="C34" s="643"/>
      <c r="D34" s="643"/>
      <c r="E34" s="643"/>
      <c r="F34" s="643"/>
      <c r="G34" s="643"/>
      <c r="H34" s="643"/>
      <c r="I34" s="644"/>
      <c r="J34" s="654" t="s">
        <v>378</v>
      </c>
      <c r="K34" s="637"/>
      <c r="L34" s="637"/>
      <c r="M34" s="637"/>
      <c r="N34" s="637"/>
      <c r="O34" s="637"/>
      <c r="P34" s="637"/>
      <c r="Q34" s="637"/>
      <c r="R34" s="637"/>
      <c r="S34" s="637"/>
      <c r="T34" s="637"/>
      <c r="U34" s="637"/>
      <c r="V34" s="637"/>
      <c r="W34" s="637"/>
      <c r="X34" s="637"/>
      <c r="Y34" s="638"/>
      <c r="Z34" s="310"/>
      <c r="AA34" s="310"/>
      <c r="AB34" s="310"/>
    </row>
    <row r="35" spans="1:28" ht="20.100000000000001" customHeight="1">
      <c r="A35" s="334"/>
      <c r="B35" s="645"/>
      <c r="C35" s="646"/>
      <c r="D35" s="646"/>
      <c r="E35" s="646"/>
      <c r="F35" s="646"/>
      <c r="G35" s="646"/>
      <c r="H35" s="646"/>
      <c r="I35" s="647"/>
      <c r="J35" s="655"/>
      <c r="K35" s="640"/>
      <c r="L35" s="640"/>
      <c r="M35" s="640"/>
      <c r="N35" s="640"/>
      <c r="O35" s="640"/>
      <c r="P35" s="640"/>
      <c r="Q35" s="640"/>
      <c r="R35" s="640"/>
      <c r="S35" s="640"/>
      <c r="T35" s="640"/>
      <c r="U35" s="640"/>
      <c r="V35" s="640"/>
      <c r="W35" s="640"/>
      <c r="X35" s="640"/>
      <c r="Y35" s="641"/>
      <c r="Z35" s="310"/>
      <c r="AA35" s="310"/>
      <c r="AB35" s="310"/>
    </row>
    <row r="36" spans="1:28" ht="20.100000000000001" customHeight="1" thickBot="1">
      <c r="A36" s="334"/>
      <c r="B36" s="335"/>
      <c r="C36" s="635" t="str">
        <f>IF(ตั้งค่า!I14="","","( " &amp; ตั้งค่า!I14 &amp; " )")</f>
        <v>( นางสาวนฤภร วาตาดา )</v>
      </c>
      <c r="D36" s="635"/>
      <c r="E36" s="635"/>
      <c r="F36" s="635"/>
      <c r="G36" s="635"/>
      <c r="H36" s="336"/>
      <c r="I36" s="337"/>
      <c r="J36" s="350"/>
      <c r="K36" s="350"/>
      <c r="L36" s="350"/>
      <c r="M36" s="350"/>
      <c r="N36" s="634" t="str">
        <f>IF(ตั้งค่า!I17="","","( " &amp; ตั้งค่า!I17 &amp; " )")</f>
        <v>( นางสาวศิริลักษณ์ สืบไทย )</v>
      </c>
      <c r="O36" s="634"/>
      <c r="P36" s="634"/>
      <c r="Q36" s="634"/>
      <c r="R36" s="634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zoomScale="112" zoomScaleNormal="100" zoomScalePageLayoutView="112" workbookViewId="0">
      <selection activeCell="D4" sqref="D4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296" customWidth="1"/>
    <col min="6" max="6" width="4" style="296" customWidth="1"/>
    <col min="7" max="7" width="3.6640625" style="296" customWidth="1"/>
    <col min="8" max="8" width="4.109375" style="347" customWidth="1"/>
    <col min="9" max="11" width="4.33203125" style="296" customWidth="1"/>
    <col min="12" max="12" width="4.109375" style="374" customWidth="1"/>
    <col min="13" max="13" width="4.33203125" style="374" customWidth="1"/>
    <col min="14" max="14" width="4.33203125" style="296" customWidth="1"/>
    <col min="15" max="15" width="4" style="296" customWidth="1"/>
    <col min="16" max="16" width="4.33203125" style="347" customWidth="1"/>
    <col min="17" max="17" width="3.6640625" style="29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296" customWidth="1"/>
    <col min="22" max="22" width="4.33203125" style="375" customWidth="1"/>
    <col min="23" max="23" width="3.6640625" style="375" customWidth="1"/>
    <col min="24" max="24" width="4" style="347" customWidth="1"/>
    <col min="25" max="25" width="4.6640625" style="29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91" t="s">
        <v>367</v>
      </c>
      <c r="B1" s="691"/>
      <c r="C1" s="691"/>
      <c r="D1" s="691"/>
      <c r="E1" s="691"/>
      <c r="F1" s="691"/>
      <c r="G1" s="691"/>
      <c r="H1" s="691"/>
      <c r="I1" s="691"/>
      <c r="J1" s="691" t="s">
        <v>115</v>
      </c>
      <c r="K1" s="691"/>
      <c r="L1" s="691"/>
      <c r="M1" s="691"/>
      <c r="N1" s="691">
        <f>IF(ตั้งค่า!I3="","",ตั้งค่า!I3)</f>
        <v>2568</v>
      </c>
      <c r="O1" s="691"/>
      <c r="P1" s="691"/>
      <c r="Q1" s="691"/>
      <c r="R1" s="691" t="str">
        <f>"ชั้นประถมศึกษาที่ " &amp; ตั้งค่า!I9 &amp; "/" &amp; ตั้งค่า!I10</f>
        <v>ชั้นประถมศึกษาที่ 1/1</v>
      </c>
      <c r="S1" s="691"/>
      <c r="T1" s="691"/>
      <c r="U1" s="691"/>
      <c r="V1" s="691"/>
      <c r="W1" s="691"/>
      <c r="X1" s="691"/>
      <c r="Y1" s="691"/>
      <c r="Z1" s="294"/>
      <c r="AA1" s="294"/>
      <c r="AB1" s="295"/>
    </row>
    <row r="2" spans="1:28" ht="21.75" customHeight="1" thickBot="1">
      <c r="A2" s="692" t="s">
        <v>21</v>
      </c>
      <c r="B2" s="687" t="s">
        <v>371</v>
      </c>
      <c r="C2" s="687"/>
      <c r="D2" s="687" t="s">
        <v>370</v>
      </c>
      <c r="E2" s="687"/>
      <c r="F2" s="687"/>
      <c r="G2" s="687"/>
      <c r="H2" s="687" t="s">
        <v>151</v>
      </c>
      <c r="I2" s="687"/>
      <c r="J2" s="687"/>
      <c r="K2" s="687"/>
      <c r="L2" s="687" t="s">
        <v>118</v>
      </c>
      <c r="M2" s="687"/>
      <c r="N2" s="687" t="s">
        <v>373</v>
      </c>
      <c r="O2" s="687"/>
      <c r="P2" s="687"/>
      <c r="Q2" s="687"/>
      <c r="R2" s="687" t="s">
        <v>374</v>
      </c>
      <c r="S2" s="687"/>
      <c r="T2" s="687"/>
      <c r="U2" s="687"/>
      <c r="V2" s="694" t="s">
        <v>375</v>
      </c>
      <c r="W2" s="694"/>
      <c r="X2" s="695" t="s">
        <v>376</v>
      </c>
      <c r="Y2" s="695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92"/>
      <c r="B3" s="687" t="s">
        <v>372</v>
      </c>
      <c r="C3" s="687"/>
      <c r="D3" s="687"/>
      <c r="E3" s="687"/>
      <c r="F3" s="687"/>
      <c r="G3" s="687"/>
      <c r="H3" s="687"/>
      <c r="I3" s="687"/>
      <c r="J3" s="687"/>
      <c r="K3" s="687"/>
      <c r="L3" s="688"/>
      <c r="M3" s="688"/>
      <c r="N3" s="687"/>
      <c r="O3" s="687"/>
      <c r="P3" s="687"/>
      <c r="Q3" s="687"/>
      <c r="R3" s="687"/>
      <c r="S3" s="687"/>
      <c r="T3" s="687"/>
      <c r="U3" s="687"/>
      <c r="V3" s="694"/>
      <c r="W3" s="694"/>
      <c r="X3" s="695"/>
      <c r="Y3" s="695"/>
      <c r="Z3" s="303" t="s">
        <v>165</v>
      </c>
      <c r="AA3" s="304">
        <v>1</v>
      </c>
      <c r="AB3" s="305"/>
    </row>
    <row r="4" spans="1:28" ht="21.6" thickBot="1">
      <c r="A4" s="693"/>
      <c r="B4" s="352" t="s">
        <v>99</v>
      </c>
      <c r="C4" s="352" t="s">
        <v>100</v>
      </c>
      <c r="D4" s="353" t="s">
        <v>97</v>
      </c>
      <c r="E4" s="354" t="s">
        <v>98</v>
      </c>
      <c r="F4" s="354" t="s">
        <v>99</v>
      </c>
      <c r="G4" s="354" t="s">
        <v>100</v>
      </c>
      <c r="H4" s="355" t="s">
        <v>97</v>
      </c>
      <c r="I4" s="352" t="s">
        <v>98</v>
      </c>
      <c r="J4" s="352" t="s">
        <v>99</v>
      </c>
      <c r="K4" s="356" t="s">
        <v>100</v>
      </c>
      <c r="L4" s="710">
        <f>IF(พิมพ์สรุปเวลาเรียน!N2="","",พิมพ์สรุปเวลาเรียน!N2)</f>
        <v>98</v>
      </c>
      <c r="M4" s="710"/>
      <c r="N4" s="689" t="s">
        <v>99</v>
      </c>
      <c r="O4" s="690"/>
      <c r="P4" s="690" t="s">
        <v>100</v>
      </c>
      <c r="Q4" s="690"/>
      <c r="R4" s="690" t="s">
        <v>99</v>
      </c>
      <c r="S4" s="690"/>
      <c r="T4" s="690" t="s">
        <v>100</v>
      </c>
      <c r="U4" s="690"/>
      <c r="V4" s="694"/>
      <c r="W4" s="694"/>
      <c r="X4" s="695"/>
      <c r="Y4" s="695"/>
      <c r="Z4" s="310"/>
      <c r="AA4" s="310"/>
      <c r="AB4" s="310"/>
    </row>
    <row r="5" spans="1:28">
      <c r="A5" s="357">
        <f>IF(รวมเกรด1!A5="","",รวมเกรด1!A5)</f>
        <v>1</v>
      </c>
      <c r="B5" s="255" t="s">
        <v>65</v>
      </c>
      <c r="C5" s="256"/>
      <c r="D5" s="257"/>
      <c r="E5" s="258"/>
      <c r="F5" s="268" t="s">
        <v>65</v>
      </c>
      <c r="G5" s="269"/>
      <c r="H5" s="270"/>
      <c r="I5" s="271"/>
      <c r="J5" s="271"/>
      <c r="K5" s="272"/>
      <c r="L5" s="685">
        <f>IF($AA$3=1,IF(สรุปเวลาเรียน!Q6="","",สรุปเวลาเรียน!Q6),IF(สรุปเวลาเรียน!Q36="","",สรุปเวลาเรียน!Q36))</f>
        <v>0</v>
      </c>
      <c r="M5" s="686"/>
      <c r="N5" s="680" t="s">
        <v>65</v>
      </c>
      <c r="O5" s="681"/>
      <c r="P5" s="681"/>
      <c r="Q5" s="682"/>
      <c r="R5" s="680"/>
      <c r="S5" s="681"/>
      <c r="T5" s="681"/>
      <c r="U5" s="682"/>
      <c r="V5" s="683"/>
      <c r="W5" s="684"/>
      <c r="X5" s="673"/>
      <c r="Y5" s="674"/>
      <c r="Z5" s="310"/>
      <c r="AA5" s="310"/>
      <c r="AB5" s="310"/>
    </row>
    <row r="6" spans="1:28">
      <c r="A6" s="357" t="str">
        <f>IF(รวมเกรด1!A6="","",รวมเกรด1!A6)</f>
        <v/>
      </c>
      <c r="B6" s="255"/>
      <c r="C6" s="273"/>
      <c r="D6" s="259"/>
      <c r="E6" s="260"/>
      <c r="F6" s="274" t="s">
        <v>65</v>
      </c>
      <c r="G6" s="275"/>
      <c r="H6" s="276"/>
      <c r="I6" s="274"/>
      <c r="J6" s="274"/>
      <c r="K6" s="275"/>
      <c r="L6" s="685">
        <f>IF($AA$3=1,IF(สรุปเวลาเรียน!Q7="","",สรุปเวลาเรียน!Q7),IF(สรุปเวลาเรียน!Q37="","",สรุปเวลาเรียน!Q37))</f>
        <v>0</v>
      </c>
      <c r="M6" s="686"/>
      <c r="N6" s="680"/>
      <c r="O6" s="681"/>
      <c r="P6" s="671" t="s">
        <v>65</v>
      </c>
      <c r="Q6" s="672"/>
      <c r="R6" s="680"/>
      <c r="S6" s="681"/>
      <c r="T6" s="671"/>
      <c r="U6" s="672"/>
      <c r="V6" s="668"/>
      <c r="W6" s="669"/>
      <c r="X6" s="660"/>
      <c r="Y6" s="661"/>
      <c r="Z6" s="310"/>
      <c r="AA6" s="310"/>
      <c r="AB6" s="310"/>
    </row>
    <row r="7" spans="1:28" ht="20.100000000000001" customHeight="1">
      <c r="A7" s="357" t="str">
        <f>IF(รวมเกรด1!A7="","",รวมเกรด1!A7)</f>
        <v/>
      </c>
      <c r="B7" s="255"/>
      <c r="C7" s="261"/>
      <c r="D7" s="259"/>
      <c r="E7" s="260"/>
      <c r="F7" s="262"/>
      <c r="G7" s="263"/>
      <c r="H7" s="276"/>
      <c r="I7" s="274"/>
      <c r="J7" s="262"/>
      <c r="K7" s="232"/>
      <c r="L7" s="685">
        <f>IF($AA$3=1,IF(สรุปเวลาเรียน!Q8="","",สรุปเวลาเรียน!Q8),IF(สรุปเวลาเรียน!Q38="","",สรุปเวลาเรียน!Q38))</f>
        <v>0</v>
      </c>
      <c r="M7" s="686"/>
      <c r="N7" s="680"/>
      <c r="O7" s="681"/>
      <c r="P7" s="671"/>
      <c r="Q7" s="672"/>
      <c r="R7" s="680"/>
      <c r="S7" s="681"/>
      <c r="T7" s="671"/>
      <c r="U7" s="672"/>
      <c r="V7" s="668"/>
      <c r="W7" s="669"/>
      <c r="X7" s="660"/>
      <c r="Y7" s="661"/>
      <c r="Z7" s="328"/>
      <c r="AA7" s="310"/>
      <c r="AB7" s="310"/>
    </row>
    <row r="8" spans="1:28" ht="20.100000000000001" customHeight="1">
      <c r="A8" s="357" t="str">
        <f>IF(รวมเกรด1!A8="","",รวมเกรด1!A8)</f>
        <v/>
      </c>
      <c r="B8" s="255"/>
      <c r="C8" s="261"/>
      <c r="D8" s="259"/>
      <c r="E8" s="260"/>
      <c r="F8" s="262"/>
      <c r="G8" s="263"/>
      <c r="H8" s="276"/>
      <c r="I8" s="274"/>
      <c r="J8" s="262"/>
      <c r="K8" s="232"/>
      <c r="L8" s="685">
        <f>IF($AA$3=1,IF(สรุปเวลาเรียน!Q9="","",สรุปเวลาเรียน!Q9),IF(สรุปเวลาเรียน!Q39="","",สรุปเวลาเรียน!Q39))</f>
        <v>0</v>
      </c>
      <c r="M8" s="686"/>
      <c r="N8" s="680"/>
      <c r="O8" s="681"/>
      <c r="P8" s="671"/>
      <c r="Q8" s="672"/>
      <c r="R8" s="680"/>
      <c r="S8" s="681"/>
      <c r="T8" s="671"/>
      <c r="U8" s="672"/>
      <c r="V8" s="668"/>
      <c r="W8" s="669"/>
      <c r="X8" s="660"/>
      <c r="Y8" s="661"/>
      <c r="Z8" s="310"/>
      <c r="AA8" s="310"/>
      <c r="AB8" s="310"/>
    </row>
    <row r="9" spans="1:28" ht="20.100000000000001" customHeight="1">
      <c r="A9" s="357" t="str">
        <f>IF(รวมเกรด1!A9="","",รวมเกรด1!A9)</f>
        <v/>
      </c>
      <c r="B9" s="255"/>
      <c r="C9" s="261"/>
      <c r="D9" s="259"/>
      <c r="E9" s="260"/>
      <c r="F9" s="262"/>
      <c r="G9" s="263"/>
      <c r="H9" s="276"/>
      <c r="I9" s="274"/>
      <c r="J9" s="262"/>
      <c r="K9" s="232"/>
      <c r="L9" s="685">
        <f>IF($AA$3=1,IF(สรุปเวลาเรียน!Q10="","",สรุปเวลาเรียน!Q10),IF(สรุปเวลาเรียน!Q40="","",สรุปเวลาเรียน!Q40))</f>
        <v>0</v>
      </c>
      <c r="M9" s="686"/>
      <c r="N9" s="680"/>
      <c r="O9" s="681"/>
      <c r="P9" s="671"/>
      <c r="Q9" s="672"/>
      <c r="R9" s="680"/>
      <c r="S9" s="681"/>
      <c r="T9" s="671"/>
      <c r="U9" s="672"/>
      <c r="V9" s="668"/>
      <c r="W9" s="669"/>
      <c r="X9" s="660"/>
      <c r="Y9" s="661"/>
      <c r="Z9" s="310"/>
      <c r="AA9" s="310"/>
      <c r="AB9" s="310"/>
    </row>
    <row r="10" spans="1:28" ht="20.100000000000001" customHeight="1">
      <c r="A10" s="357" t="str">
        <f>IF(รวมเกรด1!A10="","",รวมเกรด1!A10)</f>
        <v/>
      </c>
      <c r="B10" s="255"/>
      <c r="C10" s="261"/>
      <c r="D10" s="259"/>
      <c r="E10" s="260"/>
      <c r="F10" s="262"/>
      <c r="G10" s="263"/>
      <c r="H10" s="276"/>
      <c r="I10" s="274"/>
      <c r="J10" s="262"/>
      <c r="K10" s="232"/>
      <c r="L10" s="685">
        <f>IF($AA$3=1,IF(สรุปเวลาเรียน!Q11="","",สรุปเวลาเรียน!Q11),IF(สรุปเวลาเรียน!Q41="","",สรุปเวลาเรียน!Q41))</f>
        <v>0</v>
      </c>
      <c r="M10" s="686"/>
      <c r="N10" s="680"/>
      <c r="O10" s="681"/>
      <c r="P10" s="671"/>
      <c r="Q10" s="672"/>
      <c r="R10" s="680"/>
      <c r="S10" s="681"/>
      <c r="T10" s="671"/>
      <c r="U10" s="672"/>
      <c r="V10" s="668"/>
      <c r="W10" s="669"/>
      <c r="X10" s="660"/>
      <c r="Y10" s="661"/>
      <c r="Z10" s="310"/>
      <c r="AA10" s="310"/>
      <c r="AB10" s="310"/>
    </row>
    <row r="11" spans="1:28" ht="20.100000000000001" customHeight="1">
      <c r="A11" s="357" t="str">
        <f>IF(รวมเกรด1!A11="","",รวมเกรด1!A11)</f>
        <v/>
      </c>
      <c r="B11" s="255"/>
      <c r="C11" s="261"/>
      <c r="D11" s="259"/>
      <c r="E11" s="260"/>
      <c r="F11" s="262"/>
      <c r="G11" s="263"/>
      <c r="H11" s="276"/>
      <c r="I11" s="274"/>
      <c r="J11" s="262"/>
      <c r="K11" s="232"/>
      <c r="L11" s="685">
        <f>IF($AA$3=1,IF(สรุปเวลาเรียน!Q12="","",สรุปเวลาเรียน!Q12),IF(สรุปเวลาเรียน!Q42="","",สรุปเวลาเรียน!Q42))</f>
        <v>0</v>
      </c>
      <c r="M11" s="686"/>
      <c r="N11" s="680"/>
      <c r="O11" s="681"/>
      <c r="P11" s="671"/>
      <c r="Q11" s="672"/>
      <c r="R11" s="680"/>
      <c r="S11" s="681"/>
      <c r="T11" s="671"/>
      <c r="U11" s="672"/>
      <c r="V11" s="668"/>
      <c r="W11" s="669"/>
      <c r="X11" s="660"/>
      <c r="Y11" s="661"/>
      <c r="Z11" s="310"/>
      <c r="AA11" s="310"/>
      <c r="AB11" s="310"/>
    </row>
    <row r="12" spans="1:28" ht="20.100000000000001" customHeight="1">
      <c r="A12" s="357" t="str">
        <f>IF(รวมเกรด1!A12="","",รวมเกรด1!A12)</f>
        <v/>
      </c>
      <c r="B12" s="255"/>
      <c r="C12" s="261"/>
      <c r="D12" s="259"/>
      <c r="E12" s="260"/>
      <c r="F12" s="262"/>
      <c r="G12" s="263"/>
      <c r="H12" s="276"/>
      <c r="I12" s="274"/>
      <c r="J12" s="262"/>
      <c r="K12" s="232"/>
      <c r="L12" s="685">
        <f>IF($AA$3=1,IF(สรุปเวลาเรียน!Q13="","",สรุปเวลาเรียน!Q13),IF(สรุปเวลาเรียน!Q43="","",สรุปเวลาเรียน!Q43))</f>
        <v>0</v>
      </c>
      <c r="M12" s="686"/>
      <c r="N12" s="680"/>
      <c r="O12" s="681"/>
      <c r="P12" s="671"/>
      <c r="Q12" s="672"/>
      <c r="R12" s="680"/>
      <c r="S12" s="681"/>
      <c r="T12" s="671"/>
      <c r="U12" s="672"/>
      <c r="V12" s="668"/>
      <c r="W12" s="669"/>
      <c r="X12" s="660"/>
      <c r="Y12" s="661"/>
      <c r="Z12" s="310"/>
      <c r="AA12" s="310"/>
      <c r="AB12" s="310"/>
    </row>
    <row r="13" spans="1:28" ht="20.100000000000001" customHeight="1">
      <c r="A13" s="357" t="str">
        <f>IF(รวมเกรด1!A13="","",รวมเกรด1!A13)</f>
        <v/>
      </c>
      <c r="B13" s="255"/>
      <c r="C13" s="261"/>
      <c r="D13" s="259"/>
      <c r="E13" s="260"/>
      <c r="F13" s="262"/>
      <c r="G13" s="263"/>
      <c r="H13" s="276"/>
      <c r="I13" s="274"/>
      <c r="J13" s="262"/>
      <c r="K13" s="232"/>
      <c r="L13" s="685">
        <f>IF($AA$3=1,IF(สรุปเวลาเรียน!Q14="","",สรุปเวลาเรียน!Q14),IF(สรุปเวลาเรียน!Q44="","",สรุปเวลาเรียน!Q44))</f>
        <v>0</v>
      </c>
      <c r="M13" s="686"/>
      <c r="N13" s="680"/>
      <c r="O13" s="681"/>
      <c r="P13" s="671"/>
      <c r="Q13" s="672"/>
      <c r="R13" s="680"/>
      <c r="S13" s="681"/>
      <c r="T13" s="671"/>
      <c r="U13" s="672"/>
      <c r="V13" s="668"/>
      <c r="W13" s="669"/>
      <c r="X13" s="660"/>
      <c r="Y13" s="661"/>
      <c r="Z13" s="310"/>
      <c r="AA13" s="310"/>
      <c r="AB13" s="310"/>
    </row>
    <row r="14" spans="1:28" ht="20.100000000000001" customHeight="1">
      <c r="A14" s="357" t="str">
        <f>IF(รวมเกรด1!A14="","",รวมเกรด1!A14)</f>
        <v/>
      </c>
      <c r="B14" s="255"/>
      <c r="C14" s="261"/>
      <c r="D14" s="259"/>
      <c r="E14" s="260"/>
      <c r="F14" s="262"/>
      <c r="G14" s="263"/>
      <c r="H14" s="276"/>
      <c r="I14" s="274"/>
      <c r="J14" s="262"/>
      <c r="K14" s="232"/>
      <c r="L14" s="685">
        <f>IF($AA$3=1,IF(สรุปเวลาเรียน!Q15="","",สรุปเวลาเรียน!Q15),IF(สรุปเวลาเรียน!Q45="","",สรุปเวลาเรียน!Q45))</f>
        <v>0</v>
      </c>
      <c r="M14" s="686"/>
      <c r="N14" s="680"/>
      <c r="O14" s="681"/>
      <c r="P14" s="671"/>
      <c r="Q14" s="672"/>
      <c r="R14" s="680"/>
      <c r="S14" s="681"/>
      <c r="T14" s="671"/>
      <c r="U14" s="672"/>
      <c r="V14" s="668"/>
      <c r="W14" s="669"/>
      <c r="X14" s="660"/>
      <c r="Y14" s="661"/>
      <c r="Z14" s="310"/>
      <c r="AA14" s="310"/>
      <c r="AB14" s="310"/>
    </row>
    <row r="15" spans="1:28" ht="20.100000000000001" customHeight="1">
      <c r="A15" s="357" t="str">
        <f>IF(รวมเกรด1!A15="","",รวมเกรด1!A15)</f>
        <v/>
      </c>
      <c r="B15" s="255"/>
      <c r="C15" s="261"/>
      <c r="D15" s="259"/>
      <c r="E15" s="260"/>
      <c r="F15" s="262"/>
      <c r="G15" s="263"/>
      <c r="H15" s="276"/>
      <c r="I15" s="274"/>
      <c r="J15" s="262"/>
      <c r="K15" s="232"/>
      <c r="L15" s="685">
        <f>IF($AA$3=1,IF(สรุปเวลาเรียน!Q16="","",สรุปเวลาเรียน!Q16),IF(สรุปเวลาเรียน!Q46="","",สรุปเวลาเรียน!Q46))</f>
        <v>0</v>
      </c>
      <c r="M15" s="686"/>
      <c r="N15" s="680"/>
      <c r="O15" s="681"/>
      <c r="P15" s="671"/>
      <c r="Q15" s="672"/>
      <c r="R15" s="680"/>
      <c r="S15" s="681"/>
      <c r="T15" s="671"/>
      <c r="U15" s="672"/>
      <c r="V15" s="668"/>
      <c r="W15" s="669"/>
      <c r="X15" s="660"/>
      <c r="Y15" s="661"/>
      <c r="Z15" s="310"/>
      <c r="AA15" s="310"/>
      <c r="AB15" s="310"/>
    </row>
    <row r="16" spans="1:28" ht="20.100000000000001" customHeight="1">
      <c r="A16" s="357" t="str">
        <f>IF(รวมเกรด1!A16="","",รวมเกรด1!A16)</f>
        <v/>
      </c>
      <c r="B16" s="255"/>
      <c r="C16" s="261"/>
      <c r="D16" s="259"/>
      <c r="E16" s="260"/>
      <c r="F16" s="262"/>
      <c r="G16" s="263"/>
      <c r="H16" s="276"/>
      <c r="I16" s="274"/>
      <c r="J16" s="262"/>
      <c r="K16" s="232"/>
      <c r="L16" s="685" t="str">
        <f>IF($AA$3=1,IF(สรุปเวลาเรียน!Q17="","",สรุปเวลาเรียน!Q17),IF(สรุปเวลาเรียน!Q47="","",สรุปเวลาเรียน!Q47))</f>
        <v/>
      </c>
      <c r="M16" s="686"/>
      <c r="N16" s="680"/>
      <c r="O16" s="681"/>
      <c r="P16" s="671"/>
      <c r="Q16" s="672"/>
      <c r="R16" s="680"/>
      <c r="S16" s="681"/>
      <c r="T16" s="671"/>
      <c r="U16" s="672"/>
      <c r="V16" s="668"/>
      <c r="W16" s="669"/>
      <c r="X16" s="660"/>
      <c r="Y16" s="661"/>
      <c r="Z16" s="310"/>
      <c r="AA16" s="310"/>
      <c r="AB16" s="310"/>
    </row>
    <row r="17" spans="1:28" ht="20.100000000000001" customHeight="1">
      <c r="A17" s="357" t="str">
        <f>IF(รวมเกรด1!A17="","",รวมเกรด1!A17)</f>
        <v/>
      </c>
      <c r="B17" s="255"/>
      <c r="C17" s="261"/>
      <c r="D17" s="259"/>
      <c r="E17" s="260"/>
      <c r="F17" s="262"/>
      <c r="G17" s="263"/>
      <c r="H17" s="276"/>
      <c r="I17" s="274"/>
      <c r="J17" s="262"/>
      <c r="K17" s="232"/>
      <c r="L17" s="685" t="str">
        <f>IF($AA$3=1,IF(สรุปเวลาเรียน!Q18="","",สรุปเวลาเรียน!Q18),IF(สรุปเวลาเรียน!Q48="","",สรุปเวลาเรียน!Q48))</f>
        <v/>
      </c>
      <c r="M17" s="686"/>
      <c r="N17" s="680"/>
      <c r="O17" s="681"/>
      <c r="P17" s="671"/>
      <c r="Q17" s="672"/>
      <c r="R17" s="680"/>
      <c r="S17" s="681"/>
      <c r="T17" s="671"/>
      <c r="U17" s="672"/>
      <c r="V17" s="668"/>
      <c r="W17" s="669"/>
      <c r="X17" s="660"/>
      <c r="Y17" s="661"/>
      <c r="Z17" s="310"/>
      <c r="AA17" s="310"/>
      <c r="AB17" s="310"/>
    </row>
    <row r="18" spans="1:28" ht="20.100000000000001" customHeight="1">
      <c r="A18" s="357" t="str">
        <f>IF(รวมเกรด1!A18="","",รวมเกรด1!A18)</f>
        <v/>
      </c>
      <c r="B18" s="255"/>
      <c r="C18" s="261"/>
      <c r="D18" s="259"/>
      <c r="E18" s="260"/>
      <c r="F18" s="262"/>
      <c r="G18" s="263"/>
      <c r="H18" s="276"/>
      <c r="I18" s="274"/>
      <c r="J18" s="262"/>
      <c r="K18" s="232"/>
      <c r="L18" s="685" t="str">
        <f>IF($AA$3=1,IF(สรุปเวลาเรียน!Q19="","",สรุปเวลาเรียน!Q19),IF(สรุปเวลาเรียน!Q49="","",สรุปเวลาเรียน!Q49))</f>
        <v/>
      </c>
      <c r="M18" s="686"/>
      <c r="N18" s="680"/>
      <c r="O18" s="681"/>
      <c r="P18" s="671"/>
      <c r="Q18" s="672"/>
      <c r="R18" s="680"/>
      <c r="S18" s="681"/>
      <c r="T18" s="671"/>
      <c r="U18" s="672"/>
      <c r="V18" s="668"/>
      <c r="W18" s="669"/>
      <c r="X18" s="660"/>
      <c r="Y18" s="661"/>
      <c r="Z18" s="310"/>
      <c r="AA18" s="310"/>
      <c r="AB18" s="310"/>
    </row>
    <row r="19" spans="1:28" ht="20.100000000000001" customHeight="1">
      <c r="A19" s="357" t="str">
        <f>IF(รวมเกรด1!A19="","",รวมเกรด1!A19)</f>
        <v/>
      </c>
      <c r="B19" s="255"/>
      <c r="C19" s="261"/>
      <c r="D19" s="259"/>
      <c r="E19" s="260"/>
      <c r="F19" s="262"/>
      <c r="G19" s="263"/>
      <c r="H19" s="276"/>
      <c r="I19" s="274"/>
      <c r="J19" s="262"/>
      <c r="K19" s="232"/>
      <c r="L19" s="685" t="str">
        <f>IF($AA$3=1,IF(สรุปเวลาเรียน!Q20="","",สรุปเวลาเรียน!Q20),IF(สรุปเวลาเรียน!Q50="","",สรุปเวลาเรียน!Q50))</f>
        <v/>
      </c>
      <c r="M19" s="686"/>
      <c r="N19" s="680"/>
      <c r="O19" s="681"/>
      <c r="P19" s="671"/>
      <c r="Q19" s="672"/>
      <c r="R19" s="680"/>
      <c r="S19" s="681"/>
      <c r="T19" s="671"/>
      <c r="U19" s="672"/>
      <c r="V19" s="668"/>
      <c r="W19" s="669"/>
      <c r="X19" s="660"/>
      <c r="Y19" s="661"/>
      <c r="Z19" s="310"/>
      <c r="AA19" s="310"/>
      <c r="AB19" s="310"/>
    </row>
    <row r="20" spans="1:28" ht="20.100000000000001" customHeight="1">
      <c r="A20" s="357" t="str">
        <f>IF(รวมเกรด1!A20="","",รวมเกรด1!A20)</f>
        <v/>
      </c>
      <c r="B20" s="264"/>
      <c r="C20" s="261"/>
      <c r="D20" s="259"/>
      <c r="E20" s="274"/>
      <c r="F20" s="262"/>
      <c r="G20" s="263"/>
      <c r="H20" s="276"/>
      <c r="I20" s="274"/>
      <c r="J20" s="262"/>
      <c r="K20" s="232"/>
      <c r="L20" s="685" t="str">
        <f>IF($AA$3=1,IF(สรุปเวลาเรียน!Q21="","",สรุปเวลาเรียน!Q21),IF(สรุปเวลาเรียน!Q51="","",สรุปเวลาเรียน!Q51))</f>
        <v/>
      </c>
      <c r="M20" s="686"/>
      <c r="N20" s="670"/>
      <c r="O20" s="671"/>
      <c r="P20" s="671"/>
      <c r="Q20" s="672"/>
      <c r="R20" s="670"/>
      <c r="S20" s="671"/>
      <c r="T20" s="671"/>
      <c r="U20" s="672"/>
      <c r="V20" s="668"/>
      <c r="W20" s="669"/>
      <c r="X20" s="660"/>
      <c r="Y20" s="661"/>
      <c r="Z20" s="310"/>
      <c r="AA20" s="310"/>
      <c r="AB20" s="310"/>
    </row>
    <row r="21" spans="1:28" ht="20.100000000000001" customHeight="1">
      <c r="A21" s="357" t="str">
        <f>IF(รวมเกรด1!A21="","",รวมเกรด1!A21)</f>
        <v/>
      </c>
      <c r="B21" s="264"/>
      <c r="C21" s="261"/>
      <c r="D21" s="259"/>
      <c r="E21" s="274"/>
      <c r="F21" s="262"/>
      <c r="G21" s="263"/>
      <c r="H21" s="276"/>
      <c r="I21" s="274"/>
      <c r="J21" s="262"/>
      <c r="K21" s="232"/>
      <c r="L21" s="685" t="str">
        <f>IF($AA$3=1,IF(สรุปเวลาเรียน!Q22="","",สรุปเวลาเรียน!Q22),IF(สรุปเวลาเรียน!Q52="","",สรุปเวลาเรียน!Q52))</f>
        <v/>
      </c>
      <c r="M21" s="686"/>
      <c r="N21" s="670"/>
      <c r="O21" s="671"/>
      <c r="P21" s="671"/>
      <c r="Q21" s="672"/>
      <c r="R21" s="670"/>
      <c r="S21" s="671"/>
      <c r="T21" s="671"/>
      <c r="U21" s="672"/>
      <c r="V21" s="668"/>
      <c r="W21" s="669"/>
      <c r="X21" s="660"/>
      <c r="Y21" s="661"/>
      <c r="Z21" s="310"/>
      <c r="AA21" s="310"/>
      <c r="AB21" s="310"/>
    </row>
    <row r="22" spans="1:28" ht="20.100000000000001" customHeight="1">
      <c r="A22" s="357" t="str">
        <f>IF(รวมเกรด1!A22="","",รวมเกรด1!A22)</f>
        <v/>
      </c>
      <c r="B22" s="264"/>
      <c r="C22" s="261"/>
      <c r="D22" s="259"/>
      <c r="E22" s="274"/>
      <c r="F22" s="262"/>
      <c r="G22" s="263"/>
      <c r="H22" s="276"/>
      <c r="I22" s="274"/>
      <c r="J22" s="262"/>
      <c r="K22" s="232"/>
      <c r="L22" s="685" t="str">
        <f>IF($AA$3=1,IF(สรุปเวลาเรียน!Q23="","",สรุปเวลาเรียน!Q23),IF(สรุปเวลาเรียน!Q53="","",สรุปเวลาเรียน!Q53))</f>
        <v/>
      </c>
      <c r="M22" s="686"/>
      <c r="N22" s="670"/>
      <c r="O22" s="671"/>
      <c r="P22" s="671"/>
      <c r="Q22" s="672"/>
      <c r="R22" s="670"/>
      <c r="S22" s="671"/>
      <c r="T22" s="671"/>
      <c r="U22" s="672"/>
      <c r="V22" s="668"/>
      <c r="W22" s="669"/>
      <c r="X22" s="660"/>
      <c r="Y22" s="661"/>
      <c r="Z22" s="310"/>
      <c r="AA22" s="310"/>
      <c r="AB22" s="310"/>
    </row>
    <row r="23" spans="1:28" ht="20.100000000000001" customHeight="1">
      <c r="A23" s="357" t="str">
        <f>IF(รวมเกรด1!A23="","",รวมเกรด1!A23)</f>
        <v/>
      </c>
      <c r="B23" s="264"/>
      <c r="C23" s="261"/>
      <c r="D23" s="259"/>
      <c r="E23" s="274"/>
      <c r="F23" s="262"/>
      <c r="G23" s="263"/>
      <c r="H23" s="276"/>
      <c r="I23" s="274"/>
      <c r="J23" s="262"/>
      <c r="K23" s="232"/>
      <c r="L23" s="685" t="str">
        <f>IF($AA$3=1,IF(สรุปเวลาเรียน!Q24="","",สรุปเวลาเรียน!Q24),IF(สรุปเวลาเรียน!Q54="","",สรุปเวลาเรียน!Q54))</f>
        <v/>
      </c>
      <c r="M23" s="686"/>
      <c r="N23" s="670"/>
      <c r="O23" s="671"/>
      <c r="P23" s="671"/>
      <c r="Q23" s="672"/>
      <c r="R23" s="670"/>
      <c r="S23" s="671"/>
      <c r="T23" s="671"/>
      <c r="U23" s="672"/>
      <c r="V23" s="668"/>
      <c r="W23" s="669"/>
      <c r="X23" s="660"/>
      <c r="Y23" s="661"/>
      <c r="Z23" s="310"/>
      <c r="AA23" s="310"/>
      <c r="AB23" s="310"/>
    </row>
    <row r="24" spans="1:28" ht="20.100000000000001" customHeight="1">
      <c r="A24" s="357" t="str">
        <f>IF(รวมเกรด1!A24="","",รวมเกรด1!A24)</f>
        <v/>
      </c>
      <c r="B24" s="264"/>
      <c r="C24" s="261"/>
      <c r="D24" s="259"/>
      <c r="E24" s="274"/>
      <c r="F24" s="262"/>
      <c r="G24" s="263"/>
      <c r="H24" s="276"/>
      <c r="I24" s="274"/>
      <c r="J24" s="262"/>
      <c r="K24" s="232"/>
      <c r="L24" s="685" t="str">
        <f>IF($AA$3=1,IF(สรุปเวลาเรียน!Q25="","",สรุปเวลาเรียน!Q25),IF(สรุปเวลาเรียน!Q55="","",สรุปเวลาเรียน!Q55))</f>
        <v/>
      </c>
      <c r="M24" s="686"/>
      <c r="N24" s="670"/>
      <c r="O24" s="671"/>
      <c r="P24" s="671"/>
      <c r="Q24" s="672"/>
      <c r="R24" s="670"/>
      <c r="S24" s="671"/>
      <c r="T24" s="671"/>
      <c r="U24" s="672"/>
      <c r="V24" s="668"/>
      <c r="W24" s="669"/>
      <c r="X24" s="660"/>
      <c r="Y24" s="661"/>
      <c r="Z24" s="310"/>
      <c r="AA24" s="310"/>
      <c r="AB24" s="310"/>
    </row>
    <row r="25" spans="1:28" ht="20.100000000000001" customHeight="1">
      <c r="A25" s="357" t="str">
        <f>IF(รวมเกรด1!A25="","",รวมเกรด1!A25)</f>
        <v/>
      </c>
      <c r="B25" s="264"/>
      <c r="C25" s="261"/>
      <c r="D25" s="259"/>
      <c r="E25" s="274"/>
      <c r="F25" s="262"/>
      <c r="G25" s="263"/>
      <c r="H25" s="276"/>
      <c r="I25" s="274"/>
      <c r="J25" s="262"/>
      <c r="K25" s="232"/>
      <c r="L25" s="685" t="str">
        <f>IF($AA$3=1,IF(สรุปเวลาเรียน!Q26="","",สรุปเวลาเรียน!Q26),IF(สรุปเวลาเรียน!Q56="","",สรุปเวลาเรียน!Q56))</f>
        <v/>
      </c>
      <c r="M25" s="686"/>
      <c r="N25" s="670"/>
      <c r="O25" s="671"/>
      <c r="P25" s="671"/>
      <c r="Q25" s="672"/>
      <c r="R25" s="670"/>
      <c r="S25" s="671"/>
      <c r="T25" s="671"/>
      <c r="U25" s="672"/>
      <c r="V25" s="668"/>
      <c r="W25" s="669"/>
      <c r="X25" s="660"/>
      <c r="Y25" s="661"/>
      <c r="Z25" s="310"/>
      <c r="AA25" s="310"/>
      <c r="AB25" s="310"/>
    </row>
    <row r="26" spans="1:28" ht="20.100000000000001" customHeight="1">
      <c r="A26" s="357" t="str">
        <f>IF(รวมเกรด1!A26="","",รวมเกรด1!A26)</f>
        <v/>
      </c>
      <c r="B26" s="264"/>
      <c r="C26" s="261"/>
      <c r="D26" s="259"/>
      <c r="E26" s="274"/>
      <c r="F26" s="262"/>
      <c r="G26" s="263"/>
      <c r="H26" s="276"/>
      <c r="I26" s="274"/>
      <c r="J26" s="262"/>
      <c r="K26" s="232"/>
      <c r="L26" s="685" t="str">
        <f>IF($AA$3=1,IF(สรุปเวลาเรียน!Q27="","",สรุปเวลาเรียน!Q27),IF(สรุปเวลาเรียน!Q57="","",สรุปเวลาเรียน!Q57))</f>
        <v/>
      </c>
      <c r="M26" s="686"/>
      <c r="N26" s="670"/>
      <c r="O26" s="671"/>
      <c r="P26" s="671"/>
      <c r="Q26" s="672"/>
      <c r="R26" s="670"/>
      <c r="S26" s="671"/>
      <c r="T26" s="671"/>
      <c r="U26" s="672"/>
      <c r="V26" s="668"/>
      <c r="W26" s="669"/>
      <c r="X26" s="660"/>
      <c r="Y26" s="661"/>
      <c r="Z26" s="310"/>
      <c r="AA26" s="310"/>
      <c r="AB26" s="310"/>
    </row>
    <row r="27" spans="1:28" ht="20.100000000000001" customHeight="1">
      <c r="A27" s="357" t="str">
        <f>IF(รวมเกรด1!A27="","",รวมเกรด1!A27)</f>
        <v/>
      </c>
      <c r="B27" s="264"/>
      <c r="C27" s="261"/>
      <c r="D27" s="259"/>
      <c r="E27" s="274"/>
      <c r="F27" s="262"/>
      <c r="G27" s="263"/>
      <c r="H27" s="276"/>
      <c r="I27" s="274"/>
      <c r="J27" s="262"/>
      <c r="K27" s="232"/>
      <c r="L27" s="685" t="str">
        <f>IF($AA$3=1,IF(สรุปเวลาเรียน!Q28="","",สรุปเวลาเรียน!Q28),IF(สรุปเวลาเรียน!Q58="","",สรุปเวลาเรียน!Q58))</f>
        <v/>
      </c>
      <c r="M27" s="686"/>
      <c r="N27" s="670"/>
      <c r="O27" s="671"/>
      <c r="P27" s="671"/>
      <c r="Q27" s="672"/>
      <c r="R27" s="670"/>
      <c r="S27" s="671"/>
      <c r="T27" s="671"/>
      <c r="U27" s="672"/>
      <c r="V27" s="668"/>
      <c r="W27" s="669"/>
      <c r="X27" s="660"/>
      <c r="Y27" s="661"/>
      <c r="Z27" s="310"/>
      <c r="AA27" s="310"/>
      <c r="AB27" s="310"/>
    </row>
    <row r="28" spans="1:28" ht="20.100000000000001" customHeight="1">
      <c r="A28" s="357" t="str">
        <f>IF(รวมเกรด1!A28="","",รวมเกรด1!A28)</f>
        <v/>
      </c>
      <c r="B28" s="264"/>
      <c r="C28" s="261"/>
      <c r="D28" s="259"/>
      <c r="E28" s="274"/>
      <c r="F28" s="262"/>
      <c r="G28" s="263"/>
      <c r="H28" s="276"/>
      <c r="I28" s="274"/>
      <c r="J28" s="262"/>
      <c r="K28" s="232"/>
      <c r="L28" s="685" t="str">
        <f>IF($AA$3=1,IF(สรุปเวลาเรียน!Q29="","",สรุปเวลาเรียน!Q29),IF(สรุปเวลาเรียน!Q59="","",สรุปเวลาเรียน!Q59))</f>
        <v/>
      </c>
      <c r="M28" s="686"/>
      <c r="N28" s="670"/>
      <c r="O28" s="671"/>
      <c r="P28" s="671"/>
      <c r="Q28" s="672"/>
      <c r="R28" s="670"/>
      <c r="S28" s="671"/>
      <c r="T28" s="671"/>
      <c r="U28" s="672"/>
      <c r="V28" s="668"/>
      <c r="W28" s="669"/>
      <c r="X28" s="660"/>
      <c r="Y28" s="661"/>
      <c r="Z28" s="310"/>
      <c r="AA28" s="310"/>
      <c r="AB28" s="310"/>
    </row>
    <row r="29" spans="1:28" ht="20.100000000000001" customHeight="1">
      <c r="A29" s="357" t="str">
        <f>IF(รวมเกรด1!A29="","",รวมเกรด1!A29)</f>
        <v/>
      </c>
      <c r="B29" s="264"/>
      <c r="C29" s="261"/>
      <c r="D29" s="259"/>
      <c r="E29" s="274"/>
      <c r="F29" s="262"/>
      <c r="G29" s="263"/>
      <c r="H29" s="276"/>
      <c r="I29" s="274"/>
      <c r="J29" s="262"/>
      <c r="K29" s="232"/>
      <c r="L29" s="685" t="str">
        <f>IF($AA$3=1,IF(สรุปเวลาเรียน!Q30="","",สรุปเวลาเรียน!Q30),IF(สรุปเวลาเรียน!Q60="","",สรุปเวลาเรียน!Q60))</f>
        <v/>
      </c>
      <c r="M29" s="686"/>
      <c r="N29" s="670"/>
      <c r="O29" s="671"/>
      <c r="P29" s="671"/>
      <c r="Q29" s="672"/>
      <c r="R29" s="670"/>
      <c r="S29" s="671"/>
      <c r="T29" s="671"/>
      <c r="U29" s="672"/>
      <c r="V29" s="668"/>
      <c r="W29" s="669"/>
      <c r="X29" s="660"/>
      <c r="Y29" s="661"/>
      <c r="Z29" s="310"/>
      <c r="AA29" s="310"/>
      <c r="AB29" s="310"/>
    </row>
    <row r="30" spans="1:28" ht="20.100000000000001" customHeight="1">
      <c r="A30" s="357" t="str">
        <f>IF(รวมเกรด1!A30="","",รวมเกรด1!A30)</f>
        <v/>
      </c>
      <c r="B30" s="264"/>
      <c r="C30" s="261"/>
      <c r="D30" s="259"/>
      <c r="E30" s="274"/>
      <c r="F30" s="262"/>
      <c r="G30" s="263"/>
      <c r="H30" s="276"/>
      <c r="I30" s="274"/>
      <c r="J30" s="262"/>
      <c r="K30" s="232"/>
      <c r="L30" s="685" t="str">
        <f>IF($AA$3=1,IF(สรุปเวลาเรียน!Q31="","",สรุปเวลาเรียน!Q31),IF(สรุปเวลาเรียน!Q61="","",สรุปเวลาเรียน!Q61))</f>
        <v/>
      </c>
      <c r="M30" s="686"/>
      <c r="N30" s="670"/>
      <c r="O30" s="671"/>
      <c r="P30" s="671"/>
      <c r="Q30" s="672"/>
      <c r="R30" s="670"/>
      <c r="S30" s="671"/>
      <c r="T30" s="671"/>
      <c r="U30" s="672"/>
      <c r="V30" s="668"/>
      <c r="W30" s="669"/>
      <c r="X30" s="660"/>
      <c r="Y30" s="661"/>
      <c r="Z30" s="310"/>
      <c r="AA30" s="310"/>
      <c r="AB30" s="310"/>
    </row>
    <row r="31" spans="1:28" ht="20.100000000000001" customHeight="1">
      <c r="A31" s="357" t="str">
        <f>IF(รวมเกรด1!A31="","",รวมเกรด1!A31)</f>
        <v/>
      </c>
      <c r="B31" s="264"/>
      <c r="C31" s="261"/>
      <c r="D31" s="259"/>
      <c r="E31" s="274"/>
      <c r="F31" s="262"/>
      <c r="G31" s="263"/>
      <c r="H31" s="276"/>
      <c r="I31" s="274"/>
      <c r="J31" s="262"/>
      <c r="K31" s="232"/>
      <c r="L31" s="685" t="str">
        <f>IF($AA$3=1,IF(สรุปเวลาเรียน!Q32="","",สรุปเวลาเรียน!Q32),IF(สรุปเวลาเรียน!Q62="","",สรุปเวลาเรียน!Q62))</f>
        <v/>
      </c>
      <c r="M31" s="686"/>
      <c r="N31" s="670"/>
      <c r="O31" s="671"/>
      <c r="P31" s="671"/>
      <c r="Q31" s="672"/>
      <c r="R31" s="670"/>
      <c r="S31" s="671"/>
      <c r="T31" s="671"/>
      <c r="U31" s="672"/>
      <c r="V31" s="668"/>
      <c r="W31" s="669"/>
      <c r="X31" s="660"/>
      <c r="Y31" s="661"/>
      <c r="Z31" s="310"/>
      <c r="AA31" s="310"/>
      <c r="AB31" s="310"/>
    </row>
    <row r="32" spans="1:28" ht="20.100000000000001" customHeight="1" thickBot="1">
      <c r="A32" s="357" t="str">
        <f>IF(รวมเกรด1!A32="","",รวมเกรด1!A32)</f>
        <v/>
      </c>
      <c r="B32" s="264"/>
      <c r="C32" s="261"/>
      <c r="D32" s="265"/>
      <c r="E32" s="277"/>
      <c r="F32" s="266"/>
      <c r="G32" s="267"/>
      <c r="H32" s="276"/>
      <c r="I32" s="274"/>
      <c r="J32" s="262"/>
      <c r="K32" s="232"/>
      <c r="L32" s="685" t="str">
        <f>IF($AA$3=1,IF(สรุปเวลาเรียน!Q33="","",สรุปเวลาเรียน!Q33),IF(สรุปเวลาเรียน!Q63="","",สรุปเวลาเรียน!Q63))</f>
        <v/>
      </c>
      <c r="M32" s="686"/>
      <c r="N32" s="670"/>
      <c r="O32" s="671"/>
      <c r="P32" s="671"/>
      <c r="Q32" s="672"/>
      <c r="R32" s="670"/>
      <c r="S32" s="671"/>
      <c r="T32" s="671"/>
      <c r="U32" s="672"/>
      <c r="V32" s="668"/>
      <c r="W32" s="669"/>
      <c r="X32" s="660"/>
      <c r="Y32" s="661"/>
      <c r="Z32" s="310"/>
      <c r="AA32" s="310"/>
      <c r="AB32" s="310"/>
    </row>
    <row r="33" spans="1:28" ht="20.100000000000001" customHeight="1">
      <c r="A33" s="334"/>
      <c r="B33" s="696" t="s">
        <v>108</v>
      </c>
      <c r="C33" s="697"/>
      <c r="D33" s="698" t="s">
        <v>108</v>
      </c>
      <c r="E33" s="699"/>
      <c r="F33" s="699"/>
      <c r="G33" s="700"/>
      <c r="H33" s="701" t="s">
        <v>108</v>
      </c>
      <c r="I33" s="702"/>
      <c r="J33" s="702"/>
      <c r="K33" s="703"/>
      <c r="L33" s="704" t="str">
        <f>IF($AA$3=1,IF(สรุปเวลาเรียน!Q34="","",สรุปเวลาเรียน!Q34),IF(สรุปเวลาเรียน!Q64="","",สรุปเวลาเรียน!Q64))</f>
        <v/>
      </c>
      <c r="M33" s="705"/>
      <c r="N33" s="701" t="s">
        <v>108</v>
      </c>
      <c r="O33" s="702"/>
      <c r="P33" s="702"/>
      <c r="Q33" s="703"/>
      <c r="R33" s="701" t="s">
        <v>108</v>
      </c>
      <c r="S33" s="702"/>
      <c r="T33" s="702"/>
      <c r="U33" s="703"/>
      <c r="V33" s="678"/>
      <c r="W33" s="679"/>
      <c r="X33" s="656"/>
      <c r="Y33" s="657"/>
      <c r="Z33" s="310"/>
      <c r="AA33" s="310"/>
      <c r="AB33" s="310"/>
    </row>
    <row r="34" spans="1:28" ht="20.100000000000001" customHeight="1">
      <c r="A34" s="334"/>
      <c r="B34" s="358">
        <f>IF(B4="","",COUNTIF(B5:B30,"/"))</f>
        <v>1</v>
      </c>
      <c r="C34" s="358">
        <f>IF(C4="","",COUNTIF(C5:C30,"/"))</f>
        <v>0</v>
      </c>
      <c r="D34" s="358">
        <f t="shared" ref="D34:K34" si="0">IF(D4="","",COUNTIF(D5:D30,"/"))</f>
        <v>0</v>
      </c>
      <c r="E34" s="358">
        <f t="shared" si="0"/>
        <v>0</v>
      </c>
      <c r="F34" s="358">
        <f t="shared" si="0"/>
        <v>2</v>
      </c>
      <c r="G34" s="358">
        <f t="shared" si="0"/>
        <v>0</v>
      </c>
      <c r="H34" s="358">
        <f t="shared" si="0"/>
        <v>0</v>
      </c>
      <c r="I34" s="358">
        <f t="shared" si="0"/>
        <v>0</v>
      </c>
      <c r="J34" s="358">
        <f t="shared" si="0"/>
        <v>0</v>
      </c>
      <c r="K34" s="358">
        <f t="shared" si="0"/>
        <v>0</v>
      </c>
      <c r="L34" s="706"/>
      <c r="M34" s="707"/>
      <c r="N34" s="675">
        <f>IF(N4="","",COUNTIF(N5:N30,"/"))</f>
        <v>1</v>
      </c>
      <c r="O34" s="676"/>
      <c r="P34" s="675">
        <f t="shared" ref="P34" si="1">IF(P4="","",COUNTIF(P5:P30,"/"))</f>
        <v>1</v>
      </c>
      <c r="Q34" s="676"/>
      <c r="R34" s="675">
        <f t="shared" ref="R34" si="2">IF(R4="","",COUNTIF(R5:R30,"/"))</f>
        <v>0</v>
      </c>
      <c r="S34" s="676"/>
      <c r="T34" s="675">
        <f t="shared" ref="T34" si="3">IF(T4="","",COUNTIF(T5:T30,"/"))</f>
        <v>0</v>
      </c>
      <c r="U34" s="676"/>
      <c r="V34" s="675"/>
      <c r="W34" s="677"/>
      <c r="X34" s="656"/>
      <c r="Y34" s="657"/>
      <c r="Z34" s="310"/>
      <c r="AA34" s="310"/>
      <c r="AB34" s="310"/>
    </row>
    <row r="35" spans="1:28" ht="20.100000000000001" customHeight="1">
      <c r="A35" s="334" t="s">
        <v>65</v>
      </c>
      <c r="B35" s="359"/>
      <c r="C35" s="360"/>
      <c r="D35" s="361"/>
      <c r="E35" s="362"/>
      <c r="F35" s="363"/>
      <c r="G35" s="360"/>
      <c r="H35" s="364"/>
      <c r="I35" s="362"/>
      <c r="J35" s="363"/>
      <c r="K35" s="365"/>
      <c r="L35" s="706"/>
      <c r="M35" s="707"/>
      <c r="N35" s="665"/>
      <c r="O35" s="666"/>
      <c r="P35" s="666"/>
      <c r="Q35" s="667"/>
      <c r="R35" s="665"/>
      <c r="S35" s="666"/>
      <c r="T35" s="666"/>
      <c r="U35" s="667"/>
      <c r="V35" s="665"/>
      <c r="W35" s="667"/>
      <c r="X35" s="656"/>
      <c r="Y35" s="657"/>
      <c r="Z35" s="310"/>
      <c r="AA35" s="310"/>
      <c r="AB35" s="310"/>
    </row>
    <row r="36" spans="1:28" ht="20.100000000000001" customHeight="1" thickBot="1">
      <c r="A36" s="334" t="s">
        <v>377</v>
      </c>
      <c r="B36" s="366"/>
      <c r="C36" s="367"/>
      <c r="D36" s="368"/>
      <c r="E36" s="369"/>
      <c r="F36" s="370"/>
      <c r="G36" s="367"/>
      <c r="H36" s="371"/>
      <c r="I36" s="369"/>
      <c r="J36" s="370"/>
      <c r="K36" s="372"/>
      <c r="L36" s="708"/>
      <c r="M36" s="709"/>
      <c r="N36" s="662"/>
      <c r="O36" s="663"/>
      <c r="P36" s="663"/>
      <c r="Q36" s="664"/>
      <c r="R36" s="662"/>
      <c r="S36" s="663"/>
      <c r="T36" s="663"/>
      <c r="U36" s="664"/>
      <c r="V36" s="662"/>
      <c r="W36" s="664"/>
      <c r="X36" s="658"/>
      <c r="Y36" s="659"/>
      <c r="Z36" s="310"/>
      <c r="AA36" s="310"/>
      <c r="AB36" s="310"/>
    </row>
    <row r="37" spans="1:28" s="373" customFormat="1"/>
    <row r="38" spans="1:28" s="373" customFormat="1"/>
    <row r="39" spans="1:28" s="373" customFormat="1"/>
    <row r="40" spans="1:28" s="373" customFormat="1"/>
    <row r="41" spans="1:28" s="373" customFormat="1"/>
    <row r="42" spans="1:28" s="373" customFormat="1"/>
    <row r="43" spans="1:28" s="373" customFormat="1"/>
    <row r="44" spans="1:28" s="373" customFormat="1"/>
    <row r="45" spans="1:28" s="373" customFormat="1"/>
    <row r="46" spans="1:28" s="373" customFormat="1"/>
    <row r="47" spans="1:28" s="373" customFormat="1"/>
    <row r="48" spans="1:28" s="373" customFormat="1"/>
    <row r="49" s="373" customFormat="1"/>
    <row r="50" s="373" customFormat="1"/>
    <row r="51" s="373" customFormat="1"/>
    <row r="52" s="373" customFormat="1"/>
    <row r="53" s="373" customFormat="1"/>
    <row r="54" s="373" customFormat="1"/>
    <row r="55" s="373" customFormat="1"/>
    <row r="56" s="373" customFormat="1"/>
    <row r="57" s="373" customFormat="1"/>
    <row r="58" s="373" customFormat="1"/>
    <row r="59" s="373" customFormat="1"/>
    <row r="60" s="373" customFormat="1"/>
    <row r="61" s="373" customFormat="1"/>
    <row r="62" s="373" customFormat="1"/>
    <row r="63" s="373" customFormat="1"/>
    <row r="64" s="373" customFormat="1"/>
    <row r="65" s="373" customFormat="1"/>
    <row r="66" s="373" customFormat="1"/>
    <row r="67" s="373" customFormat="1"/>
    <row r="68" s="373" customFormat="1"/>
    <row r="69" s="373" customFormat="1"/>
    <row r="70" s="373" customFormat="1"/>
    <row r="71" s="373" customFormat="1"/>
    <row r="72" s="373" customFormat="1"/>
    <row r="73" s="373" customFormat="1"/>
    <row r="74" s="373" customFormat="1"/>
    <row r="75" s="373" customFormat="1"/>
    <row r="76" s="373" customFormat="1"/>
    <row r="77" s="373" customFormat="1"/>
    <row r="78" s="373" customFormat="1"/>
    <row r="79" s="373" customFormat="1"/>
    <row r="80" s="373" customFormat="1"/>
    <row r="81" s="373" customFormat="1"/>
    <row r="82" s="373" customFormat="1"/>
    <row r="83" s="373" customFormat="1"/>
    <row r="84" s="373" customFormat="1"/>
    <row r="85" s="373" customFormat="1"/>
    <row r="86" s="373" customFormat="1"/>
    <row r="87" s="373" customFormat="1"/>
    <row r="88" s="373" customFormat="1"/>
    <row r="89" s="373" customFormat="1"/>
    <row r="90" s="373" customFormat="1"/>
    <row r="91" s="373" customFormat="1"/>
    <row r="92" s="373" customFormat="1"/>
    <row r="93" s="373" customFormat="1"/>
    <row r="94" s="373" customFormat="1"/>
    <row r="95" s="373" customFormat="1"/>
    <row r="96" s="373" customFormat="1"/>
    <row r="97" s="373" customFormat="1"/>
    <row r="98" s="373" customFormat="1"/>
    <row r="99" s="373" customFormat="1"/>
    <row r="100" s="373" customFormat="1"/>
    <row r="101" s="373" customFormat="1"/>
    <row r="102" s="373" customFormat="1"/>
    <row r="103" s="373" customFormat="1"/>
    <row r="104" s="373" customFormat="1"/>
    <row r="105" s="373" customFormat="1"/>
    <row r="106" s="373" customFormat="1"/>
    <row r="107" s="373" customFormat="1"/>
    <row r="108" s="373" customFormat="1"/>
    <row r="109" s="373" customFormat="1"/>
    <row r="110" s="373" customFormat="1"/>
    <row r="111" s="373" customFormat="1"/>
    <row r="112" s="373" customFormat="1"/>
    <row r="113" s="373" customFormat="1"/>
    <row r="114" s="373" customFormat="1"/>
    <row r="115" s="373" customFormat="1"/>
    <row r="116" s="373" customFormat="1"/>
    <row r="117" s="373" customFormat="1"/>
    <row r="118" s="373" customFormat="1"/>
    <row r="119" s="373" customFormat="1"/>
    <row r="120" s="373" customFormat="1"/>
    <row r="121" s="373" customFormat="1"/>
    <row r="122" s="373" customFormat="1"/>
    <row r="123" s="373" customFormat="1"/>
    <row r="124" s="373" customFormat="1"/>
    <row r="125" s="373" customFormat="1"/>
    <row r="126" s="373" customFormat="1"/>
    <row r="127" s="373" customFormat="1"/>
    <row r="128" s="373" customFormat="1"/>
    <row r="129" s="373" customFormat="1"/>
    <row r="130" s="373" customFormat="1"/>
    <row r="131" s="373" customFormat="1"/>
    <row r="132" s="373" customFormat="1"/>
    <row r="133" s="373" customFormat="1"/>
    <row r="134" s="373" customFormat="1"/>
    <row r="135" s="373" customFormat="1"/>
    <row r="136" s="373" customFormat="1"/>
    <row r="137" s="373" customFormat="1"/>
    <row r="138" s="373" customFormat="1"/>
    <row r="139" s="373" customFormat="1"/>
    <row r="140" s="373" customFormat="1"/>
    <row r="141" s="373" customFormat="1"/>
    <row r="142" s="373" customFormat="1"/>
    <row r="143" s="373" customFormat="1"/>
    <row r="144" s="373" customFormat="1"/>
    <row r="145" s="373" customFormat="1"/>
    <row r="146" s="373" customFormat="1"/>
    <row r="147" s="373" customFormat="1"/>
    <row r="148" s="373" customFormat="1"/>
    <row r="149" s="373" customFormat="1"/>
    <row r="150" s="373" customFormat="1"/>
    <row r="151" s="373" customFormat="1"/>
    <row r="152" s="373" customFormat="1"/>
    <row r="153" s="373" customFormat="1"/>
    <row r="154" s="373" customFormat="1"/>
    <row r="155" s="373" customFormat="1"/>
    <row r="156" s="373" customFormat="1"/>
    <row r="157" s="373" customFormat="1"/>
    <row r="158" s="373" customFormat="1"/>
    <row r="159" s="373" customFormat="1"/>
    <row r="160" s="373" customFormat="1"/>
    <row r="161" s="373" customFormat="1"/>
    <row r="162" s="373" customFormat="1"/>
    <row r="163" s="373" customFormat="1"/>
    <row r="164" s="373" customFormat="1"/>
    <row r="165" s="373" customFormat="1"/>
    <row r="166" s="373" customFormat="1"/>
    <row r="167" s="373" customFormat="1"/>
    <row r="168" s="373" customFormat="1"/>
    <row r="169" s="373" customFormat="1"/>
    <row r="170" s="373" customFormat="1"/>
    <row r="171" s="373" customFormat="1"/>
    <row r="172" s="373" customFormat="1"/>
    <row r="173" s="373" customFormat="1"/>
    <row r="174" s="373" customFormat="1"/>
    <row r="175" s="373" customFormat="1"/>
    <row r="176" s="373" customFormat="1"/>
    <row r="177" s="373" customFormat="1"/>
    <row r="178" s="373" customFormat="1"/>
    <row r="179" s="373" customFormat="1"/>
    <row r="180" s="373" customFormat="1"/>
    <row r="181" s="373" customFormat="1"/>
    <row r="182" s="373" customFormat="1"/>
    <row r="183" s="373" customFormat="1"/>
    <row r="184" s="373" customFormat="1"/>
    <row r="185" s="373" customFormat="1"/>
    <row r="186" s="373" customFormat="1"/>
    <row r="187" s="373" customFormat="1"/>
    <row r="188" s="373" customFormat="1"/>
    <row r="189" s="373" customFormat="1"/>
    <row r="190" s="373" customFormat="1"/>
    <row r="191" s="373" customFormat="1"/>
    <row r="192" s="373" customFormat="1"/>
    <row r="193" s="373" customFormat="1"/>
    <row r="194" s="373" customFormat="1"/>
    <row r="195" s="373" customFormat="1"/>
    <row r="196" s="373" customFormat="1"/>
    <row r="197" s="373" customFormat="1"/>
    <row r="198" s="373" customFormat="1"/>
    <row r="199" s="373" customFormat="1"/>
    <row r="200" s="373" customFormat="1"/>
    <row r="201" s="373" customFormat="1"/>
    <row r="202" s="373" customFormat="1"/>
    <row r="203" s="373" customFormat="1"/>
    <row r="204" s="373" customFormat="1"/>
    <row r="205" s="373" customFormat="1"/>
    <row r="206" s="373" customFormat="1"/>
    <row r="207" s="373" customFormat="1"/>
    <row r="208" s="373" customFormat="1"/>
    <row r="209" s="373" customFormat="1"/>
    <row r="210" s="373" customFormat="1"/>
    <row r="211" s="373" customFormat="1"/>
    <row r="212" s="373" customFormat="1"/>
    <row r="213" s="373" customFormat="1"/>
    <row r="214" s="373" customFormat="1"/>
    <row r="215" s="373" customFormat="1"/>
    <row r="216" s="373" customFormat="1"/>
    <row r="217" s="373" customFormat="1"/>
    <row r="218" s="373" customFormat="1"/>
    <row r="219" s="373" customFormat="1"/>
    <row r="220" s="373" customFormat="1"/>
    <row r="221" s="373" customFormat="1"/>
    <row r="222" s="373" customFormat="1"/>
    <row r="223" s="373" customFormat="1"/>
    <row r="224" s="373" customFormat="1"/>
    <row r="225" s="373" customFormat="1"/>
    <row r="226" s="373" customFormat="1"/>
    <row r="227" s="373" customFormat="1"/>
    <row r="228" s="373" customFormat="1"/>
    <row r="229" s="373" customFormat="1"/>
    <row r="230" s="373" customFormat="1"/>
    <row r="231" s="373" customFormat="1"/>
    <row r="232" s="373" customFormat="1"/>
    <row r="233" s="373" customFormat="1"/>
    <row r="234" s="373" customFormat="1"/>
    <row r="235" s="373" customFormat="1"/>
    <row r="236" s="373" customFormat="1"/>
    <row r="237" s="373" customFormat="1"/>
    <row r="238" s="373" customFormat="1"/>
    <row r="239" s="373" customFormat="1"/>
    <row r="240" s="373" customFormat="1"/>
    <row r="241" s="373" customFormat="1"/>
    <row r="242" s="373" customFormat="1"/>
    <row r="243" s="373" customFormat="1"/>
    <row r="244" s="373" customFormat="1"/>
    <row r="245" s="373" customFormat="1"/>
    <row r="246" s="373" customFormat="1"/>
    <row r="247" s="373" customFormat="1"/>
    <row r="248" s="373" customFormat="1"/>
    <row r="249" s="373" customFormat="1"/>
    <row r="250" s="373" customFormat="1"/>
    <row r="251" s="373" customFormat="1"/>
    <row r="252" s="373" customFormat="1"/>
    <row r="253" s="373" customFormat="1"/>
    <row r="254" s="373" customFormat="1"/>
    <row r="255" s="373" customFormat="1"/>
    <row r="256" s="373" customFormat="1"/>
    <row r="257" s="373" customFormat="1"/>
    <row r="258" s="373" customFormat="1"/>
    <row r="259" s="373" customFormat="1"/>
    <row r="260" s="373" customFormat="1"/>
    <row r="261" s="373" customFormat="1"/>
    <row r="262" s="373" customFormat="1"/>
    <row r="263" s="373" customFormat="1"/>
    <row r="264" s="373" customFormat="1"/>
    <row r="265" s="373" customFormat="1"/>
    <row r="266" s="373" customFormat="1"/>
    <row r="267" s="373" customFormat="1"/>
    <row r="268" s="373" customFormat="1"/>
    <row r="269" s="373" customFormat="1"/>
    <row r="270" s="373" customFormat="1"/>
    <row r="271" s="373" customFormat="1"/>
    <row r="272" s="373" customFormat="1"/>
    <row r="273" s="373" customFormat="1"/>
    <row r="274" s="373" customFormat="1"/>
    <row r="275" s="373" customFormat="1"/>
    <row r="276" s="373" customFormat="1"/>
    <row r="277" s="373" customFormat="1"/>
    <row r="278" s="373" customFormat="1"/>
    <row r="279" s="373" customFormat="1"/>
    <row r="280" s="373" customFormat="1"/>
    <row r="281" s="373" customFormat="1"/>
    <row r="282" s="373" customFormat="1"/>
    <row r="283" s="373" customFormat="1"/>
    <row r="284" s="373" customFormat="1"/>
    <row r="285" s="373" customFormat="1"/>
    <row r="286" s="373" customFormat="1"/>
    <row r="287" s="373" customFormat="1"/>
    <row r="288" s="373" customFormat="1"/>
    <row r="289" s="373" customFormat="1"/>
    <row r="290" s="373" customFormat="1"/>
    <row r="291" s="373" customFormat="1"/>
    <row r="292" s="373" customFormat="1"/>
    <row r="293" s="373" customFormat="1"/>
    <row r="294" s="373" customFormat="1"/>
    <row r="295" s="373" customFormat="1"/>
    <row r="296" s="373" customFormat="1"/>
    <row r="297" s="373" customFormat="1"/>
    <row r="298" s="373" customFormat="1"/>
    <row r="299" s="373" customFormat="1"/>
    <row r="300" s="373" customFormat="1"/>
    <row r="301" s="373" customFormat="1"/>
    <row r="302" s="373" customFormat="1"/>
    <row r="303" s="373" customFormat="1"/>
    <row r="304" s="373" customFormat="1"/>
    <row r="305" s="373" customFormat="1"/>
    <row r="306" s="373" customFormat="1"/>
    <row r="307" s="373" customFormat="1"/>
    <row r="308" s="373" customFormat="1"/>
    <row r="309" s="373" customFormat="1"/>
    <row r="310" s="373" customFormat="1"/>
    <row r="311" s="373" customFormat="1"/>
    <row r="312" s="373" customFormat="1"/>
    <row r="313" s="373" customFormat="1"/>
    <row r="314" s="373" customFormat="1"/>
    <row r="315" s="373" customFormat="1"/>
    <row r="316" s="373" customFormat="1"/>
    <row r="317" s="373" customFormat="1"/>
    <row r="318" s="373" customFormat="1"/>
    <row r="319" s="373" customFormat="1"/>
    <row r="320" s="373" customFormat="1"/>
    <row r="321" s="373" customFormat="1"/>
    <row r="322" s="373" customFormat="1"/>
    <row r="323" s="373" customFormat="1"/>
    <row r="324" s="373" customFormat="1"/>
    <row r="325" s="373" customFormat="1"/>
    <row r="326" s="373" customFormat="1"/>
    <row r="327" s="373" customFormat="1"/>
    <row r="328" s="373" customFormat="1"/>
    <row r="329" s="373" customFormat="1"/>
    <row r="330" s="373" customFormat="1"/>
    <row r="331" s="373" customFormat="1"/>
    <row r="332" s="373" customFormat="1"/>
    <row r="333" s="373" customFormat="1"/>
    <row r="334" s="373" customFormat="1"/>
    <row r="335" s="373" customFormat="1"/>
    <row r="336" s="373" customFormat="1"/>
    <row r="337" s="373" customFormat="1"/>
    <row r="338" s="373" customFormat="1"/>
    <row r="339" s="373" customFormat="1"/>
    <row r="340" s="373" customFormat="1"/>
    <row r="341" s="373" customFormat="1"/>
    <row r="342" s="373" customFormat="1"/>
    <row r="343" s="373" customFormat="1"/>
    <row r="344" s="373" customFormat="1"/>
    <row r="345" s="373" customFormat="1"/>
    <row r="346" s="373" customFormat="1"/>
    <row r="347" s="373" customFormat="1"/>
    <row r="348" s="373" customFormat="1"/>
    <row r="349" s="373" customFormat="1"/>
    <row r="350" s="373" customFormat="1"/>
    <row r="351" s="373" customFormat="1"/>
    <row r="352" s="373" customFormat="1"/>
    <row r="353" s="373" customFormat="1"/>
    <row r="354" s="373" customFormat="1"/>
    <row r="355" s="373" customFormat="1"/>
    <row r="356" s="373" customFormat="1"/>
    <row r="357" s="373" customFormat="1"/>
    <row r="358" s="373" customFormat="1"/>
    <row r="359" s="373" customFormat="1"/>
    <row r="360" s="373" customFormat="1"/>
    <row r="361" s="373" customFormat="1"/>
    <row r="362" s="373" customFormat="1"/>
    <row r="363" s="373" customFormat="1"/>
    <row r="364" s="373" customFormat="1"/>
    <row r="365" s="373" customFormat="1"/>
    <row r="366" s="373" customFormat="1"/>
    <row r="367" s="373" customFormat="1"/>
    <row r="368" s="373" customFormat="1"/>
    <row r="369" s="373" customFormat="1"/>
    <row r="370" s="373" customFormat="1"/>
    <row r="371" s="373" customFormat="1"/>
    <row r="372" s="373" customFormat="1"/>
    <row r="373" s="373" customFormat="1"/>
    <row r="374" s="373" customFormat="1"/>
    <row r="375" s="373" customFormat="1"/>
    <row r="376" s="373" customFormat="1"/>
    <row r="377" s="373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F18" sqref="F18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38" t="s">
        <v>178</v>
      </c>
      <c r="E1" s="439"/>
      <c r="F1" s="439"/>
      <c r="G1" s="439"/>
      <c r="H1" s="439"/>
      <c r="I1" s="439"/>
      <c r="J1" s="439"/>
      <c r="K1" s="439"/>
    </row>
    <row r="2" spans="1:11">
      <c r="A2" s="36"/>
      <c r="B2" s="36"/>
      <c r="C2" s="36"/>
      <c r="D2" s="440"/>
      <c r="E2" s="441"/>
      <c r="F2" s="441"/>
      <c r="G2" s="441"/>
      <c r="H2" s="441"/>
      <c r="I2" s="441"/>
      <c r="J2" s="441"/>
      <c r="K2" s="441"/>
    </row>
    <row r="3" spans="1:11">
      <c r="A3" s="36"/>
      <c r="B3" s="36"/>
      <c r="C3" s="36"/>
      <c r="D3" s="442" t="s">
        <v>179</v>
      </c>
      <c r="E3" s="443" t="s">
        <v>117</v>
      </c>
      <c r="F3" s="443" t="s">
        <v>152</v>
      </c>
      <c r="G3" s="443" t="s">
        <v>118</v>
      </c>
      <c r="H3" s="444" t="s">
        <v>119</v>
      </c>
      <c r="I3" s="443" t="s">
        <v>153</v>
      </c>
      <c r="J3" s="445" t="s">
        <v>116</v>
      </c>
      <c r="K3" s="446" t="s">
        <v>120</v>
      </c>
    </row>
    <row r="4" spans="1:11">
      <c r="A4" s="36"/>
      <c r="B4" s="36"/>
      <c r="C4" s="36"/>
      <c r="D4" s="442"/>
      <c r="E4" s="443"/>
      <c r="F4" s="443"/>
      <c r="G4" s="443"/>
      <c r="H4" s="444"/>
      <c r="I4" s="443"/>
      <c r="J4" s="445"/>
      <c r="K4" s="446"/>
    </row>
    <row r="5" spans="1:11">
      <c r="A5" s="36"/>
      <c r="B5" s="36"/>
      <c r="C5" s="36"/>
      <c r="D5" s="74">
        <v>1</v>
      </c>
      <c r="E5" s="63" t="s">
        <v>450</v>
      </c>
      <c r="F5" s="75" t="s">
        <v>463</v>
      </c>
      <c r="G5" s="63">
        <v>200</v>
      </c>
      <c r="H5" s="76">
        <f>IF(E5="","",G5/40)</f>
        <v>5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451</v>
      </c>
      <c r="F6" s="75" t="s">
        <v>464</v>
      </c>
      <c r="G6" s="63">
        <v>200</v>
      </c>
      <c r="H6" s="76">
        <f t="shared" ref="H6:H19" si="0">IF(E6="","",G6/40)</f>
        <v>5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452</v>
      </c>
      <c r="F7" s="75" t="s">
        <v>465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453</v>
      </c>
      <c r="F8" s="75" t="s">
        <v>466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454</v>
      </c>
      <c r="F9" s="75" t="s">
        <v>467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455</v>
      </c>
      <c r="F10" s="75" t="s">
        <v>468</v>
      </c>
      <c r="G10" s="63">
        <v>40</v>
      </c>
      <c r="H10" s="76">
        <f t="shared" si="0"/>
        <v>1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456</v>
      </c>
      <c r="F11" s="75" t="s">
        <v>469</v>
      </c>
      <c r="G11" s="63">
        <v>40</v>
      </c>
      <c r="H11" s="76">
        <f t="shared" si="0"/>
        <v>1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457</v>
      </c>
      <c r="F12" s="75" t="s">
        <v>470</v>
      </c>
      <c r="G12" s="63">
        <v>40</v>
      </c>
      <c r="H12" s="76">
        <f t="shared" si="0"/>
        <v>1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458</v>
      </c>
      <c r="F13" s="75" t="s">
        <v>471</v>
      </c>
      <c r="G13" s="63">
        <v>120</v>
      </c>
      <c r="H13" s="76">
        <f t="shared" si="0"/>
        <v>3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459</v>
      </c>
      <c r="F14" s="75" t="s">
        <v>472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460</v>
      </c>
      <c r="F15" s="75" t="s">
        <v>473</v>
      </c>
      <c r="G15" s="63">
        <v>40</v>
      </c>
      <c r="H15" s="76">
        <f t="shared" si="0"/>
        <v>1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461</v>
      </c>
      <c r="F16" s="75" t="s">
        <v>416</v>
      </c>
      <c r="G16" s="63">
        <v>80</v>
      </c>
      <c r="H16" s="76">
        <f t="shared" si="0"/>
        <v>2</v>
      </c>
      <c r="I16" s="63" t="s">
        <v>20</v>
      </c>
      <c r="J16" s="63" t="s">
        <v>184</v>
      </c>
      <c r="K16" s="77"/>
    </row>
    <row r="17" spans="1:11">
      <c r="A17" s="36"/>
      <c r="B17" s="36"/>
      <c r="C17" s="36"/>
      <c r="D17" s="74">
        <v>13</v>
      </c>
      <c r="E17" s="63" t="s">
        <v>462</v>
      </c>
      <c r="F17" s="75" t="s">
        <v>474</v>
      </c>
      <c r="G17" s="63">
        <v>40</v>
      </c>
      <c r="H17" s="76">
        <f t="shared" si="0"/>
        <v>1</v>
      </c>
      <c r="I17" s="63" t="s">
        <v>20</v>
      </c>
      <c r="J17" s="63" t="s">
        <v>105</v>
      </c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zoomScaleNormal="100" workbookViewId="0">
      <selection activeCell="U20" activeCellId="4" sqref="E20:F20 I20:J20 M20:N20 Q20:R20 U20:V20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19" customWidth="1"/>
    <col min="4" max="4" width="3.88671875" style="1" customWidth="1"/>
    <col min="5" max="5" width="4" style="1" customWidth="1"/>
    <col min="6" max="6" width="3.6640625" style="1" customWidth="1"/>
    <col min="7" max="7" width="4.109375" style="419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19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19" customWidth="1"/>
    <col min="20" max="20" width="3.6640625" style="1" customWidth="1"/>
    <col min="21" max="22" width="4.33203125" style="420" customWidth="1"/>
    <col min="23" max="23" width="4" style="419" customWidth="1"/>
    <col min="24" max="24" width="4.6640625" style="1" customWidth="1"/>
    <col min="25" max="16384" width="5.6640625" style="1"/>
  </cols>
  <sheetData>
    <row r="1" spans="1:24" ht="21.6" thickBot="1">
      <c r="A1" s="747" t="s">
        <v>437</v>
      </c>
      <c r="B1" s="748"/>
      <c r="C1" s="748"/>
      <c r="D1" s="748"/>
      <c r="E1" s="748"/>
      <c r="F1" s="748"/>
      <c r="G1" s="748"/>
      <c r="H1" s="748"/>
      <c r="I1" s="748"/>
      <c r="J1" s="749"/>
      <c r="K1" s="786" t="s">
        <v>115</v>
      </c>
      <c r="L1" s="787"/>
      <c r="M1" s="691">
        <f>IF(ตั้งค่า!I3="","",ตั้งค่า!I3)</f>
        <v>2568</v>
      </c>
      <c r="N1" s="691"/>
      <c r="O1" s="691"/>
      <c r="P1" s="691"/>
      <c r="Q1" s="747" t="str">
        <f>"ชั้นประถมศึกษาที่ " &amp; ตั้งค่า!I9 &amp; "/" &amp; ตั้งค่า!I10</f>
        <v>ชั้นประถมศึกษาที่ 1/1</v>
      </c>
      <c r="R1" s="748"/>
      <c r="S1" s="748"/>
      <c r="T1" s="748"/>
      <c r="U1" s="748"/>
      <c r="V1" s="748"/>
      <c r="W1" s="748"/>
      <c r="X1" s="749"/>
    </row>
    <row r="2" spans="1:24" ht="5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57" t="str">
        <f>IF(ตั้งค่าวิชาเรียน!F5="","",ตั้งค่าวิชาเรียน!F5)</f>
        <v>ภาษาไทย 3</v>
      </c>
      <c r="B3" s="757"/>
      <c r="C3" s="750" t="str">
        <f>IF(ตั้งค่าวิชาเรียน!F6="","",ตั้งค่าวิชาเรียน!F6)</f>
        <v>คณิตศาสตร์ 3</v>
      </c>
      <c r="D3" s="751"/>
      <c r="E3" s="750" t="str">
        <f>IF(ตั้งค่าวิชาเรียน!F7="","",ตั้งค่าวิชาเรียน!F7)</f>
        <v>วิทยาศาสตร์ 3</v>
      </c>
      <c r="F3" s="751"/>
      <c r="G3" s="750" t="str">
        <f>IF(ตั้งค่าวิชาเรียน!F8="","",ตั้งค่าวิชาเรียน!F8)</f>
        <v>สังคมศึกษาฯ 3</v>
      </c>
      <c r="H3" s="751"/>
      <c r="I3" s="750" t="str">
        <f>IF(ตั้งค่าวิชาเรียน!F9="","",ตั้งค่าวิชาเรียน!F9)</f>
        <v>ประวัติศาสตร์ 3</v>
      </c>
      <c r="J3" s="751"/>
      <c r="K3" s="752" t="str">
        <f>IF(ตั้งค่าวิชาเรียน!F10="","",ตั้งค่าวิชาเรียน!F10)</f>
        <v>สุขศึกษาและพลศึกษา 3</v>
      </c>
      <c r="L3" s="753"/>
      <c r="M3" s="750" t="str">
        <f>IF(ตั้งค่าวิชาเรียน!F11="","",ตั้งค่าวิชาเรียน!F11)</f>
        <v>ศิลปะ 3</v>
      </c>
      <c r="N3" s="751"/>
      <c r="O3" s="750" t="str">
        <f>IF(ตั้งค่าวิชาเรียน!F12="","",ตั้งค่าวิชาเรียน!F12)</f>
        <v>การงานอาชีพ 3</v>
      </c>
      <c r="P3" s="751"/>
      <c r="Q3" s="750" t="str">
        <f>IF(ตั้งค่าวิชาเรียน!F13="","",ตั้งค่าวิชาเรียน!F13)</f>
        <v>ภาษาอังกฤษ 3</v>
      </c>
      <c r="R3" s="751"/>
      <c r="S3" s="755" t="str">
        <f>IF(ตั้งค่าวิชาเรียน!F14="","",ตั้งค่าวิชาเรียน!F14)</f>
        <v>หน้าที่พลเมือง 3</v>
      </c>
      <c r="T3" s="756"/>
      <c r="U3" s="750" t="str">
        <f>IF(ตั้งค่าวิชาเรียน!F15="","",ตั้งค่าวิชาเรียน!F15)</f>
        <v>คอมพิวเตอร์ 3</v>
      </c>
      <c r="V3" s="751"/>
      <c r="W3" s="757" t="str">
        <f>IF(ตั้งค่าวิชาเรียน!F16="","",ตั้งค่าวิชาเรียน!F16)</f>
        <v>ภาษาอังกฤษ (เพิ่ม)</v>
      </c>
      <c r="X3" s="757"/>
    </row>
    <row r="4" spans="1:24">
      <c r="A4" s="758">
        <f>IF($A$3=1,IF(รวมเกรด1!B33="","",รวมเกรด1!B33),IF(รวมเกรด1!B33="","",รวมเกรด1!B33))</f>
        <v>82</v>
      </c>
      <c r="B4" s="758"/>
      <c r="C4" s="758">
        <f>IF($C$3=1,IF(รวมเกรด1!F33="","",รวมเกรด1!F33),IF(รวมเกรด1!F33="","",รวมเกรด1!F33))</f>
        <v>0</v>
      </c>
      <c r="D4" s="758"/>
      <c r="E4" s="758">
        <f>IF($E$3=1,IF(รวมเกรด1!J33="","",รวมเกรด1!J33),IF(รวมเกรด1!J33="","",รวมเกรด1!J33))</f>
        <v>0</v>
      </c>
      <c r="F4" s="758"/>
      <c r="G4" s="758">
        <f>IF($G$3=1,IF(รวมเกรด1!N33="","",รวมเกรด1!N33),IF(รวมเกรด1!N33="","",รวมเกรด1!N33))</f>
        <v>0</v>
      </c>
      <c r="H4" s="758"/>
      <c r="I4" s="758">
        <f>IF($I$3=1,IF(รวมเกรด1!R33="","",รวมเกรด1!R33),IF(รวมเกรด1!R33="","",รวมเกรด1!R33))</f>
        <v>0</v>
      </c>
      <c r="J4" s="758"/>
      <c r="K4" s="758">
        <f>IF($K$3=1,IF(รวมเกรด1!V33="","",รวมเกรด1!V33),IF(รวมเกรด1!V33="","",รวมเกรด1!V33))</f>
        <v>0</v>
      </c>
      <c r="L4" s="758"/>
      <c r="M4" s="758" t="e">
        <f>IF($M$3=1,IF(รวมเกรด2!B33="","",รวมเกรด2!B33),IF(รวมเกรด2!B33="","",รวมเกรด2!B33))</f>
        <v>#DIV/0!</v>
      </c>
      <c r="N4" s="758"/>
      <c r="O4" s="758" t="e">
        <f>IF($O$3=1,IF(รวมเกรด2!F33="","",รวมเกรด2!F33),IF(รวมเกรด2!F33="","",รวมเกรด2!F33))</f>
        <v>#DIV/0!</v>
      </c>
      <c r="P4" s="758"/>
      <c r="Q4" s="758" t="e">
        <f>IF($Q$3=1,IF(รวมเกรด2!J33="","",รวมเกรด2!J33),IF(รวมเกรด2!J33="","",รวมเกรด2!J33))</f>
        <v>#DIV/0!</v>
      </c>
      <c r="R4" s="758"/>
      <c r="S4" s="758" t="e">
        <f>IF($S$3=1,IF(รวมเกรด2!N33="","",รวมเกรด2!N33),IF(รวมเกรด2!N33="","",รวมเกรด2!N33))</f>
        <v>#DIV/0!</v>
      </c>
      <c r="T4" s="758"/>
      <c r="U4" s="758" t="e">
        <f>IF($U$3=1,IF(รวมเกรด2!R33="","",รวมเกรด2!R33),IF(รวมเกรด2!R33="","",รวมเกรด2!R33))</f>
        <v>#DIV/0!</v>
      </c>
      <c r="V4" s="758"/>
      <c r="W4" s="778" t="e">
        <f>IF($W$3=1,IF(รวมเกรด2!V33="","",รวมเกรด2!V33),IF(รวมเกรด2!V33="","",รวมเกรด2!V33))</f>
        <v>#DIV/0!</v>
      </c>
      <c r="X4" s="778"/>
    </row>
    <row r="5" spans="1:24">
      <c r="A5" s="784" t="str">
        <f>IF(ตั้งค่าวิชาเรียน!F17="","",ตั้งค่าวิชาเรียน!F17)</f>
        <v>การป้องกันการทุจริต 3</v>
      </c>
      <c r="B5" s="784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783"/>
      <c r="V5" s="783"/>
      <c r="W5" s="783"/>
      <c r="X5" s="783"/>
    </row>
    <row r="6" spans="1:24" ht="21.6" thickBot="1">
      <c r="A6" s="785">
        <f>IF($U$5=1,IF(รวมเกรด3!B33="","",รวมเกรด3!B33),IF(รวมเกรด3!B33="","",รวมเกรด3!B33))</f>
        <v>74</v>
      </c>
      <c r="B6" s="785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</row>
    <row r="7" spans="1:24" ht="21">
      <c r="A7" s="759" t="s">
        <v>380</v>
      </c>
      <c r="B7" s="743"/>
      <c r="C7" s="759" t="s">
        <v>381</v>
      </c>
      <c r="D7" s="742"/>
      <c r="E7" s="742"/>
      <c r="F7" s="742"/>
      <c r="G7" s="742" t="s">
        <v>438</v>
      </c>
      <c r="H7" s="742"/>
      <c r="I7" s="742"/>
      <c r="J7" s="742"/>
      <c r="K7" s="742"/>
      <c r="L7" s="742"/>
      <c r="M7" s="742"/>
      <c r="N7" s="742"/>
      <c r="O7" s="742"/>
      <c r="P7" s="742"/>
      <c r="Q7" s="742"/>
      <c r="R7" s="742"/>
      <c r="S7" s="742"/>
      <c r="T7" s="742"/>
      <c r="U7" s="742"/>
      <c r="V7" s="742"/>
      <c r="W7" s="742"/>
      <c r="X7" s="743"/>
    </row>
    <row r="8" spans="1:24" ht="20.100000000000001" customHeight="1" thickBot="1">
      <c r="A8" s="779"/>
      <c r="B8" s="780"/>
      <c r="C8" s="779"/>
      <c r="D8" s="781"/>
      <c r="E8" s="781"/>
      <c r="F8" s="781"/>
      <c r="G8" s="781" t="s">
        <v>383</v>
      </c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0"/>
    </row>
    <row r="9" spans="1:24" ht="20.100000000000001" customHeight="1">
      <c r="A9" s="774" t="str">
        <f>"ป."&amp; ตั้งค่า!I9 &amp; "/" &amp; ตั้งค่า!I10</f>
        <v>ป.1/1</v>
      </c>
      <c r="B9" s="775"/>
      <c r="C9" s="774">
        <f>IF(COUNTA(ข้อมูลนักเรียน!G3:G62)=0,"",COUNTA(ข้อมูลนักเรียน!G3:G62))</f>
        <v>11</v>
      </c>
      <c r="D9" s="777"/>
      <c r="E9" s="777"/>
      <c r="F9" s="775"/>
      <c r="G9" s="782" t="s">
        <v>97</v>
      </c>
      <c r="H9" s="737"/>
      <c r="I9" s="737" t="s">
        <v>80</v>
      </c>
      <c r="J9" s="737"/>
      <c r="K9" s="737" t="s">
        <v>98</v>
      </c>
      <c r="L9" s="737"/>
      <c r="M9" s="737" t="s">
        <v>80</v>
      </c>
      <c r="N9" s="737"/>
      <c r="O9" s="737" t="s">
        <v>99</v>
      </c>
      <c r="P9" s="737"/>
      <c r="Q9" s="737" t="s">
        <v>80</v>
      </c>
      <c r="R9" s="737"/>
      <c r="S9" s="737" t="s">
        <v>100</v>
      </c>
      <c r="T9" s="737"/>
      <c r="U9" s="737" t="s">
        <v>80</v>
      </c>
      <c r="V9" s="737"/>
      <c r="W9" s="737"/>
      <c r="X9" s="738"/>
    </row>
    <row r="10" spans="1:24" ht="20.100000000000001" customHeight="1" thickBot="1">
      <c r="A10" s="763"/>
      <c r="B10" s="776"/>
      <c r="C10" s="763"/>
      <c r="D10" s="768"/>
      <c r="E10" s="768"/>
      <c r="F10" s="776"/>
      <c r="G10" s="773">
        <f>IF($G$9=1,IF(การตัดสิน!H34="","",การตัดสิน!H34),IF(การตัดสิน!H34="","",การตัดสิน!H34))</f>
        <v>0</v>
      </c>
      <c r="H10" s="735"/>
      <c r="I10" s="736">
        <f>IF($G$10="","",((G10*100)/C9))</f>
        <v>0</v>
      </c>
      <c r="J10" s="736"/>
      <c r="K10" s="735">
        <f>IF($K$9=1,IF(การตัดสิน!I34="","",การตัดสิน!I34),IF(การตัดสิน!I34="","",การตัดสิน!I34))</f>
        <v>0</v>
      </c>
      <c r="L10" s="735"/>
      <c r="M10" s="736">
        <f>IF($K$10="","",((K10*100)/C9))</f>
        <v>0</v>
      </c>
      <c r="N10" s="736"/>
      <c r="O10" s="735">
        <f>IF($O$9=1,IF(การตัดสิน!J34="","",การตัดสิน!J34),IF(การตัดสิน!J34="","",การตัดสิน!J34))</f>
        <v>0</v>
      </c>
      <c r="P10" s="735"/>
      <c r="Q10" s="736">
        <f>IF($O$10="","",((O10*100)/C9))</f>
        <v>0</v>
      </c>
      <c r="R10" s="736"/>
      <c r="S10" s="735">
        <f>IF($S$9=1,IF(การตัดสิน!K34="","",การตัดสิน!K34),IF(การตัดสิน!K34="","",การตัดสิน!K34))</f>
        <v>0</v>
      </c>
      <c r="T10" s="735"/>
      <c r="U10" s="736">
        <f>IF($S$10="","",((S10*100)/C9))</f>
        <v>0</v>
      </c>
      <c r="V10" s="736"/>
      <c r="W10" s="771"/>
      <c r="X10" s="772"/>
    </row>
    <row r="11" spans="1:24" ht="20.100000000000001" customHeight="1" thickBot="1">
      <c r="A11" s="734" t="s">
        <v>384</v>
      </c>
      <c r="B11" s="734"/>
      <c r="C11" s="734"/>
      <c r="D11" s="734"/>
      <c r="E11" s="734"/>
      <c r="F11" s="734"/>
      <c r="G11" s="734"/>
      <c r="H11" s="734"/>
      <c r="I11" s="734"/>
      <c r="J11" s="734"/>
      <c r="K11" s="734"/>
      <c r="L11" s="734"/>
      <c r="M11" s="734"/>
      <c r="N11" s="734"/>
      <c r="O11" s="734"/>
      <c r="P11" s="734"/>
      <c r="Q11" s="734"/>
      <c r="R11" s="734"/>
      <c r="S11" s="734"/>
      <c r="T11" s="734"/>
      <c r="U11" s="734"/>
      <c r="V11" s="734"/>
      <c r="W11" s="734"/>
      <c r="X11" s="734"/>
    </row>
    <row r="12" spans="1:24" ht="20.100000000000001" customHeight="1">
      <c r="A12" s="759" t="s">
        <v>380</v>
      </c>
      <c r="B12" s="742"/>
      <c r="C12" s="742" t="s">
        <v>381</v>
      </c>
      <c r="D12" s="742"/>
      <c r="E12" s="742"/>
      <c r="F12" s="742"/>
      <c r="G12" s="742" t="s">
        <v>382</v>
      </c>
      <c r="H12" s="742"/>
      <c r="I12" s="742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3"/>
    </row>
    <row r="13" spans="1:24" ht="20.100000000000001" customHeight="1">
      <c r="A13" s="760"/>
      <c r="B13" s="744"/>
      <c r="C13" s="744"/>
      <c r="D13" s="744"/>
      <c r="E13" s="744"/>
      <c r="F13" s="744"/>
      <c r="G13" s="744" t="s">
        <v>385</v>
      </c>
      <c r="H13" s="744"/>
      <c r="I13" s="744"/>
      <c r="J13" s="744"/>
      <c r="K13" s="744"/>
      <c r="L13" s="744"/>
      <c r="M13" s="744"/>
      <c r="N13" s="744"/>
      <c r="O13" s="744"/>
      <c r="P13" s="744"/>
      <c r="Q13" s="744"/>
      <c r="R13" s="744"/>
      <c r="S13" s="744"/>
      <c r="T13" s="744"/>
      <c r="U13" s="744"/>
      <c r="V13" s="744"/>
      <c r="W13" s="744"/>
      <c r="X13" s="745"/>
    </row>
    <row r="14" spans="1:24" ht="20.100000000000001" customHeight="1">
      <c r="A14" s="761" t="str">
        <f>"ป."&amp; ตั้งค่า!I9 &amp; "/" &amp; ตั้งค่า!I10</f>
        <v>ป.1/1</v>
      </c>
      <c r="B14" s="762"/>
      <c r="C14" s="765">
        <f>IF(COUNTA(ข้อมูลนักเรียน!G3:G62)=0,"",COUNTA(ข้อมูลนักเรียน!G3:G62))</f>
        <v>11</v>
      </c>
      <c r="D14" s="766"/>
      <c r="E14" s="766"/>
      <c r="F14" s="762"/>
      <c r="G14" s="769" t="s">
        <v>97</v>
      </c>
      <c r="H14" s="769"/>
      <c r="I14" s="769" t="s">
        <v>80</v>
      </c>
      <c r="J14" s="769"/>
      <c r="K14" s="769" t="s">
        <v>98</v>
      </c>
      <c r="L14" s="769"/>
      <c r="M14" s="769" t="s">
        <v>80</v>
      </c>
      <c r="N14" s="769"/>
      <c r="O14" s="769" t="s">
        <v>99</v>
      </c>
      <c r="P14" s="769"/>
      <c r="Q14" s="769" t="s">
        <v>80</v>
      </c>
      <c r="R14" s="769"/>
      <c r="S14" s="769" t="s">
        <v>100</v>
      </c>
      <c r="T14" s="769"/>
      <c r="U14" s="769" t="s">
        <v>80</v>
      </c>
      <c r="V14" s="769"/>
      <c r="W14" s="769"/>
      <c r="X14" s="770"/>
    </row>
    <row r="15" spans="1:24" ht="20.100000000000001" customHeight="1" thickBot="1">
      <c r="A15" s="763"/>
      <c r="B15" s="764"/>
      <c r="C15" s="767"/>
      <c r="D15" s="768"/>
      <c r="E15" s="768"/>
      <c r="F15" s="764"/>
      <c r="G15" s="735">
        <f>IF($G$14=1,IF(การตัดสิน!D34="","",การตัดสิน!D34),IF(การตัดสิน!D34="","",การตัดสิน!D34))</f>
        <v>0</v>
      </c>
      <c r="H15" s="735"/>
      <c r="I15" s="736">
        <f>IF($G$15="","",((G15*100)/C14))</f>
        <v>0</v>
      </c>
      <c r="J15" s="736"/>
      <c r="K15" s="735">
        <f>IF($K$14=1,IF(การตัดสิน!E34="","",การตัดสิน!E34),IF(การตัดสิน!E34="","",การตัดสิน!E34))</f>
        <v>0</v>
      </c>
      <c r="L15" s="735"/>
      <c r="M15" s="736">
        <f>IF($K$15="","",((K15*100)/C14))</f>
        <v>0</v>
      </c>
      <c r="N15" s="736"/>
      <c r="O15" s="735">
        <f>IF($O$14=1,IF(การตัดสิน!F34="","",การตัดสิน!F34),IF(การตัดสิน!F34="","",การตัดสิน!F34))</f>
        <v>2</v>
      </c>
      <c r="P15" s="735"/>
      <c r="Q15" s="736">
        <f>IF($O$15="","",((O15*100)/C14))</f>
        <v>18.181818181818183</v>
      </c>
      <c r="R15" s="736"/>
      <c r="S15" s="735">
        <f>IF($S$14=1,IF(การตัดสิน!G34="","",การตัดสิน!G34),IF(การตัดสิน!G34="","",การตัดสิน!G34))</f>
        <v>0</v>
      </c>
      <c r="T15" s="735"/>
      <c r="U15" s="736">
        <f>IF($S$15="","",((S15*100)/C14))</f>
        <v>0</v>
      </c>
      <c r="V15" s="736"/>
      <c r="W15" s="771"/>
      <c r="X15" s="772"/>
    </row>
    <row r="16" spans="1:24" ht="20.100000000000001" customHeight="1" thickBot="1">
      <c r="A16" s="734" t="s">
        <v>386</v>
      </c>
      <c r="B16" s="734"/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734"/>
      <c r="P16" s="734"/>
      <c r="Q16" s="734"/>
      <c r="R16" s="734"/>
      <c r="S16" s="734"/>
      <c r="T16" s="734"/>
      <c r="U16" s="734"/>
      <c r="V16" s="734"/>
      <c r="W16" s="734"/>
      <c r="X16" s="734"/>
    </row>
    <row r="17" spans="1:24" ht="20.100000000000001" customHeight="1">
      <c r="A17" s="759" t="s">
        <v>380</v>
      </c>
      <c r="B17" s="742"/>
      <c r="C17" s="742"/>
      <c r="D17" s="742"/>
      <c r="E17" s="797" t="s">
        <v>387</v>
      </c>
      <c r="F17" s="798"/>
      <c r="G17" s="798"/>
      <c r="H17" s="798"/>
      <c r="I17" s="798"/>
      <c r="J17" s="798"/>
      <c r="K17" s="798"/>
      <c r="L17" s="798"/>
      <c r="M17" s="798"/>
      <c r="N17" s="798"/>
      <c r="O17" s="798"/>
      <c r="P17" s="799"/>
      <c r="Q17" s="742" t="s">
        <v>392</v>
      </c>
      <c r="R17" s="742"/>
      <c r="S17" s="742"/>
      <c r="T17" s="742"/>
      <c r="U17" s="742" t="s">
        <v>393</v>
      </c>
      <c r="V17" s="742"/>
      <c r="W17" s="742"/>
      <c r="X17" s="743"/>
    </row>
    <row r="18" spans="1:24" ht="20.100000000000001" customHeight="1">
      <c r="A18" s="760"/>
      <c r="B18" s="744"/>
      <c r="C18" s="744"/>
      <c r="D18" s="744"/>
      <c r="E18" s="794" t="s">
        <v>388</v>
      </c>
      <c r="F18" s="795"/>
      <c r="G18" s="795"/>
      <c r="H18" s="796"/>
      <c r="I18" s="794" t="s">
        <v>389</v>
      </c>
      <c r="J18" s="795"/>
      <c r="K18" s="795"/>
      <c r="L18" s="796"/>
      <c r="M18" s="794" t="s">
        <v>390</v>
      </c>
      <c r="N18" s="795"/>
      <c r="O18" s="795"/>
      <c r="P18" s="796"/>
      <c r="Q18" s="744"/>
      <c r="R18" s="744"/>
      <c r="S18" s="744"/>
      <c r="T18" s="744"/>
      <c r="U18" s="744"/>
      <c r="V18" s="744"/>
      <c r="W18" s="744"/>
      <c r="X18" s="745"/>
    </row>
    <row r="19" spans="1:24" ht="20.100000000000001" customHeight="1">
      <c r="A19" s="790" t="str">
        <f>"ชั้นประถมศึกษาที่ " &amp; ตั้งค่า!I9 &amp; "/" &amp; ตั้งค่า!I10</f>
        <v>ชั้นประถมศึกษาที่ 1/1</v>
      </c>
      <c r="B19" s="791"/>
      <c r="C19" s="791"/>
      <c r="D19" s="791"/>
      <c r="E19" s="740" t="s">
        <v>391</v>
      </c>
      <c r="F19" s="740"/>
      <c r="G19" s="740" t="s">
        <v>80</v>
      </c>
      <c r="H19" s="740"/>
      <c r="I19" s="740" t="s">
        <v>391</v>
      </c>
      <c r="J19" s="740"/>
      <c r="K19" s="740" t="s">
        <v>80</v>
      </c>
      <c r="L19" s="740"/>
      <c r="M19" s="740" t="s">
        <v>391</v>
      </c>
      <c r="N19" s="740"/>
      <c r="O19" s="740" t="s">
        <v>80</v>
      </c>
      <c r="P19" s="740"/>
      <c r="Q19" s="740" t="s">
        <v>391</v>
      </c>
      <c r="R19" s="740"/>
      <c r="S19" s="740" t="s">
        <v>80</v>
      </c>
      <c r="T19" s="740"/>
      <c r="U19" s="740" t="s">
        <v>391</v>
      </c>
      <c r="V19" s="740"/>
      <c r="W19" s="740" t="s">
        <v>80</v>
      </c>
      <c r="X19" s="741"/>
    </row>
    <row r="20" spans="1:24" ht="20.100000000000001" customHeight="1" thickBot="1">
      <c r="A20" s="792"/>
      <c r="B20" s="793"/>
      <c r="C20" s="793"/>
      <c r="D20" s="793"/>
      <c r="E20" s="739"/>
      <c r="F20" s="739"/>
      <c r="G20" s="746" t="str">
        <f>IF($E$20="","",((E20*100)/C14))</f>
        <v/>
      </c>
      <c r="H20" s="746"/>
      <c r="I20" s="739"/>
      <c r="J20" s="739"/>
      <c r="K20" s="746" t="str">
        <f>IF($I$20="","",((I20*100)/C14))</f>
        <v/>
      </c>
      <c r="L20" s="746"/>
      <c r="M20" s="739"/>
      <c r="N20" s="739"/>
      <c r="O20" s="746" t="str">
        <f>IF($M$20="","",((M20*100)/C14))</f>
        <v/>
      </c>
      <c r="P20" s="746"/>
      <c r="Q20" s="739"/>
      <c r="R20" s="739"/>
      <c r="S20" s="746" t="str">
        <f>IF($Q$20="","",((Q20*100)/C14))</f>
        <v/>
      </c>
      <c r="T20" s="746"/>
      <c r="U20" s="739"/>
      <c r="V20" s="739"/>
      <c r="W20" s="746" t="str">
        <f>IF($U$20="","",((U20*100)/C14))</f>
        <v/>
      </c>
      <c r="X20" s="754"/>
    </row>
    <row r="21" spans="1:24" ht="20.100000000000001" customHeight="1">
      <c r="A21" s="734" t="s">
        <v>394</v>
      </c>
      <c r="B21" s="734"/>
      <c r="C21" s="734"/>
      <c r="D21" s="734"/>
      <c r="E21" s="734"/>
      <c r="F21" s="734"/>
      <c r="G21" s="734"/>
      <c r="H21" s="734"/>
      <c r="I21" s="734"/>
      <c r="J21" s="734"/>
      <c r="K21" s="734"/>
      <c r="L21" s="734"/>
      <c r="M21" s="734"/>
      <c r="N21" s="734"/>
      <c r="O21" s="734"/>
      <c r="P21" s="734"/>
      <c r="Q21" s="734"/>
      <c r="R21" s="734"/>
      <c r="S21" s="734"/>
      <c r="T21" s="734"/>
      <c r="U21" s="734"/>
      <c r="V21" s="734"/>
      <c r="W21" s="734"/>
      <c r="X21" s="734"/>
    </row>
    <row r="22" spans="1:24" ht="20.100000000000001" customHeight="1">
      <c r="A22" s="744" t="s">
        <v>395</v>
      </c>
      <c r="B22" s="789"/>
      <c r="C22" s="789"/>
      <c r="D22" s="789"/>
      <c r="E22" s="789"/>
      <c r="F22" s="788" t="s">
        <v>440</v>
      </c>
      <c r="G22" s="788"/>
      <c r="H22" s="788"/>
      <c r="I22" s="744" t="s">
        <v>396</v>
      </c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</row>
    <row r="23" spans="1:24" ht="20.100000000000001" customHeight="1">
      <c r="A23" s="789"/>
      <c r="B23" s="789"/>
      <c r="C23" s="789"/>
      <c r="D23" s="789"/>
      <c r="E23" s="789"/>
      <c r="F23" s="788"/>
      <c r="G23" s="788"/>
      <c r="H23" s="788"/>
      <c r="I23" s="744">
        <v>0</v>
      </c>
      <c r="J23" s="744"/>
      <c r="K23" s="744">
        <v>1</v>
      </c>
      <c r="L23" s="744"/>
      <c r="M23" s="744">
        <v>1.5</v>
      </c>
      <c r="N23" s="744"/>
      <c r="O23" s="744">
        <v>2</v>
      </c>
      <c r="P23" s="744"/>
      <c r="Q23" s="744">
        <v>2.5</v>
      </c>
      <c r="R23" s="744"/>
      <c r="S23" s="744">
        <v>3</v>
      </c>
      <c r="T23" s="744"/>
      <c r="U23" s="744">
        <v>3.5</v>
      </c>
      <c r="V23" s="744"/>
      <c r="W23" s="744">
        <v>4</v>
      </c>
      <c r="X23" s="744"/>
    </row>
    <row r="24" spans="1:24" ht="20.100000000000001" customHeight="1">
      <c r="A24" s="733" t="str">
        <f>IF(ตั้งค่าวิชาเรียน!F5="","",ตั้งค่าวิชาเรียน!F5)</f>
        <v>ภาษาไทย 3</v>
      </c>
      <c r="B24" s="733"/>
      <c r="C24" s="733"/>
      <c r="D24" s="733"/>
      <c r="E24" s="733"/>
      <c r="F24" s="716">
        <f>IF($A$24="","",((SUM(S24:X24)*100/$C$14)))</f>
        <v>9.0909090909090917</v>
      </c>
      <c r="G24" s="716"/>
      <c r="H24" s="716"/>
      <c r="I24" s="732" t="str">
        <f>IF($A$24="","",IF(COUNTIF(รวมเกรด1!$E$5:$E$31,I$23)=0,"",COUNTIF(รวมเกรด1!$E$5:$E$31,I$23)))</f>
        <v/>
      </c>
      <c r="J24" s="712"/>
      <c r="K24" s="732" t="str">
        <f>IF($A$24="","",IF(COUNTIF(รวมเกรด1!$E$5:$E$31,K$23)=0,"",COUNTIF(รวมเกรด1!$E$5:$E$31,K$23)))</f>
        <v/>
      </c>
      <c r="L24" s="732"/>
      <c r="M24" s="732" t="str">
        <f>IF($A$24="","",IF(COUNTIF(รวมเกรด1!$E$5:$E$31,M$23)=0,"",COUNTIF(รวมเกรด1!$E$5:$E$31,M$23)))</f>
        <v/>
      </c>
      <c r="N24" s="732"/>
      <c r="O24" s="732" t="str">
        <f>IF($A$24="","",IF(COUNTIF(รวมเกรด1!$E$5:$E$31,O$23)=0,"",COUNTIF(รวมเกรด1!$E$5:$E$31,O$23)))</f>
        <v/>
      </c>
      <c r="P24" s="732"/>
      <c r="Q24" s="732" t="str">
        <f>IF($A$24="","",IF(COUNTIF(รวมเกรด1!$E$5:$E$31,Q$23)=0,"",COUNTIF(รวมเกรด1!$E$5:$E$31,Q$23)))</f>
        <v/>
      </c>
      <c r="R24" s="732"/>
      <c r="S24" s="732" t="str">
        <f>IF($A$24="","",IF(COUNTIF(รวมเกรด1!$E$5:$E$31,S$23)=0,"",COUNTIF(รวมเกรด1!$E$5:$E$31,S$23)))</f>
        <v/>
      </c>
      <c r="T24" s="732"/>
      <c r="U24" s="732" t="str">
        <f>IF($A$24="","",IF(COUNTIF(รวมเกรด1!$E$5:$E$31,U$23)=0,"",COUNTIF(รวมเกรด1!$E$5:$E$31,U$23)))</f>
        <v/>
      </c>
      <c r="V24" s="732"/>
      <c r="W24" s="732">
        <f>IF($A$24="","",IF(COUNTIF(รวมเกรด1!$E$5:$E$31,W$23)=0,"",COUNTIF(รวมเกรด1!$E$5:$E$31,W$23)))</f>
        <v>1</v>
      </c>
      <c r="X24" s="732"/>
    </row>
    <row r="25" spans="1:24" ht="20.100000000000001" customHeight="1">
      <c r="A25" s="733" t="str">
        <f>IF(ตั้งค่าวิชาเรียน!F6="","",ตั้งค่าวิชาเรียน!F6)</f>
        <v>คณิตศาสตร์ 3</v>
      </c>
      <c r="B25" s="733"/>
      <c r="C25" s="733"/>
      <c r="D25" s="733"/>
      <c r="E25" s="733"/>
      <c r="F25" s="716">
        <f>IF($A$25="","",((SUM(S25:X25)*100/$C$14)))</f>
        <v>0</v>
      </c>
      <c r="G25" s="716"/>
      <c r="H25" s="716"/>
      <c r="I25" s="711">
        <f>IF($A$25="","",IF(COUNTIF(รวมเกรด1!$I$5:$I$31,I$23)=0,"",COUNTIF(รวมเกรด1!$I$5:$I$31,I$23)))</f>
        <v>1</v>
      </c>
      <c r="J25" s="712"/>
      <c r="K25" s="711" t="str">
        <f>IF($A$25="","",IF(COUNTIF(รวมเกรด1!$I$5:$I$31,K$23)=0,"",COUNTIF(รวมเกรด1!$I$5:$I$31,K$23)))</f>
        <v/>
      </c>
      <c r="L25" s="712"/>
      <c r="M25" s="711" t="str">
        <f>IF($A$25="","",IF(COUNTIF(รวมเกรด1!$I$5:$I$31,M$23)=0,"",COUNTIF(รวมเกรด1!$I$5:$I$31,M$23)))</f>
        <v/>
      </c>
      <c r="N25" s="712"/>
      <c r="O25" s="711" t="str">
        <f>IF($A$25="","",IF(COUNTIF(รวมเกรด1!$I$5:$I$31,O$23)=0,"",COUNTIF(รวมเกรด1!$I$5:$I$31,O$23)))</f>
        <v/>
      </c>
      <c r="P25" s="712"/>
      <c r="Q25" s="711" t="str">
        <f>IF($A$25="","",IF(COUNTIF(รวมเกรด1!$I$5:$I$31,Q$23)=0,"",COUNTIF(รวมเกรด1!$I$5:$I$31,Q$23)))</f>
        <v/>
      </c>
      <c r="R25" s="712"/>
      <c r="S25" s="711" t="str">
        <f>IF($A$25="","",IF(COUNTIF(รวมเกรด1!$I$5:$I$31,S$23)=0,"",COUNTIF(รวมเกรด1!$I$5:$I$31,S$23)))</f>
        <v/>
      </c>
      <c r="T25" s="712"/>
      <c r="U25" s="711" t="str">
        <f>IF($A$25="","",IF(COUNTIF(รวมเกรด1!$I$5:$I$31,U$23)=0,"",COUNTIF(รวมเกรด1!$I$5:$I$31,U$23)))</f>
        <v/>
      </c>
      <c r="V25" s="712"/>
      <c r="W25" s="711" t="str">
        <f>IF($A$25="","",IF(COUNTIF(รวมเกรด1!$I$5:$I$31,W$23)=0,"",COUNTIF(รวมเกรด1!$I$5:$I$31,W$23)))</f>
        <v/>
      </c>
      <c r="X25" s="712"/>
    </row>
    <row r="26" spans="1:24" ht="20.100000000000001" customHeight="1">
      <c r="A26" s="733" t="str">
        <f>IF(ตั้งค่าวิชาเรียน!F7="","",ตั้งค่าวิชาเรียน!F7)</f>
        <v>วิทยาศาสตร์ 3</v>
      </c>
      <c r="B26" s="733"/>
      <c r="C26" s="733"/>
      <c r="D26" s="733"/>
      <c r="E26" s="733"/>
      <c r="F26" s="716">
        <f>IF($A$26="","",((SUM(S26:X26)*100/$C$14)))</f>
        <v>0</v>
      </c>
      <c r="G26" s="716"/>
      <c r="H26" s="716"/>
      <c r="I26" s="711">
        <f>IF($A$26="","",IF(COUNTIF(รวมเกรด1!$M$5:$M$31,I$23)=0,"",COUNTIF(รวมเกรด1!$M$5:$M$31,I$23)))</f>
        <v>1</v>
      </c>
      <c r="J26" s="712"/>
      <c r="K26" s="711" t="str">
        <f>IF($A$26="","",IF(COUNTIF(รวมเกรด1!$M$5:$M$31,K$23)=0,"",COUNTIF(รวมเกรด1!$M$5:$M$31,K$23)))</f>
        <v/>
      </c>
      <c r="L26" s="712"/>
      <c r="M26" s="711" t="str">
        <f>IF($A$26="","",IF(COUNTIF(รวมเกรด1!$M$5:$M$31,M$23)=0,"",COUNTIF(รวมเกรด1!$M$5:$M$31,M$23)))</f>
        <v/>
      </c>
      <c r="N26" s="712"/>
      <c r="O26" s="711" t="str">
        <f>IF($A$26="","",IF(COUNTIF(รวมเกรด1!$M$5:$M$31,O$23)=0,"",COUNTIF(รวมเกรด1!$M$5:$M$31,O$23)))</f>
        <v/>
      </c>
      <c r="P26" s="712"/>
      <c r="Q26" s="711" t="str">
        <f>IF($A$26="","",IF(COUNTIF(รวมเกรด1!$M$5:$M$31,Q$23)=0,"",COUNTIF(รวมเกรด1!$M$5:$M$31,Q$23)))</f>
        <v/>
      </c>
      <c r="R26" s="712"/>
      <c r="S26" s="711" t="str">
        <f>IF($A$26="","",IF(COUNTIF(รวมเกรด1!$M$5:$M$31,S$23)=0,"",COUNTIF(รวมเกรด1!$M$5:$M$31,S$23)))</f>
        <v/>
      </c>
      <c r="T26" s="712"/>
      <c r="U26" s="711" t="str">
        <f>IF($A$26="","",IF(COUNTIF(รวมเกรด1!$M$5:$M$31,U$23)=0,"",COUNTIF(รวมเกรด1!$M$5:$M$31,U$23)))</f>
        <v/>
      </c>
      <c r="V26" s="712"/>
      <c r="W26" s="711" t="str">
        <f>IF($A$26="","",IF(COUNTIF(รวมเกรด1!$M$5:$M$31,W$23)=0,"",COUNTIF(รวมเกรด1!$M$5:$M$31,W$23)))</f>
        <v/>
      </c>
      <c r="X26" s="712"/>
    </row>
    <row r="27" spans="1:24" ht="20.100000000000001" customHeight="1">
      <c r="A27" s="733" t="str">
        <f>IF(ตั้งค่าวิชาเรียน!F8="","",ตั้งค่าวิชาเรียน!F8)</f>
        <v>สังคมศึกษาฯ 3</v>
      </c>
      <c r="B27" s="733"/>
      <c r="C27" s="733"/>
      <c r="D27" s="733"/>
      <c r="E27" s="733"/>
      <c r="F27" s="716">
        <f>IF($A$27="","",((SUM(S27:X27)*100/$C$14)))</f>
        <v>0</v>
      </c>
      <c r="G27" s="716"/>
      <c r="H27" s="716"/>
      <c r="I27" s="711">
        <f>IF($A$27="","",IF(COUNTIF(รวมเกรด1!$Q$5:$Q$31,I$23)=0,"",COUNTIF(รวมเกรด1!$Q$5:$Q$31,I$23)))</f>
        <v>1</v>
      </c>
      <c r="J27" s="712"/>
      <c r="K27" s="711" t="str">
        <f>IF($A$27="","",IF(COUNTIF(รวมเกรด1!$Q$5:$Q$31,K$23)=0,"",COUNTIF(รวมเกรด1!$Q$5:$Q$31,K$23)))</f>
        <v/>
      </c>
      <c r="L27" s="712"/>
      <c r="M27" s="711" t="str">
        <f>IF($A$27="","",IF(COUNTIF(รวมเกรด1!$Q$5:$Q$31,M$23)=0,"",COUNTIF(รวมเกรด1!$Q$5:$Q$31,M$23)))</f>
        <v/>
      </c>
      <c r="N27" s="712"/>
      <c r="O27" s="711" t="str">
        <f>IF($A$27="","",IF(COUNTIF(รวมเกรด1!$Q$5:$Q$31,O$23)=0,"",COUNTIF(รวมเกรด1!$Q$5:$Q$31,O$23)))</f>
        <v/>
      </c>
      <c r="P27" s="712"/>
      <c r="Q27" s="711" t="str">
        <f>IF($A$27="","",IF(COUNTIF(รวมเกรด1!$Q$5:$Q$31,Q$23)=0,"",COUNTIF(รวมเกรด1!$Q$5:$Q$31,Q$23)))</f>
        <v/>
      </c>
      <c r="R27" s="712"/>
      <c r="S27" s="711" t="str">
        <f>IF($A$27="","",IF(COUNTIF(รวมเกรด1!$Q$5:$Q$31,S$23)=0,"",COUNTIF(รวมเกรด1!$Q$5:$Q$31,S$23)))</f>
        <v/>
      </c>
      <c r="T27" s="712"/>
      <c r="U27" s="711" t="str">
        <f>IF($A$27="","",IF(COUNTIF(รวมเกรด1!$Q$5:$Q$31,U$23)=0,"",COUNTIF(รวมเกรด1!$Q$5:$Q$31,U$23)))</f>
        <v/>
      </c>
      <c r="V27" s="712"/>
      <c r="W27" s="711" t="str">
        <f>IF($A$27="","",IF(COUNTIF(รวมเกรด1!$Q$5:$Q$31,W$23)=0,"",COUNTIF(รวมเกรด1!$Q$5:$Q$31,W$23)))</f>
        <v/>
      </c>
      <c r="X27" s="712"/>
    </row>
    <row r="28" spans="1:24" ht="20.100000000000001" customHeight="1">
      <c r="A28" s="733" t="str">
        <f>IF(ตั้งค่าวิชาเรียน!F9="","",ตั้งค่าวิชาเรียน!F9)</f>
        <v>ประวัติศาสตร์ 3</v>
      </c>
      <c r="B28" s="733"/>
      <c r="C28" s="733"/>
      <c r="D28" s="733"/>
      <c r="E28" s="733"/>
      <c r="F28" s="716">
        <f>IF($A$28="","",((SUM(S28:X28)*100/$C$14)))</f>
        <v>0</v>
      </c>
      <c r="G28" s="716"/>
      <c r="H28" s="716"/>
      <c r="I28" s="711">
        <f>IF($A$28="","",IF(COUNTIF(รวมเกรด1!$U$5:$U$31,I$23)=0,"",COUNTIF(รวมเกรด1!$U$5:$U$31,I$23)))</f>
        <v>1</v>
      </c>
      <c r="J28" s="712"/>
      <c r="K28" s="711" t="str">
        <f>IF($A$28="","",IF(COUNTIF(รวมเกรด1!$U$5:$U$31,K$23)=0,"",COUNTIF(รวมเกรด1!$U$5:$U$31,K$23)))</f>
        <v/>
      </c>
      <c r="L28" s="712"/>
      <c r="M28" s="711" t="str">
        <f>IF($A$28="","",IF(COUNTIF(รวมเกรด1!$U$5:$U$31,M$23)=0,"",COUNTIF(รวมเกรด1!$U$5:$U$31,M$23)))</f>
        <v/>
      </c>
      <c r="N28" s="712"/>
      <c r="O28" s="711" t="str">
        <f>IF($A$28="","",IF(COUNTIF(รวมเกรด1!$U$5:$U$31,O$23)=0,"",COUNTIF(รวมเกรด1!$U$5:$U$31,O$23)))</f>
        <v/>
      </c>
      <c r="P28" s="712"/>
      <c r="Q28" s="711" t="str">
        <f>IF($A$28="","",IF(COUNTIF(รวมเกรด1!$U$5:$U$31,Q$23)=0,"",COUNTIF(รวมเกรด1!$U$5:$U$31,Q$23)))</f>
        <v/>
      </c>
      <c r="R28" s="712"/>
      <c r="S28" s="711" t="str">
        <f>IF($A$28="","",IF(COUNTIF(รวมเกรด1!$U$5:$U$31,S$23)=0,"",COUNTIF(รวมเกรด1!$U$5:$U$31,S$23)))</f>
        <v/>
      </c>
      <c r="T28" s="712"/>
      <c r="U28" s="711" t="str">
        <f>IF($A$28="","",IF(COUNTIF(รวมเกรด1!$U$5:$U$31,U$23)=0,"",COUNTIF(รวมเกรด1!$U$5:$U$31,U$23)))</f>
        <v/>
      </c>
      <c r="V28" s="712"/>
      <c r="W28" s="711" t="str">
        <f>IF($A$28="","",IF(COUNTIF(รวมเกรด1!$U$5:$U$31,W$23)=0,"",COUNTIF(รวมเกรด1!$U$5:$U$31,W$23)))</f>
        <v/>
      </c>
      <c r="X28" s="712"/>
    </row>
    <row r="29" spans="1:24" ht="20.100000000000001" customHeight="1">
      <c r="A29" s="733" t="str">
        <f>IF(ตั้งค่าวิชาเรียน!F10="","",ตั้งค่าวิชาเรียน!F10)</f>
        <v>สุขศึกษาและพลศึกษา 3</v>
      </c>
      <c r="B29" s="733"/>
      <c r="C29" s="733"/>
      <c r="D29" s="733"/>
      <c r="E29" s="733"/>
      <c r="F29" s="716">
        <f>IF($A$29="","",((SUM(S29:X29)*100/$C$14)))</f>
        <v>0</v>
      </c>
      <c r="G29" s="716"/>
      <c r="H29" s="716"/>
      <c r="I29" s="711">
        <f>IF($A$29="","",IF(COUNTIF(รวมเกรด1!$Y$5:$Y$31,I$23)=0,"",COUNTIF(รวมเกรด1!$Y$5:$Y$31,I$23)))</f>
        <v>1</v>
      </c>
      <c r="J29" s="712"/>
      <c r="K29" s="711" t="str">
        <f>IF($A$29="","",IF(COUNTIF(รวมเกรด1!$Y$5:$Y$31,K$23)=0,"",COUNTIF(รวมเกรด1!$Y$5:$Y$31,K$23)))</f>
        <v/>
      </c>
      <c r="L29" s="712"/>
      <c r="M29" s="711" t="str">
        <f>IF($A$29="","",IF(COUNTIF(รวมเกรด1!$Y$5:$Y$31,M$23)=0,"",COUNTIF(รวมเกรด1!$Y$5:$Y$31,M$23)))</f>
        <v/>
      </c>
      <c r="N29" s="712"/>
      <c r="O29" s="711" t="str">
        <f>IF($A$29="","",IF(COUNTIF(รวมเกรด1!$Y$5:$Y$31,O$23)=0,"",COUNTIF(รวมเกรด1!$Y$5:$Y$31,O$23)))</f>
        <v/>
      </c>
      <c r="P29" s="712"/>
      <c r="Q29" s="711" t="str">
        <f>IF($A$29="","",IF(COUNTIF(รวมเกรด1!$Y$5:$Y$31,Q$23)=0,"",COUNTIF(รวมเกรด1!$Y$5:$Y$31,Q$23)))</f>
        <v/>
      </c>
      <c r="R29" s="712"/>
      <c r="S29" s="711" t="str">
        <f>IF($A$29="","",IF(COUNTIF(รวมเกรด1!$Y$5:$Y$31,S$23)=0,"",COUNTIF(รวมเกรด1!$Y$5:$Y$31,S$23)))</f>
        <v/>
      </c>
      <c r="T29" s="712"/>
      <c r="U29" s="711" t="str">
        <f>IF($A$29="","",IF(COUNTIF(รวมเกรด1!$Y$5:$Y$31,U$23)=0,"",COUNTIF(รวมเกรด1!$Y$5:$Y$31,U$23)))</f>
        <v/>
      </c>
      <c r="V29" s="712"/>
      <c r="W29" s="711" t="str">
        <f>IF($A$29="","",IF(COUNTIF(รวมเกรด1!$Y$5:$Y$31,W$23)=0,"",COUNTIF(รวมเกรด1!$Y$5:$Y$31,W$23)))</f>
        <v/>
      </c>
      <c r="X29" s="712"/>
    </row>
    <row r="30" spans="1:24" ht="20.100000000000001" customHeight="1">
      <c r="A30" s="733" t="str">
        <f>IF(ตั้งค่าวิชาเรียน!F11="","",ตั้งค่าวิชาเรียน!F11)</f>
        <v>ศิลปะ 3</v>
      </c>
      <c r="B30" s="733"/>
      <c r="C30" s="733"/>
      <c r="D30" s="733"/>
      <c r="E30" s="733"/>
      <c r="F30" s="716">
        <f>IF($A$30="","",((SUM(S30:X30)*100/$C$14)))</f>
        <v>0</v>
      </c>
      <c r="G30" s="716"/>
      <c r="H30" s="716"/>
      <c r="I30" s="732" t="str">
        <f>IF($A$30="","",IF(COUNTIF(รวมเกรด2!$E$5:$E$31,I$23)=0,"",COUNTIF(รวมเกรด2!$E$5:$E$31,I$23)))</f>
        <v/>
      </c>
      <c r="J30" s="732"/>
      <c r="K30" s="732" t="str">
        <f>IF($A$30="","",IF(COUNTIF(รวมเกรด2!$E$5:$E$31,K$23)=0,"",COUNTIF(รวมเกรด2!$E$5:$E$31,K$23)))</f>
        <v/>
      </c>
      <c r="L30" s="732"/>
      <c r="M30" s="732" t="str">
        <f>IF($A$30="","",IF(COUNTIF(รวมเกรด2!$E$5:$E$31,M$23)=0,"",COUNTIF(รวมเกรด2!$E$5:$E$31,M$23)))</f>
        <v/>
      </c>
      <c r="N30" s="732"/>
      <c r="O30" s="732" t="str">
        <f>IF($A$30="","",IF(COUNTIF(รวมเกรด2!$E$5:$E$31,O$23)=0,"",COUNTIF(รวมเกรด2!$E$5:$E$31,O$23)))</f>
        <v/>
      </c>
      <c r="P30" s="732"/>
      <c r="Q30" s="732" t="str">
        <f>IF($A$30="","",IF(COUNTIF(รวมเกรด2!$E$5:$E$31,Q$23)=0,"",COUNTIF(รวมเกรด2!$E$5:$E$31,Q$23)))</f>
        <v/>
      </c>
      <c r="R30" s="732"/>
      <c r="S30" s="732" t="str">
        <f>IF($A$30="","",IF(COUNTIF(รวมเกรด2!$E$5:$E$31,S$23)=0,"",COUNTIF(รวมเกรด2!$E$5:$E$31,S$23)))</f>
        <v/>
      </c>
      <c r="T30" s="732"/>
      <c r="U30" s="732" t="str">
        <f>IF($A$30="","",IF(COUNTIF(รวมเกรด2!$E$5:$E$31,U$23)=0,"",COUNTIF(รวมเกรด2!$E$5:$E$31,U$23)))</f>
        <v/>
      </c>
      <c r="V30" s="732"/>
      <c r="W30" s="732" t="str">
        <f>IF($A$30="","",IF(COUNTIF(รวมเกรด2!$E$5:$E$31,W$23)=0,"",COUNTIF(รวมเกรด2!$E$5:$E$31,W$23)))</f>
        <v/>
      </c>
      <c r="X30" s="732"/>
    </row>
    <row r="31" spans="1:24" ht="20.100000000000001" customHeight="1">
      <c r="A31" s="733" t="str">
        <f>IF(ตั้งค่าวิชาเรียน!F12="","",ตั้งค่าวิชาเรียน!F12)</f>
        <v>การงานอาชีพ 3</v>
      </c>
      <c r="B31" s="733"/>
      <c r="C31" s="733"/>
      <c r="D31" s="733"/>
      <c r="E31" s="733"/>
      <c r="F31" s="716">
        <f>IF($A$31="","",((SUM(S31:X31)*100/$C$14)))</f>
        <v>0</v>
      </c>
      <c r="G31" s="716"/>
      <c r="H31" s="716"/>
      <c r="I31" s="732" t="str">
        <f>IF($A$31="","",IF(COUNTIF(รวมเกรด2!$I$5:$I$31,I$23)=0,"",COUNTIF(รวมเกรด2!$I$5:$I$31,I$23)))</f>
        <v/>
      </c>
      <c r="J31" s="732"/>
      <c r="K31" s="732" t="str">
        <f>IF($A$31="","",IF(COUNTIF(รวมเกรด2!$I$5:$I$31,K$23)=0,"",COUNTIF(รวมเกรด2!$I$5:$I$31,K$23)))</f>
        <v/>
      </c>
      <c r="L31" s="732"/>
      <c r="M31" s="732" t="str">
        <f>IF($A$31="","",IF(COUNTIF(รวมเกรด2!$I$5:$I$31,M$23)=0,"",COUNTIF(รวมเกรด2!$I$5:$I$31,M$23)))</f>
        <v/>
      </c>
      <c r="N31" s="732"/>
      <c r="O31" s="732" t="str">
        <f>IF($A$31="","",IF(COUNTIF(รวมเกรด2!$I$5:$I$31,O$23)=0,"",COUNTIF(รวมเกรด2!$I$5:$I$31,O$23)))</f>
        <v/>
      </c>
      <c r="P31" s="732"/>
      <c r="Q31" s="732" t="str">
        <f>IF($A$31="","",IF(COUNTIF(รวมเกรด2!$I$5:$I$31,Q$23)=0,"",COUNTIF(รวมเกรด2!$I$5:$I$31,Q$23)))</f>
        <v/>
      </c>
      <c r="R31" s="732"/>
      <c r="S31" s="732" t="str">
        <f>IF($A$31="","",IF(COUNTIF(รวมเกรด2!$I$5:$I$31,S$23)=0,"",COUNTIF(รวมเกรด2!$I$5:$I$31,S$23)))</f>
        <v/>
      </c>
      <c r="T31" s="732"/>
      <c r="U31" s="732" t="str">
        <f>IF($A$31="","",IF(COUNTIF(รวมเกรด2!$I$5:$I$31,U$23)=0,"",COUNTIF(รวมเกรด2!$I$5:$I$31,U$23)))</f>
        <v/>
      </c>
      <c r="V31" s="732"/>
      <c r="W31" s="732" t="str">
        <f>IF($A$31="","",IF(COUNTIF(รวมเกรด2!$I$5:$I$31,W$23)=0,"",COUNTIF(รวมเกรด2!$I$5:$I$31,W$23)))</f>
        <v/>
      </c>
      <c r="X31" s="732"/>
    </row>
    <row r="32" spans="1:24" ht="20.100000000000001" customHeight="1">
      <c r="A32" s="733" t="str">
        <f>IF(ตั้งค่าวิชาเรียน!F13="","",ตั้งค่าวิชาเรียน!F13)</f>
        <v>ภาษาอังกฤษ 3</v>
      </c>
      <c r="B32" s="733"/>
      <c r="C32" s="733"/>
      <c r="D32" s="733"/>
      <c r="E32" s="733"/>
      <c r="F32" s="716">
        <f>IF($A$32="","",((SUM(S32:X32)*100/$C$14)))</f>
        <v>0</v>
      </c>
      <c r="G32" s="716"/>
      <c r="H32" s="716"/>
      <c r="I32" s="732" t="str">
        <f>IF($A$32="","",IF(COUNTIF(รวมเกรด2!$M$5:$M$31,I$23)=0,"",COUNTIF(รวมเกรด2!$M$5:$M$31,I$23)))</f>
        <v/>
      </c>
      <c r="J32" s="732"/>
      <c r="K32" s="732" t="str">
        <f>IF($A$32="","",IF(COUNTIF(รวมเกรด2!$M$5:$M$31,K$23)=0,"",COUNTIF(รวมเกรด2!$M$5:$M$31,K$23)))</f>
        <v/>
      </c>
      <c r="L32" s="732"/>
      <c r="M32" s="732" t="str">
        <f>IF($A$32="","",IF(COUNTIF(รวมเกรด2!$M$5:$M$31,M$23)=0,"",COUNTIF(รวมเกรด2!$M$5:$M$31,M$23)))</f>
        <v/>
      </c>
      <c r="N32" s="732"/>
      <c r="O32" s="732" t="str">
        <f>IF($A$32="","",IF(COUNTIF(รวมเกรด2!$M$5:$M$31,O$23)=0,"",COUNTIF(รวมเกรด2!$M$5:$M$31,O$23)))</f>
        <v/>
      </c>
      <c r="P32" s="732"/>
      <c r="Q32" s="732" t="str">
        <f>IF($A$32="","",IF(COUNTIF(รวมเกรด2!$M$5:$M$31,Q$23)=0,"",COUNTIF(รวมเกรด2!$M$5:$M$31,Q$23)))</f>
        <v/>
      </c>
      <c r="R32" s="732"/>
      <c r="S32" s="732" t="str">
        <f>IF($A$32="","",IF(COUNTIF(รวมเกรด2!$M$5:$M$31,S$23)=0,"",COUNTIF(รวมเกรด2!$M$5:$M$31,S$23)))</f>
        <v/>
      </c>
      <c r="T32" s="732"/>
      <c r="U32" s="732" t="str">
        <f>IF($A$32="","",IF(COUNTIF(รวมเกรด2!$M$5:$M$31,U$23)=0,"",COUNTIF(รวมเกรด2!$M$5:$M$31,U$23)))</f>
        <v/>
      </c>
      <c r="V32" s="732"/>
      <c r="W32" s="732" t="str">
        <f>IF($A$32="","",IF(COUNTIF(รวมเกรด2!$M$5:$M$31,W$23)=0,"",COUNTIF(รวมเกรด2!$M$5:$M$31,W$23)))</f>
        <v/>
      </c>
      <c r="X32" s="732"/>
    </row>
    <row r="33" spans="1:24" ht="20.100000000000001" customHeight="1">
      <c r="A33" s="733" t="str">
        <f>IF(ตั้งค่าวิชาเรียน!F14="","",ตั้งค่าวิชาเรียน!F14)</f>
        <v>หน้าที่พลเมือง 3</v>
      </c>
      <c r="B33" s="733"/>
      <c r="C33" s="733"/>
      <c r="D33" s="733"/>
      <c r="E33" s="733"/>
      <c r="F33" s="716">
        <f>IF($A$33="","",((SUM(S33:X33)*100/$C$14)))</f>
        <v>0</v>
      </c>
      <c r="G33" s="716"/>
      <c r="H33" s="716"/>
      <c r="I33" s="732" t="str">
        <f>IF($A$33="","",IF(COUNTIF(รวมเกรด2!$Q$5:$Q$31,I$23)=0,"",COUNTIF(รวมเกรด2!$Q$5:$Q$31,I$23)))</f>
        <v/>
      </c>
      <c r="J33" s="732"/>
      <c r="K33" s="732" t="str">
        <f>IF($A$33="","",IF(COUNTIF(รวมเกรด2!$Q$5:$Q$31,K$23)=0,"",COUNTIF(รวมเกรด2!$Q$5:$Q$31,K$23)))</f>
        <v/>
      </c>
      <c r="L33" s="732"/>
      <c r="M33" s="732" t="str">
        <f>IF($A$33="","",IF(COUNTIF(รวมเกรด2!$Q$5:$Q$31,M$23)=0,"",COUNTIF(รวมเกรด2!$Q$5:$Q$31,M$23)))</f>
        <v/>
      </c>
      <c r="N33" s="732"/>
      <c r="O33" s="732" t="str">
        <f>IF($A$33="","",IF(COUNTIF(รวมเกรด2!$Q$5:$Q$31,O$23)=0,"",COUNTIF(รวมเกรด2!$Q$5:$Q$31,O$23)))</f>
        <v/>
      </c>
      <c r="P33" s="732"/>
      <c r="Q33" s="732" t="str">
        <f>IF($A$33="","",IF(COUNTIF(รวมเกรด2!$Q$5:$Q$31,Q$23)=0,"",COUNTIF(รวมเกรด2!$Q$5:$Q$31,Q$23)))</f>
        <v/>
      </c>
      <c r="R33" s="732"/>
      <c r="S33" s="732" t="str">
        <f>IF($A$33="","",IF(COUNTIF(รวมเกรด2!$Q$5:$Q$31,S$23)=0,"",COUNTIF(รวมเกรด2!$Q$5:$Q$31,S$23)))</f>
        <v/>
      </c>
      <c r="T33" s="732"/>
      <c r="U33" s="732" t="str">
        <f>IF($A$33="","",IF(COUNTIF(รวมเกรด2!$Q$5:$Q$31,U$23)=0,"",COUNTIF(รวมเกรด2!$Q$5:$Q$31,U$23)))</f>
        <v/>
      </c>
      <c r="V33" s="732"/>
      <c r="W33" s="732" t="str">
        <f>IF($A$33="","",IF(COUNTIF(รวมเกรด2!$Q$5:$Q$31,W$23)=0,"",COUNTIF(รวมเกรด2!$Q$5:$Q$31,W$23)))</f>
        <v/>
      </c>
      <c r="X33" s="732"/>
    </row>
    <row r="34" spans="1:24" ht="20.100000000000001" customHeight="1">
      <c r="A34" s="733" t="str">
        <f>IF(ตั้งค่าวิชาเรียน!F15="","",ตั้งค่าวิชาเรียน!F15)</f>
        <v>คอมพิวเตอร์ 3</v>
      </c>
      <c r="B34" s="733"/>
      <c r="C34" s="733"/>
      <c r="D34" s="733"/>
      <c r="E34" s="733"/>
      <c r="F34" s="716">
        <f>IF($A$34="","",((SUM(S34:X34)*100/$C$14)))</f>
        <v>0</v>
      </c>
      <c r="G34" s="716"/>
      <c r="H34" s="716"/>
      <c r="I34" s="732" t="str">
        <f>IF($A$34="","",IF(COUNTIF(รวมเกรด2!$U$5:$U$31,I$23)=0,"",COUNTIF(รวมเกรด2!$U$5:$U$31,I$23)))</f>
        <v/>
      </c>
      <c r="J34" s="732"/>
      <c r="K34" s="732" t="str">
        <f>IF($A$34="","",IF(COUNTIF(รวมเกรด2!$U$5:$U$31,K$23)=0,"",COUNTIF(รวมเกรด2!$U$5:$U$31,K$23)))</f>
        <v/>
      </c>
      <c r="L34" s="732"/>
      <c r="M34" s="732" t="str">
        <f>IF($A$34="","",IF(COUNTIF(รวมเกรด2!$U$5:$U$31,M$23)=0,"",COUNTIF(รวมเกรด2!$U$5:$U$31,M$23)))</f>
        <v/>
      </c>
      <c r="N34" s="732"/>
      <c r="O34" s="732" t="str">
        <f>IF($A$34="","",IF(COUNTIF(รวมเกรด2!$U$5:$U$31,O$23)=0,"",COUNTIF(รวมเกรด2!$U$5:$U$31,O$23)))</f>
        <v/>
      </c>
      <c r="P34" s="732"/>
      <c r="Q34" s="732" t="str">
        <f>IF($A$34="","",IF(COUNTIF(รวมเกรด2!$U$5:$U$31,Q$23)=0,"",COUNTIF(รวมเกรด2!$U$5:$U$31,Q$23)))</f>
        <v/>
      </c>
      <c r="R34" s="732"/>
      <c r="S34" s="732" t="str">
        <f>IF($A$34="","",IF(COUNTIF(รวมเกรด2!$U$5:$U$31,S$23)=0,"",COUNTIF(รวมเกรด2!$U$5:$U$31,S$23)))</f>
        <v/>
      </c>
      <c r="T34" s="732"/>
      <c r="U34" s="732" t="str">
        <f>IF($A$34="","",IF(COUNTIF(รวมเกรด2!$U$5:$U$31,U$23)=0,"",COUNTIF(รวมเกรด2!$U$5:$U$31,U$23)))</f>
        <v/>
      </c>
      <c r="V34" s="732"/>
      <c r="W34" s="732" t="str">
        <f>IF($A$34="","",IF(COUNTIF(รวมเกรด2!$U$5:$U$31,W$23)=0,"",COUNTIF(รวมเกรด2!$U$5:$U$31,W$23)))</f>
        <v/>
      </c>
      <c r="X34" s="732"/>
    </row>
    <row r="35" spans="1:24" ht="20.100000000000001" customHeight="1">
      <c r="A35" s="713" t="str">
        <f>IF(ตั้งค่าวิชาเรียน!F16="","",ตั้งค่าวิชาเรียน!F16)</f>
        <v>ภาษาอังกฤษ (เพิ่ม)</v>
      </c>
      <c r="B35" s="714"/>
      <c r="C35" s="714"/>
      <c r="D35" s="714"/>
      <c r="E35" s="715"/>
      <c r="F35" s="716">
        <f>IF($A$35="","",((SUM(S35:X35)*100/$C$14)))</f>
        <v>0</v>
      </c>
      <c r="G35" s="716"/>
      <c r="H35" s="716"/>
      <c r="I35" s="711" t="str">
        <f>IF($A$35="","",IF(COUNTIF(รวมเกรด2!$Y$5:$Y$31,I$23)=0,"",COUNTIF(รวมเกรด2!$Y$5:$Y$31,I$23)))</f>
        <v/>
      </c>
      <c r="J35" s="712"/>
      <c r="K35" s="711" t="str">
        <f>IF($A$35="","",IF(COUNTIF(รวมเกรด2!$Y$5:$Y$31,K$23)=0,"",COUNTIF(รวมเกรด2!$Y$5:$Y$31,K$23)))</f>
        <v/>
      </c>
      <c r="L35" s="712"/>
      <c r="M35" s="711" t="str">
        <f>IF($A$35="","",IF(COUNTIF(รวมเกรด2!$Y$5:$Y$31,M$23)=0,"",COUNTIF(รวมเกรด2!$Y$5:$Y$31,M$23)))</f>
        <v/>
      </c>
      <c r="N35" s="712"/>
      <c r="O35" s="711" t="str">
        <f>IF($A$35="","",IF(COUNTIF(รวมเกรด2!$Y$5:$Y$31,O$23)=0,"",COUNTIF(รวมเกรด2!$Y$5:$Y$31,O$23)))</f>
        <v/>
      </c>
      <c r="P35" s="712"/>
      <c r="Q35" s="711" t="str">
        <f>IF($A$35="","",IF(COUNTIF(รวมเกรด2!$Y$5:$Y$31,Q$23)=0,"",COUNTIF(รวมเกรด2!$Y$5:$Y$31,Q$23)))</f>
        <v/>
      </c>
      <c r="R35" s="712"/>
      <c r="S35" s="711" t="str">
        <f>IF($A$35="","",IF(COUNTIF(รวมเกรด2!$Y$5:$Y$31,S$23)=0,"",COUNTIF(รวมเกรด2!$Y$5:$Y$31,S$23)))</f>
        <v/>
      </c>
      <c r="T35" s="712"/>
      <c r="U35" s="711" t="str">
        <f>IF($A$35="","",IF(COUNTIF(รวมเกรด2!$Y$5:$Y$31,U$23)=0,"",COUNTIF(รวมเกรด2!$Y$5:$Y$31,U$23)))</f>
        <v/>
      </c>
      <c r="V35" s="712"/>
      <c r="W35" s="711" t="str">
        <f>IF($A$35="","",IF(COUNTIF(รวมเกรด2!$Y$5:$Y$31,W$23)=0,"",COUNTIF(รวมเกรด2!$Y$5:$Y$31,W$23)))</f>
        <v/>
      </c>
      <c r="X35" s="712"/>
    </row>
    <row r="36" spans="1:24" ht="20.100000000000001" customHeight="1">
      <c r="A36" s="733" t="str">
        <f>IF(ตั้งค่าวิชาเรียน!F17="","",ตั้งค่าวิชาเรียน!F17)</f>
        <v>การป้องกันการทุจริต 3</v>
      </c>
      <c r="B36" s="733"/>
      <c r="C36" s="733"/>
      <c r="D36" s="733"/>
      <c r="E36" s="733"/>
      <c r="F36" s="716">
        <f>IF($A$36="","",((SUM(S36:X36)*100/$C$14)))</f>
        <v>18.181818181818183</v>
      </c>
      <c r="G36" s="716"/>
      <c r="H36" s="716"/>
      <c r="I36" s="732" t="str">
        <f>IF($A$36="","",IF(COUNTIF(รวมเกรด3!$E$5:$E$31,I$23)=0,"",COUNTIF(รวมเกรด3!$E$5:$E$31,I$23)))</f>
        <v/>
      </c>
      <c r="J36" s="732"/>
      <c r="K36" s="732" t="str">
        <f>IF($A$36="","",IF(COUNTIF(รวมเกรด3!$E$5:$E$31,K$23)=0,"",COUNTIF(รวมเกรด3!$E$5:$E$31,K$23)))</f>
        <v/>
      </c>
      <c r="L36" s="732"/>
      <c r="M36" s="732" t="str">
        <f>IF($A$36="","",IF(COUNTIF(รวมเกรด3!$E$5:$E$31,M$23)=0,"",COUNTIF(รวมเกรด3!$E$5:$E$31,M$23)))</f>
        <v/>
      </c>
      <c r="N36" s="732"/>
      <c r="O36" s="732" t="str">
        <f>IF($A$36="","",IF(COUNTIF(รวมเกรด3!$E$5:$E$31,O$23)=0,"",COUNTIF(รวมเกรด3!$E$5:$E$31,O$23)))</f>
        <v/>
      </c>
      <c r="P36" s="732"/>
      <c r="Q36" s="732" t="str">
        <f>IF($A$36="","",IF(COUNTIF(รวมเกรด3!$E$5:$E$31,Q$23)=0,"",COUNTIF(รวมเกรด3!$E$5:$E$31,Q$23)))</f>
        <v/>
      </c>
      <c r="R36" s="732"/>
      <c r="S36" s="732">
        <f>IF($A$36="","",IF(COUNTIF(รวมเกรด3!$E$5:$E$31,S$23)=0,"",COUNTIF(รวมเกรด3!$E$5:$E$31,S$23)))</f>
        <v>2</v>
      </c>
      <c r="T36" s="732"/>
      <c r="U36" s="732" t="str">
        <f>IF($A$36="","",IF(COUNTIF(รวมเกรด3!$E$5:$E$31,U$23)=0,"",COUNTIF(รวมเกรด3!$E$5:$E$31,U$23)))</f>
        <v/>
      </c>
      <c r="V36" s="732"/>
      <c r="W36" s="732" t="str">
        <f>IF($A$36="","",IF(COUNTIF(รวมเกรด3!$E$5:$E$31,W$23)=0,"",COUNTIF(รวมเกรด3!$E$5:$E$31,W$23)))</f>
        <v/>
      </c>
      <c r="X36" s="732"/>
    </row>
    <row r="37" spans="1:24" ht="20.100000000000001" customHeight="1" thickBot="1">
      <c r="A37" s="717" t="s">
        <v>439</v>
      </c>
      <c r="B37" s="718"/>
      <c r="C37" s="718"/>
      <c r="D37" s="718"/>
      <c r="E37" s="718"/>
      <c r="F37" s="718"/>
      <c r="G37" s="718"/>
      <c r="H37" s="718"/>
      <c r="I37" s="718"/>
      <c r="J37" s="718"/>
      <c r="K37" s="718"/>
      <c r="L37" s="718"/>
      <c r="M37" s="718"/>
      <c r="N37" s="718"/>
      <c r="O37" s="718"/>
      <c r="P37" s="718"/>
      <c r="Q37" s="718"/>
      <c r="R37" s="719"/>
      <c r="S37" s="720">
        <f>IF($F$24="","",((SUM(F24:H36)*100/13/100)))</f>
        <v>2.0979020979020984</v>
      </c>
      <c r="T37" s="721"/>
      <c r="U37" s="721"/>
      <c r="V37" s="721"/>
      <c r="W37" s="721"/>
      <c r="X37" s="722"/>
    </row>
    <row r="38" spans="1:24" ht="38.4" customHeight="1">
      <c r="A38" s="723" t="s">
        <v>397</v>
      </c>
      <c r="B38" s="724"/>
      <c r="C38" s="724"/>
      <c r="D38" s="724"/>
      <c r="E38" s="724"/>
      <c r="F38" s="724"/>
      <c r="G38" s="724"/>
      <c r="H38" s="725"/>
      <c r="I38" s="723" t="s">
        <v>397</v>
      </c>
      <c r="J38" s="724"/>
      <c r="K38" s="724"/>
      <c r="L38" s="724"/>
      <c r="M38" s="724"/>
      <c r="N38" s="724"/>
      <c r="O38" s="725"/>
      <c r="P38" s="729" t="s">
        <v>444</v>
      </c>
      <c r="Q38" s="730"/>
      <c r="R38" s="730"/>
      <c r="S38" s="730"/>
      <c r="T38" s="730"/>
      <c r="U38" s="730"/>
      <c r="V38" s="730"/>
      <c r="W38" s="730"/>
      <c r="X38" s="731"/>
    </row>
    <row r="39" spans="1:24" ht="19.95" customHeight="1" thickBot="1">
      <c r="A39" s="726" t="str">
        <f>IF(ตั้งค่า!I14="","","( " &amp; ตั้งค่า!I14 &amp; " )")</f>
        <v>( นางสาวนฤภร วาตาดา )</v>
      </c>
      <c r="B39" s="727"/>
      <c r="C39" s="727"/>
      <c r="D39" s="727"/>
      <c r="E39" s="727"/>
      <c r="F39" s="727"/>
      <c r="G39" s="727"/>
      <c r="H39" s="728"/>
      <c r="I39" s="726" t="str">
        <f>IF(ตั้งค่า!I15="","","( " &amp; ตั้งค่า!I15 &amp; " )")</f>
        <v/>
      </c>
      <c r="J39" s="727"/>
      <c r="K39" s="727"/>
      <c r="L39" s="727"/>
      <c r="M39" s="727"/>
      <c r="N39" s="727"/>
      <c r="O39" s="728"/>
      <c r="P39" s="415"/>
      <c r="Q39" s="727" t="str">
        <f>IF(ตั้งค่า!I17="","","( " &amp; ตั้งค่า!I17 &amp; " )")</f>
        <v>( นางสาวศิริลักษณ์ สืบไทย )</v>
      </c>
      <c r="R39" s="727"/>
      <c r="S39" s="727"/>
      <c r="T39" s="727"/>
      <c r="U39" s="727"/>
      <c r="V39" s="416"/>
      <c r="W39" s="416"/>
      <c r="X39" s="417"/>
    </row>
    <row r="40" spans="1:24">
      <c r="A40" s="418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</row>
    <row r="41" spans="1:24">
      <c r="A41" s="418"/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</row>
    <row r="42" spans="1:24">
      <c r="A42" s="418"/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</row>
    <row r="43" spans="1:24">
      <c r="A43" s="418"/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</row>
    <row r="44" spans="1:24">
      <c r="A44" s="418"/>
      <c r="B44" s="418"/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</row>
    <row r="45" spans="1:24">
      <c r="A45" s="418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</row>
    <row r="46" spans="1:24">
      <c r="A46" s="418"/>
      <c r="B46" s="418"/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</row>
    <row r="47" spans="1:24">
      <c r="A47" s="418"/>
      <c r="B47" s="418"/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</row>
    <row r="48" spans="1:24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</row>
    <row r="49" spans="1:24">
      <c r="A49" s="418"/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</row>
    <row r="50" spans="1:24">
      <c r="A50" s="418"/>
      <c r="B50" s="418"/>
      <c r="C50" s="418"/>
      <c r="D50" s="418"/>
      <c r="E50" s="418"/>
      <c r="F50" s="418"/>
      <c r="G50" s="418"/>
      <c r="H50" s="418"/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</row>
    <row r="51" spans="1:24">
      <c r="A51" s="418"/>
      <c r="B51" s="418"/>
      <c r="C51" s="418"/>
      <c r="D51" s="418"/>
      <c r="E51" s="418"/>
      <c r="F51" s="418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</row>
    <row r="52" spans="1:24">
      <c r="A52" s="418"/>
      <c r="B52" s="418"/>
      <c r="C52" s="418"/>
      <c r="D52" s="418"/>
      <c r="E52" s="418"/>
      <c r="F52" s="418"/>
      <c r="G52" s="418"/>
      <c r="H52" s="418"/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</row>
    <row r="53" spans="1:24">
      <c r="A53" s="418"/>
      <c r="B53" s="418"/>
      <c r="C53" s="418"/>
      <c r="D53" s="418"/>
      <c r="E53" s="418"/>
      <c r="F53" s="418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</row>
    <row r="54" spans="1:24">
      <c r="A54" s="418"/>
      <c r="B54" s="418"/>
      <c r="C54" s="418"/>
      <c r="D54" s="418"/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</row>
    <row r="55" spans="1:24">
      <c r="A55" s="418"/>
      <c r="B55" s="418"/>
      <c r="C55" s="418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</row>
    <row r="56" spans="1:24">
      <c r="A56" s="418"/>
      <c r="B56" s="418"/>
      <c r="C56" s="418"/>
      <c r="D56" s="418"/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</row>
    <row r="57" spans="1:24">
      <c r="A57" s="418"/>
      <c r="B57" s="418"/>
      <c r="C57" s="418"/>
      <c r="D57" s="418"/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</row>
    <row r="58" spans="1:24">
      <c r="A58" s="418"/>
      <c r="B58" s="418"/>
      <c r="C58" s="418"/>
      <c r="D58" s="418"/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</row>
    <row r="59" spans="1:24">
      <c r="A59" s="418"/>
      <c r="B59" s="418"/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</row>
    <row r="60" spans="1:24">
      <c r="A60" s="418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</row>
    <row r="61" spans="1:24">
      <c r="A61" s="418"/>
      <c r="B61" s="418"/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</row>
    <row r="62" spans="1:24">
      <c r="A62" s="418"/>
      <c r="B62" s="418"/>
      <c r="C62" s="41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</row>
    <row r="63" spans="1:24">
      <c r="A63" s="418"/>
      <c r="B63" s="418"/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</row>
    <row r="64" spans="1:24">
      <c r="A64" s="418"/>
      <c r="B64" s="418"/>
      <c r="C64" s="41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</row>
    <row r="65" spans="1:24">
      <c r="A65" s="418"/>
      <c r="B65" s="418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</row>
    <row r="66" spans="1:24">
      <c r="A66" s="418"/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</row>
    <row r="67" spans="1:24">
      <c r="A67" s="418"/>
      <c r="B67" s="418"/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418"/>
    </row>
    <row r="68" spans="1:24">
      <c r="A68" s="418"/>
      <c r="B68" s="418"/>
      <c r="C68" s="418"/>
      <c r="D68" s="418"/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</row>
    <row r="69" spans="1:24">
      <c r="A69" s="418"/>
      <c r="B69" s="418"/>
      <c r="C69" s="41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</row>
    <row r="70" spans="1:24">
      <c r="A70" s="418"/>
      <c r="B70" s="418"/>
      <c r="C70" s="41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</row>
    <row r="71" spans="1:24">
      <c r="A71" s="418"/>
      <c r="B71" s="418"/>
      <c r="C71" s="418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</row>
    <row r="72" spans="1:24">
      <c r="A72" s="418"/>
      <c r="B72" s="418"/>
      <c r="C72" s="418"/>
      <c r="D72" s="418"/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1:24">
      <c r="A73" s="418"/>
      <c r="B73" s="418"/>
      <c r="C73" s="418"/>
      <c r="D73" s="418"/>
      <c r="E73" s="418"/>
      <c r="F73" s="418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</row>
    <row r="74" spans="1:24">
      <c r="A74" s="418"/>
      <c r="B74" s="418"/>
      <c r="C74" s="418"/>
      <c r="D74" s="418"/>
      <c r="E74" s="418"/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</row>
    <row r="75" spans="1:24">
      <c r="A75" s="418"/>
      <c r="B75" s="418"/>
      <c r="C75" s="418"/>
      <c r="D75" s="418"/>
      <c r="E75" s="418"/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</row>
    <row r="76" spans="1:24">
      <c r="A76" s="418"/>
      <c r="B76" s="418"/>
      <c r="C76" s="418"/>
      <c r="D76" s="418"/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</row>
    <row r="77" spans="1:24">
      <c r="A77" s="418"/>
      <c r="B77" s="418"/>
      <c r="C77" s="418"/>
      <c r="D77" s="418"/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</row>
    <row r="78" spans="1:24">
      <c r="A78" s="418"/>
      <c r="B78" s="418"/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</row>
    <row r="79" spans="1:24">
      <c r="A79" s="418"/>
      <c r="B79" s="418"/>
      <c r="C79" s="418"/>
      <c r="D79" s="418"/>
      <c r="E79" s="418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</row>
    <row r="80" spans="1:24">
      <c r="A80" s="418"/>
      <c r="B80" s="418"/>
      <c r="C80" s="418"/>
      <c r="D80" s="418"/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</row>
    <row r="81" spans="1:24">
      <c r="A81" s="418"/>
      <c r="B81" s="418"/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</row>
    <row r="82" spans="1:24">
      <c r="A82" s="418"/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</row>
    <row r="83" spans="1:24">
      <c r="A83" s="418"/>
      <c r="B83" s="418"/>
      <c r="C83" s="418"/>
      <c r="D83" s="418"/>
      <c r="E83" s="418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</row>
    <row r="84" spans="1:24">
      <c r="A84" s="418"/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</row>
    <row r="85" spans="1:24">
      <c r="A85" s="418"/>
      <c r="B85" s="418"/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</row>
    <row r="86" spans="1:24">
      <c r="A86" s="418"/>
      <c r="B86" s="418"/>
      <c r="C86" s="418"/>
      <c r="D86" s="418"/>
      <c r="E86" s="418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418"/>
    </row>
    <row r="87" spans="1:24">
      <c r="A87" s="418"/>
      <c r="B87" s="418"/>
      <c r="C87" s="418"/>
      <c r="D87" s="418"/>
      <c r="E87" s="418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</row>
    <row r="88" spans="1:24">
      <c r="A88" s="418"/>
      <c r="B88" s="418"/>
      <c r="C88" s="418"/>
      <c r="D88" s="418"/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418"/>
    </row>
    <row r="89" spans="1:24">
      <c r="A89" s="418"/>
      <c r="B89" s="418"/>
      <c r="C89" s="418"/>
      <c r="D89" s="418"/>
      <c r="E89" s="418"/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</row>
    <row r="90" spans="1:24">
      <c r="A90" s="418"/>
      <c r="B90" s="418"/>
      <c r="C90" s="418"/>
      <c r="D90" s="418"/>
      <c r="E90" s="418"/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</row>
    <row r="91" spans="1:24">
      <c r="A91" s="418"/>
      <c r="B91" s="418"/>
      <c r="C91" s="418"/>
      <c r="D91" s="418"/>
      <c r="E91" s="418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</row>
    <row r="92" spans="1:24">
      <c r="A92" s="418"/>
      <c r="B92" s="418"/>
      <c r="C92" s="418"/>
      <c r="D92" s="418"/>
      <c r="E92" s="418"/>
      <c r="F92" s="418"/>
      <c r="G92" s="418"/>
      <c r="H92" s="418"/>
      <c r="I92" s="418"/>
      <c r="J92" s="418"/>
      <c r="K92" s="418"/>
      <c r="L92" s="418"/>
      <c r="M92" s="418"/>
      <c r="N92" s="418"/>
      <c r="O92" s="418"/>
      <c r="P92" s="418"/>
      <c r="Q92" s="418"/>
      <c r="R92" s="418"/>
      <c r="S92" s="418"/>
      <c r="T92" s="418"/>
      <c r="U92" s="418"/>
      <c r="V92" s="418"/>
      <c r="W92" s="418"/>
      <c r="X92" s="418"/>
    </row>
    <row r="93" spans="1:24">
      <c r="A93" s="418"/>
      <c r="B93" s="418"/>
      <c r="C93" s="418"/>
      <c r="D93" s="418"/>
      <c r="E93" s="418"/>
      <c r="F93" s="418"/>
      <c r="G93" s="418"/>
      <c r="H93" s="418"/>
      <c r="I93" s="418"/>
      <c r="J93" s="418"/>
      <c r="K93" s="418"/>
      <c r="L93" s="418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</row>
    <row r="94" spans="1:24">
      <c r="A94" s="418"/>
      <c r="B94" s="418"/>
      <c r="C94" s="418"/>
      <c r="D94" s="418"/>
      <c r="E94" s="418"/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</row>
    <row r="95" spans="1:24">
      <c r="A95" s="418"/>
      <c r="B95" s="418"/>
      <c r="C95" s="418"/>
      <c r="D95" s="418"/>
      <c r="E95" s="418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</row>
    <row r="96" spans="1:24">
      <c r="A96" s="418"/>
      <c r="B96" s="418"/>
      <c r="C96" s="418"/>
      <c r="D96" s="418"/>
      <c r="E96" s="418"/>
      <c r="F96" s="418"/>
      <c r="G96" s="418"/>
      <c r="H96" s="418"/>
      <c r="I96" s="418"/>
      <c r="J96" s="418"/>
      <c r="K96" s="418"/>
      <c r="L96" s="418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</row>
    <row r="97" spans="1:24">
      <c r="A97" s="418"/>
      <c r="B97" s="418"/>
      <c r="C97" s="418"/>
      <c r="D97" s="418"/>
      <c r="E97" s="418"/>
      <c r="F97" s="418"/>
      <c r="G97" s="418"/>
      <c r="H97" s="418"/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</row>
    <row r="98" spans="1:24">
      <c r="A98" s="418"/>
      <c r="B98" s="418"/>
      <c r="C98" s="418"/>
      <c r="D98" s="418"/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</row>
    <row r="99" spans="1:24">
      <c r="A99" s="418"/>
      <c r="B99" s="418"/>
      <c r="C99" s="418"/>
      <c r="D99" s="418"/>
      <c r="E99" s="418"/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</row>
    <row r="100" spans="1:24">
      <c r="A100" s="418"/>
      <c r="B100" s="418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</row>
    <row r="101" spans="1:24">
      <c r="A101" s="418"/>
      <c r="B101" s="418"/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</row>
    <row r="102" spans="1:24">
      <c r="A102" s="418"/>
      <c r="B102" s="418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</row>
    <row r="103" spans="1:24">
      <c r="A103" s="418"/>
      <c r="B103" s="418"/>
      <c r="C103" s="418"/>
      <c r="D103" s="418"/>
      <c r="E103" s="418"/>
      <c r="F103" s="418"/>
      <c r="G103" s="418"/>
      <c r="H103" s="418"/>
      <c r="I103" s="418"/>
      <c r="J103" s="418"/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</row>
    <row r="104" spans="1:24">
      <c r="A104" s="418"/>
      <c r="B104" s="418"/>
      <c r="C104" s="418"/>
      <c r="D104" s="418"/>
      <c r="E104" s="418"/>
      <c r="F104" s="418"/>
      <c r="G104" s="418"/>
      <c r="H104" s="418"/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</row>
    <row r="105" spans="1:24">
      <c r="A105" s="418"/>
      <c r="B105" s="418"/>
      <c r="C105" s="418"/>
      <c r="D105" s="418"/>
      <c r="E105" s="418"/>
      <c r="F105" s="418"/>
      <c r="G105" s="418"/>
      <c r="H105" s="418"/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</row>
    <row r="106" spans="1:24">
      <c r="A106" s="418"/>
      <c r="B106" s="418"/>
      <c r="C106" s="418"/>
      <c r="D106" s="418"/>
      <c r="E106" s="418"/>
      <c r="F106" s="418"/>
      <c r="G106" s="418"/>
      <c r="H106" s="418"/>
      <c r="I106" s="418"/>
      <c r="J106" s="418"/>
      <c r="K106" s="418"/>
      <c r="L106" s="418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</row>
    <row r="107" spans="1:24">
      <c r="A107" s="418"/>
      <c r="B107" s="418"/>
      <c r="C107" s="418"/>
      <c r="D107" s="418"/>
      <c r="E107" s="418"/>
      <c r="F107" s="418"/>
      <c r="G107" s="418"/>
      <c r="H107" s="418"/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</row>
    <row r="108" spans="1:24">
      <c r="A108" s="418"/>
      <c r="B108" s="418"/>
      <c r="C108" s="418"/>
      <c r="D108" s="418"/>
      <c r="E108" s="418"/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</row>
    <row r="109" spans="1:24">
      <c r="A109" s="418"/>
      <c r="B109" s="418"/>
      <c r="C109" s="418"/>
      <c r="D109" s="418"/>
      <c r="E109" s="418"/>
      <c r="F109" s="418"/>
      <c r="G109" s="418"/>
      <c r="H109" s="418"/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</row>
    <row r="110" spans="1:24">
      <c r="A110" s="418"/>
      <c r="B110" s="418"/>
      <c r="C110" s="418"/>
      <c r="D110" s="418"/>
      <c r="E110" s="418"/>
      <c r="F110" s="418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</row>
    <row r="111" spans="1:24">
      <c r="A111" s="418"/>
      <c r="B111" s="418"/>
      <c r="C111" s="418"/>
      <c r="D111" s="418"/>
      <c r="E111" s="418"/>
      <c r="F111" s="418"/>
      <c r="G111" s="418"/>
      <c r="H111" s="418"/>
      <c r="I111" s="418"/>
      <c r="J111" s="418"/>
      <c r="K111" s="418"/>
      <c r="L111" s="418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</row>
    <row r="112" spans="1:24">
      <c r="A112" s="418"/>
      <c r="B112" s="418"/>
      <c r="C112" s="418"/>
      <c r="D112" s="418"/>
      <c r="E112" s="418"/>
      <c r="F112" s="418"/>
      <c r="G112" s="418"/>
      <c r="H112" s="418"/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</row>
    <row r="113" spans="1:24">
      <c r="A113" s="418"/>
      <c r="B113" s="418"/>
      <c r="C113" s="418"/>
      <c r="D113" s="418"/>
      <c r="E113" s="418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</row>
    <row r="114" spans="1:24">
      <c r="A114" s="418"/>
      <c r="B114" s="418"/>
      <c r="C114" s="418"/>
      <c r="D114" s="418"/>
      <c r="E114" s="418"/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</row>
    <row r="115" spans="1:24">
      <c r="A115" s="418"/>
      <c r="B115" s="418"/>
      <c r="C115" s="418"/>
      <c r="D115" s="418"/>
      <c r="E115" s="418"/>
      <c r="F115" s="418"/>
      <c r="G115" s="418"/>
      <c r="H115" s="418"/>
      <c r="I115" s="418"/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</row>
    <row r="116" spans="1:24">
      <c r="A116" s="418"/>
      <c r="B116" s="418"/>
      <c r="C116" s="418"/>
      <c r="D116" s="418"/>
      <c r="E116" s="418"/>
      <c r="F116" s="418"/>
      <c r="G116" s="418"/>
      <c r="H116" s="418"/>
      <c r="I116" s="418"/>
      <c r="J116" s="418"/>
      <c r="K116" s="418"/>
      <c r="L116" s="418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</row>
    <row r="117" spans="1:24">
      <c r="A117" s="418"/>
      <c r="B117" s="418"/>
      <c r="C117" s="418"/>
      <c r="D117" s="418"/>
      <c r="E117" s="418"/>
      <c r="F117" s="418"/>
      <c r="G117" s="418"/>
      <c r="H117" s="418"/>
      <c r="I117" s="418"/>
      <c r="J117" s="418"/>
      <c r="K117" s="418"/>
      <c r="L117" s="418"/>
      <c r="M117" s="418"/>
      <c r="N117" s="418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</row>
    <row r="118" spans="1:24">
      <c r="A118" s="418"/>
      <c r="B118" s="418"/>
      <c r="C118" s="418"/>
      <c r="D118" s="418"/>
      <c r="E118" s="418"/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</row>
    <row r="119" spans="1:24">
      <c r="A119" s="418"/>
      <c r="B119" s="418"/>
      <c r="C119" s="418"/>
      <c r="D119" s="418"/>
      <c r="E119" s="418"/>
      <c r="F119" s="418"/>
      <c r="G119" s="418"/>
      <c r="H119" s="418"/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</row>
    <row r="120" spans="1:24">
      <c r="A120" s="418"/>
      <c r="B120" s="418"/>
      <c r="C120" s="418"/>
      <c r="D120" s="418"/>
      <c r="E120" s="418"/>
      <c r="F120" s="418"/>
      <c r="G120" s="418"/>
      <c r="H120" s="418"/>
      <c r="I120" s="418"/>
      <c r="J120" s="418"/>
      <c r="K120" s="418"/>
      <c r="L120" s="418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</row>
    <row r="121" spans="1:24">
      <c r="A121" s="418"/>
      <c r="B121" s="418"/>
      <c r="C121" s="418"/>
      <c r="D121" s="418"/>
      <c r="E121" s="418"/>
      <c r="F121" s="418"/>
      <c r="G121" s="418"/>
      <c r="H121" s="418"/>
      <c r="I121" s="418"/>
      <c r="J121" s="418"/>
      <c r="K121" s="418"/>
      <c r="L121" s="418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</row>
    <row r="122" spans="1:24">
      <c r="A122" s="418"/>
      <c r="B122" s="418"/>
      <c r="C122" s="418"/>
      <c r="D122" s="418"/>
      <c r="E122" s="418"/>
      <c r="F122" s="418"/>
      <c r="G122" s="418"/>
      <c r="H122" s="418"/>
      <c r="I122" s="418"/>
      <c r="J122" s="418"/>
      <c r="K122" s="418"/>
      <c r="L122" s="418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</row>
    <row r="123" spans="1:24">
      <c r="A123" s="418"/>
      <c r="B123" s="418"/>
      <c r="C123" s="418"/>
      <c r="D123" s="418"/>
      <c r="E123" s="418"/>
      <c r="F123" s="418"/>
      <c r="G123" s="418"/>
      <c r="H123" s="418"/>
      <c r="I123" s="418"/>
      <c r="J123" s="418"/>
      <c r="K123" s="418"/>
      <c r="L123" s="418"/>
      <c r="M123" s="418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</row>
    <row r="124" spans="1:24">
      <c r="A124" s="418"/>
      <c r="B124" s="418"/>
      <c r="C124" s="418"/>
      <c r="D124" s="418"/>
      <c r="E124" s="418"/>
      <c r="F124" s="418"/>
      <c r="G124" s="418"/>
      <c r="H124" s="418"/>
      <c r="I124" s="418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</row>
    <row r="125" spans="1:24">
      <c r="A125" s="418"/>
      <c r="B125" s="418"/>
      <c r="C125" s="418"/>
      <c r="D125" s="418"/>
      <c r="E125" s="418"/>
      <c r="F125" s="418"/>
      <c r="G125" s="418"/>
      <c r="H125" s="418"/>
      <c r="I125" s="418"/>
      <c r="J125" s="418"/>
      <c r="K125" s="418"/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</row>
    <row r="126" spans="1:24">
      <c r="A126" s="418"/>
      <c r="B126" s="418"/>
      <c r="C126" s="418"/>
      <c r="D126" s="418"/>
      <c r="E126" s="418"/>
      <c r="F126" s="418"/>
      <c r="G126" s="418"/>
      <c r="H126" s="418"/>
      <c r="I126" s="418"/>
      <c r="J126" s="418"/>
      <c r="K126" s="418"/>
      <c r="L126" s="418"/>
      <c r="M126" s="418"/>
      <c r="N126" s="418"/>
      <c r="O126" s="418"/>
      <c r="P126" s="418"/>
      <c r="Q126" s="418"/>
      <c r="R126" s="418"/>
      <c r="S126" s="418"/>
      <c r="T126" s="418"/>
      <c r="U126" s="418"/>
      <c r="V126" s="418"/>
      <c r="W126" s="418"/>
      <c r="X126" s="418"/>
    </row>
    <row r="127" spans="1:24">
      <c r="A127" s="418"/>
      <c r="B127" s="418"/>
      <c r="C127" s="418"/>
      <c r="D127" s="418"/>
      <c r="E127" s="418"/>
      <c r="F127" s="418"/>
      <c r="G127" s="418"/>
      <c r="H127" s="418"/>
      <c r="I127" s="418"/>
      <c r="J127" s="418"/>
      <c r="K127" s="418"/>
      <c r="L127" s="418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</row>
    <row r="128" spans="1:24">
      <c r="A128" s="418"/>
      <c r="B128" s="418"/>
      <c r="C128" s="418"/>
      <c r="D128" s="418"/>
      <c r="E128" s="418"/>
      <c r="F128" s="418"/>
      <c r="G128" s="418"/>
      <c r="H128" s="418"/>
      <c r="I128" s="418"/>
      <c r="J128" s="418"/>
      <c r="K128" s="418"/>
      <c r="L128" s="418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</row>
    <row r="129" spans="1:24">
      <c r="A129" s="418"/>
      <c r="B129" s="418"/>
      <c r="C129" s="418"/>
      <c r="D129" s="418"/>
      <c r="E129" s="418"/>
      <c r="F129" s="418"/>
      <c r="G129" s="418"/>
      <c r="H129" s="418"/>
      <c r="I129" s="418"/>
      <c r="J129" s="418"/>
      <c r="K129" s="418"/>
      <c r="L129" s="418"/>
      <c r="M129" s="418"/>
      <c r="N129" s="418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</row>
    <row r="130" spans="1:24">
      <c r="A130" s="418"/>
      <c r="B130" s="418"/>
      <c r="C130" s="418"/>
      <c r="D130" s="418"/>
      <c r="E130" s="418"/>
      <c r="F130" s="418"/>
      <c r="G130" s="418"/>
      <c r="H130" s="418"/>
      <c r="I130" s="418"/>
      <c r="J130" s="418"/>
      <c r="K130" s="418"/>
      <c r="L130" s="418"/>
      <c r="M130" s="418"/>
      <c r="N130" s="418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</row>
    <row r="131" spans="1:24">
      <c r="A131" s="418"/>
      <c r="B131" s="418"/>
      <c r="C131" s="418"/>
      <c r="D131" s="418"/>
      <c r="E131" s="418"/>
      <c r="F131" s="418"/>
      <c r="G131" s="418"/>
      <c r="H131" s="418"/>
      <c r="I131" s="418"/>
      <c r="J131" s="418"/>
      <c r="K131" s="418"/>
      <c r="L131" s="418"/>
      <c r="M131" s="418"/>
      <c r="N131" s="418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</row>
    <row r="132" spans="1:24">
      <c r="A132" s="418"/>
      <c r="B132" s="418"/>
      <c r="C132" s="418"/>
      <c r="D132" s="418"/>
      <c r="E132" s="418"/>
      <c r="F132" s="418"/>
      <c r="G132" s="418"/>
      <c r="H132" s="418"/>
      <c r="I132" s="418"/>
      <c r="J132" s="418"/>
      <c r="K132" s="418"/>
      <c r="L132" s="418"/>
      <c r="M132" s="418"/>
      <c r="N132" s="418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</row>
    <row r="133" spans="1:24">
      <c r="A133" s="418"/>
      <c r="B133" s="418"/>
      <c r="C133" s="418"/>
      <c r="D133" s="418"/>
      <c r="E133" s="418"/>
      <c r="F133" s="418"/>
      <c r="G133" s="418"/>
      <c r="H133" s="418"/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</row>
    <row r="134" spans="1:24">
      <c r="A134" s="418"/>
      <c r="B134" s="418"/>
      <c r="C134" s="418"/>
      <c r="D134" s="418"/>
      <c r="E134" s="418"/>
      <c r="F134" s="418"/>
      <c r="G134" s="418"/>
      <c r="H134" s="418"/>
      <c r="I134" s="418"/>
      <c r="J134" s="418"/>
      <c r="K134" s="418"/>
      <c r="L134" s="418"/>
      <c r="M134" s="418"/>
      <c r="N134" s="418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</row>
    <row r="135" spans="1:24">
      <c r="A135" s="418"/>
      <c r="B135" s="418"/>
      <c r="C135" s="418"/>
      <c r="D135" s="418"/>
      <c r="E135" s="418"/>
      <c r="F135" s="418"/>
      <c r="G135" s="418"/>
      <c r="H135" s="418"/>
      <c r="I135" s="418"/>
      <c r="J135" s="418"/>
      <c r="K135" s="418"/>
      <c r="L135" s="418"/>
      <c r="M135" s="418"/>
      <c r="N135" s="418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</row>
    <row r="136" spans="1:24">
      <c r="A136" s="418"/>
      <c r="B136" s="418"/>
      <c r="C136" s="418"/>
      <c r="D136" s="418"/>
      <c r="E136" s="418"/>
      <c r="F136" s="418"/>
      <c r="G136" s="418"/>
      <c r="H136" s="418"/>
      <c r="I136" s="418"/>
      <c r="J136" s="418"/>
      <c r="K136" s="418"/>
      <c r="L136" s="418"/>
      <c r="M136" s="418"/>
      <c r="N136" s="418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</row>
    <row r="137" spans="1:24">
      <c r="A137" s="418"/>
      <c r="B137" s="418"/>
      <c r="C137" s="418"/>
      <c r="D137" s="418"/>
      <c r="E137" s="418"/>
      <c r="F137" s="418"/>
      <c r="G137" s="418"/>
      <c r="H137" s="418"/>
      <c r="I137" s="418"/>
      <c r="J137" s="418"/>
      <c r="K137" s="418"/>
      <c r="L137" s="418"/>
      <c r="M137" s="418"/>
      <c r="N137" s="418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</row>
    <row r="138" spans="1:24">
      <c r="A138" s="418"/>
      <c r="B138" s="418"/>
      <c r="C138" s="418"/>
      <c r="D138" s="418"/>
      <c r="E138" s="418"/>
      <c r="F138" s="418"/>
      <c r="G138" s="418"/>
      <c r="H138" s="418"/>
      <c r="I138" s="418"/>
      <c r="J138" s="418"/>
      <c r="K138" s="418"/>
      <c r="L138" s="418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</row>
    <row r="139" spans="1:24">
      <c r="A139" s="418"/>
      <c r="B139" s="418"/>
      <c r="C139" s="418"/>
      <c r="D139" s="418"/>
      <c r="E139" s="418"/>
      <c r="F139" s="418"/>
      <c r="G139" s="418"/>
      <c r="H139" s="418"/>
      <c r="I139" s="418"/>
      <c r="J139" s="418"/>
      <c r="K139" s="418"/>
      <c r="L139" s="418"/>
      <c r="M139" s="418"/>
      <c r="N139" s="418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</row>
    <row r="140" spans="1:24">
      <c r="A140" s="418"/>
      <c r="B140" s="418"/>
      <c r="C140" s="418"/>
      <c r="D140" s="418"/>
      <c r="E140" s="418"/>
      <c r="F140" s="418"/>
      <c r="G140" s="418"/>
      <c r="H140" s="418"/>
      <c r="I140" s="418"/>
      <c r="J140" s="418"/>
      <c r="K140" s="418"/>
      <c r="L140" s="418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</row>
    <row r="141" spans="1:24">
      <c r="A141" s="418"/>
      <c r="B141" s="418"/>
      <c r="C141" s="418"/>
      <c r="D141" s="418"/>
      <c r="E141" s="418"/>
      <c r="F141" s="418"/>
      <c r="G141" s="418"/>
      <c r="H141" s="418"/>
      <c r="I141" s="418"/>
      <c r="J141" s="418"/>
      <c r="K141" s="418"/>
      <c r="L141" s="418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</row>
    <row r="142" spans="1:24">
      <c r="A142" s="418"/>
      <c r="B142" s="418"/>
      <c r="C142" s="418"/>
      <c r="D142" s="418"/>
      <c r="E142" s="418"/>
      <c r="F142" s="418"/>
      <c r="G142" s="418"/>
      <c r="H142" s="418"/>
      <c r="I142" s="418"/>
      <c r="J142" s="418"/>
      <c r="K142" s="418"/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</row>
    <row r="143" spans="1:24">
      <c r="A143" s="418"/>
      <c r="B143" s="418"/>
      <c r="C143" s="418"/>
      <c r="D143" s="418"/>
      <c r="E143" s="418"/>
      <c r="F143" s="418"/>
      <c r="G143" s="418"/>
      <c r="H143" s="418"/>
      <c r="I143" s="418"/>
      <c r="J143" s="418"/>
      <c r="K143" s="418"/>
      <c r="L143" s="418"/>
      <c r="M143" s="418"/>
      <c r="N143" s="418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</row>
    <row r="144" spans="1:24">
      <c r="A144" s="418"/>
      <c r="B144" s="418"/>
      <c r="C144" s="418"/>
      <c r="D144" s="418"/>
      <c r="E144" s="418"/>
      <c r="F144" s="418"/>
      <c r="G144" s="418"/>
      <c r="H144" s="418"/>
      <c r="I144" s="418"/>
      <c r="J144" s="418"/>
      <c r="K144" s="418"/>
      <c r="L144" s="418"/>
      <c r="M144" s="418"/>
      <c r="N144" s="418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</row>
    <row r="145" spans="1:24">
      <c r="A145" s="418"/>
      <c r="B145" s="418"/>
      <c r="C145" s="418"/>
      <c r="D145" s="418"/>
      <c r="E145" s="418"/>
      <c r="F145" s="418"/>
      <c r="G145" s="418"/>
      <c r="H145" s="418"/>
      <c r="I145" s="418"/>
      <c r="J145" s="418"/>
      <c r="K145" s="418"/>
      <c r="L145" s="418"/>
      <c r="M145" s="418"/>
      <c r="N145" s="418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</row>
    <row r="146" spans="1:24">
      <c r="A146" s="418"/>
      <c r="B146" s="418"/>
      <c r="C146" s="418"/>
      <c r="D146" s="418"/>
      <c r="E146" s="418"/>
      <c r="F146" s="418"/>
      <c r="G146" s="418"/>
      <c r="H146" s="418"/>
      <c r="I146" s="418"/>
      <c r="J146" s="418"/>
      <c r="K146" s="418"/>
      <c r="L146" s="418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</row>
    <row r="147" spans="1:24">
      <c r="A147" s="418"/>
      <c r="B147" s="418"/>
      <c r="C147" s="418"/>
      <c r="D147" s="418"/>
      <c r="E147" s="418"/>
      <c r="F147" s="418"/>
      <c r="G147" s="418"/>
      <c r="H147" s="418"/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</row>
    <row r="148" spans="1:24">
      <c r="A148" s="418"/>
      <c r="B148" s="418"/>
      <c r="C148" s="418"/>
      <c r="D148" s="418"/>
      <c r="E148" s="418"/>
      <c r="F148" s="418"/>
      <c r="G148" s="418"/>
      <c r="H148" s="418"/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</row>
    <row r="149" spans="1:24">
      <c r="A149" s="418"/>
      <c r="B149" s="418"/>
      <c r="C149" s="418"/>
      <c r="D149" s="418"/>
      <c r="E149" s="418"/>
      <c r="F149" s="418"/>
      <c r="G149" s="418"/>
      <c r="H149" s="418"/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</row>
    <row r="150" spans="1:24">
      <c r="A150" s="418"/>
      <c r="B150" s="418"/>
      <c r="C150" s="418"/>
      <c r="D150" s="418"/>
      <c r="E150" s="418"/>
      <c r="F150" s="418"/>
      <c r="G150" s="418"/>
      <c r="H150" s="418"/>
      <c r="I150" s="418"/>
      <c r="J150" s="418"/>
      <c r="K150" s="418"/>
      <c r="L150" s="418"/>
      <c r="M150" s="418"/>
      <c r="N150" s="418"/>
      <c r="O150" s="418"/>
      <c r="P150" s="418"/>
      <c r="Q150" s="418"/>
      <c r="R150" s="418"/>
      <c r="S150" s="418"/>
      <c r="T150" s="418"/>
      <c r="U150" s="418"/>
      <c r="V150" s="418"/>
      <c r="W150" s="418"/>
      <c r="X150" s="418"/>
    </row>
    <row r="151" spans="1:24">
      <c r="A151" s="418"/>
      <c r="B151" s="418"/>
      <c r="C151" s="418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</row>
    <row r="152" spans="1:24">
      <c r="A152" s="418"/>
      <c r="B152" s="418"/>
      <c r="C152" s="418"/>
      <c r="D152" s="418"/>
      <c r="E152" s="418"/>
      <c r="F152" s="418"/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</row>
    <row r="153" spans="1:24">
      <c r="A153" s="418"/>
      <c r="B153" s="418"/>
      <c r="C153" s="418"/>
      <c r="D153" s="418"/>
      <c r="E153" s="418"/>
      <c r="F153" s="418"/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</row>
    <row r="154" spans="1:24">
      <c r="A154" s="418"/>
      <c r="B154" s="418"/>
      <c r="C154" s="418"/>
      <c r="D154" s="418"/>
      <c r="E154" s="418"/>
      <c r="F154" s="418"/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</row>
    <row r="155" spans="1:24">
      <c r="A155" s="418"/>
      <c r="B155" s="418"/>
      <c r="C155" s="418"/>
      <c r="D155" s="418"/>
      <c r="E155" s="418"/>
      <c r="F155" s="418"/>
      <c r="G155" s="418"/>
      <c r="H155" s="418"/>
      <c r="I155" s="418"/>
      <c r="J155" s="418"/>
      <c r="K155" s="418"/>
      <c r="L155" s="418"/>
      <c r="M155" s="418"/>
      <c r="N155" s="418"/>
      <c r="O155" s="418"/>
      <c r="P155" s="418"/>
      <c r="Q155" s="418"/>
      <c r="R155" s="418"/>
      <c r="S155" s="418"/>
      <c r="T155" s="418"/>
      <c r="U155" s="418"/>
      <c r="V155" s="418"/>
      <c r="W155" s="418"/>
      <c r="X155" s="418"/>
    </row>
    <row r="156" spans="1:24">
      <c r="A156" s="418"/>
      <c r="B156" s="418"/>
      <c r="C156" s="418"/>
      <c r="D156" s="418"/>
      <c r="E156" s="418"/>
      <c r="F156" s="418"/>
      <c r="G156" s="418"/>
      <c r="H156" s="418"/>
      <c r="I156" s="418"/>
      <c r="J156" s="418"/>
      <c r="K156" s="418"/>
      <c r="L156" s="418"/>
      <c r="M156" s="418"/>
      <c r="N156" s="418"/>
      <c r="O156" s="418"/>
      <c r="P156" s="418"/>
      <c r="Q156" s="418"/>
      <c r="R156" s="418"/>
      <c r="S156" s="418"/>
      <c r="T156" s="418"/>
      <c r="U156" s="418"/>
      <c r="V156" s="418"/>
      <c r="W156" s="418"/>
      <c r="X156" s="418"/>
    </row>
    <row r="157" spans="1:24">
      <c r="A157" s="418"/>
      <c r="B157" s="418"/>
      <c r="C157" s="418"/>
      <c r="D157" s="418"/>
      <c r="E157" s="418"/>
      <c r="F157" s="418"/>
      <c r="G157" s="418"/>
      <c r="H157" s="418"/>
      <c r="I157" s="418"/>
      <c r="J157" s="418"/>
      <c r="K157" s="418"/>
      <c r="L157" s="418"/>
      <c r="M157" s="418"/>
      <c r="N157" s="418"/>
      <c r="O157" s="418"/>
      <c r="P157" s="418"/>
      <c r="Q157" s="418"/>
      <c r="R157" s="418"/>
      <c r="S157" s="418"/>
      <c r="T157" s="418"/>
      <c r="U157" s="418"/>
      <c r="V157" s="418"/>
      <c r="W157" s="418"/>
      <c r="X157" s="418"/>
    </row>
    <row r="158" spans="1:24">
      <c r="A158" s="418"/>
      <c r="B158" s="418"/>
      <c r="C158" s="418"/>
      <c r="D158" s="418"/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8"/>
      <c r="Q158" s="418"/>
      <c r="R158" s="418"/>
      <c r="S158" s="418"/>
      <c r="T158" s="418"/>
      <c r="U158" s="418"/>
      <c r="V158" s="418"/>
      <c r="W158" s="418"/>
      <c r="X158" s="418"/>
    </row>
    <row r="159" spans="1:24">
      <c r="A159" s="418"/>
      <c r="B159" s="418"/>
      <c r="C159" s="418"/>
      <c r="D159" s="418"/>
      <c r="E159" s="418"/>
      <c r="F159" s="418"/>
      <c r="G159" s="418"/>
      <c r="H159" s="418"/>
      <c r="I159" s="418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</row>
    <row r="160" spans="1:24">
      <c r="A160" s="418"/>
      <c r="B160" s="418"/>
      <c r="C160" s="418"/>
      <c r="D160" s="418"/>
      <c r="E160" s="418"/>
      <c r="F160" s="418"/>
      <c r="G160" s="418"/>
      <c r="H160" s="418"/>
      <c r="I160" s="418"/>
      <c r="J160" s="418"/>
      <c r="K160" s="418"/>
      <c r="L160" s="418"/>
      <c r="M160" s="418"/>
      <c r="N160" s="418"/>
      <c r="O160" s="418"/>
      <c r="P160" s="418"/>
      <c r="Q160" s="418"/>
      <c r="R160" s="418"/>
      <c r="S160" s="418"/>
      <c r="T160" s="418"/>
      <c r="U160" s="418"/>
      <c r="V160" s="418"/>
      <c r="W160" s="418"/>
      <c r="X160" s="418"/>
    </row>
    <row r="161" spans="1:24">
      <c r="A161" s="418"/>
      <c r="B161" s="418"/>
      <c r="C161" s="418"/>
      <c r="D161" s="418"/>
      <c r="E161" s="418"/>
      <c r="F161" s="418"/>
      <c r="G161" s="418"/>
      <c r="H161" s="418"/>
      <c r="I161" s="418"/>
      <c r="J161" s="418"/>
      <c r="K161" s="418"/>
      <c r="L161" s="418"/>
      <c r="M161" s="418"/>
      <c r="N161" s="418"/>
      <c r="O161" s="418"/>
      <c r="P161" s="418"/>
      <c r="Q161" s="418"/>
      <c r="R161" s="418"/>
      <c r="S161" s="418"/>
      <c r="T161" s="418"/>
      <c r="U161" s="418"/>
      <c r="V161" s="418"/>
      <c r="W161" s="418"/>
      <c r="X161" s="418"/>
    </row>
    <row r="162" spans="1:24">
      <c r="A162" s="418"/>
      <c r="B162" s="418"/>
      <c r="C162" s="418"/>
      <c r="D162" s="418"/>
      <c r="E162" s="418"/>
      <c r="F162" s="418"/>
      <c r="G162" s="418"/>
      <c r="H162" s="418"/>
      <c r="I162" s="418"/>
      <c r="J162" s="418"/>
      <c r="K162" s="418"/>
      <c r="L162" s="418"/>
      <c r="M162" s="418"/>
      <c r="N162" s="418"/>
      <c r="O162" s="418"/>
      <c r="P162" s="418"/>
      <c r="Q162" s="418"/>
      <c r="R162" s="418"/>
      <c r="S162" s="418"/>
      <c r="T162" s="418"/>
      <c r="U162" s="418"/>
      <c r="V162" s="418"/>
      <c r="W162" s="418"/>
      <c r="X162" s="418"/>
    </row>
    <row r="163" spans="1:24">
      <c r="A163" s="418"/>
      <c r="B163" s="418"/>
      <c r="C163" s="418"/>
      <c r="D163" s="418"/>
      <c r="E163" s="418"/>
      <c r="F163" s="418"/>
      <c r="G163" s="418"/>
      <c r="H163" s="418"/>
      <c r="I163" s="418"/>
      <c r="J163" s="418"/>
      <c r="K163" s="418"/>
      <c r="L163" s="418"/>
      <c r="M163" s="418"/>
      <c r="N163" s="418"/>
      <c r="O163" s="418"/>
      <c r="P163" s="418"/>
      <c r="Q163" s="418"/>
      <c r="R163" s="418"/>
      <c r="S163" s="418"/>
      <c r="T163" s="418"/>
      <c r="U163" s="418"/>
      <c r="V163" s="418"/>
      <c r="W163" s="418"/>
      <c r="X163" s="418"/>
    </row>
    <row r="164" spans="1:24">
      <c r="A164" s="418"/>
      <c r="B164" s="418"/>
      <c r="C164" s="418"/>
      <c r="D164" s="418"/>
      <c r="E164" s="418"/>
      <c r="F164" s="418"/>
      <c r="G164" s="418"/>
      <c r="H164" s="418"/>
      <c r="I164" s="418"/>
      <c r="J164" s="418"/>
      <c r="K164" s="418"/>
      <c r="L164" s="418"/>
      <c r="M164" s="418"/>
      <c r="N164" s="418"/>
      <c r="O164" s="418"/>
      <c r="P164" s="418"/>
      <c r="Q164" s="418"/>
      <c r="R164" s="418"/>
      <c r="S164" s="418"/>
      <c r="T164" s="418"/>
      <c r="U164" s="418"/>
      <c r="V164" s="418"/>
      <c r="W164" s="418"/>
      <c r="X164" s="418"/>
    </row>
    <row r="165" spans="1:24">
      <c r="A165" s="418"/>
      <c r="B165" s="418"/>
      <c r="C165" s="418"/>
      <c r="D165" s="418"/>
      <c r="E165" s="418"/>
      <c r="F165" s="418"/>
      <c r="G165" s="418"/>
      <c r="H165" s="418"/>
      <c r="I165" s="418"/>
      <c r="J165" s="418"/>
      <c r="K165" s="418"/>
      <c r="L165" s="418"/>
      <c r="M165" s="418"/>
      <c r="N165" s="418"/>
      <c r="O165" s="418"/>
      <c r="P165" s="418"/>
      <c r="Q165" s="418"/>
      <c r="R165" s="418"/>
      <c r="S165" s="418"/>
      <c r="T165" s="418"/>
      <c r="U165" s="418"/>
      <c r="V165" s="418"/>
      <c r="W165" s="418"/>
      <c r="X165" s="418"/>
    </row>
    <row r="166" spans="1:24">
      <c r="A166" s="418"/>
      <c r="B166" s="418"/>
      <c r="C166" s="418"/>
      <c r="D166" s="418"/>
      <c r="E166" s="418"/>
      <c r="F166" s="418"/>
      <c r="G166" s="418"/>
      <c r="H166" s="418"/>
      <c r="I166" s="418"/>
      <c r="J166" s="418"/>
      <c r="K166" s="418"/>
      <c r="L166" s="418"/>
      <c r="M166" s="418"/>
      <c r="N166" s="418"/>
      <c r="O166" s="418"/>
      <c r="P166" s="418"/>
      <c r="Q166" s="418"/>
      <c r="R166" s="418"/>
      <c r="S166" s="418"/>
      <c r="T166" s="418"/>
      <c r="U166" s="418"/>
      <c r="V166" s="418"/>
      <c r="W166" s="418"/>
      <c r="X166" s="418"/>
    </row>
    <row r="167" spans="1:24">
      <c r="A167" s="418"/>
      <c r="B167" s="418"/>
      <c r="C167" s="418"/>
      <c r="D167" s="418"/>
      <c r="E167" s="418"/>
      <c r="F167" s="418"/>
      <c r="G167" s="418"/>
      <c r="H167" s="418"/>
      <c r="I167" s="418"/>
      <c r="J167" s="418"/>
      <c r="K167" s="418"/>
      <c r="L167" s="418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418"/>
    </row>
    <row r="168" spans="1:24">
      <c r="A168" s="418"/>
      <c r="B168" s="418"/>
      <c r="C168" s="418"/>
      <c r="D168" s="418"/>
      <c r="E168" s="418"/>
      <c r="F168" s="418"/>
      <c r="G168" s="418"/>
      <c r="H168" s="418"/>
      <c r="I168" s="418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</row>
    <row r="169" spans="1:24">
      <c r="A169" s="418"/>
      <c r="B169" s="418"/>
      <c r="C169" s="418"/>
      <c r="D169" s="418"/>
      <c r="E169" s="418"/>
      <c r="F169" s="418"/>
      <c r="G169" s="418"/>
      <c r="H169" s="418"/>
      <c r="I169" s="418"/>
      <c r="J169" s="418"/>
      <c r="K169" s="418"/>
      <c r="L169" s="418"/>
      <c r="M169" s="418"/>
      <c r="N169" s="418"/>
      <c r="O169" s="418"/>
      <c r="P169" s="418"/>
      <c r="Q169" s="418"/>
      <c r="R169" s="418"/>
      <c r="S169" s="418"/>
      <c r="T169" s="418"/>
      <c r="U169" s="418"/>
      <c r="V169" s="418"/>
      <c r="W169" s="418"/>
      <c r="X169" s="418"/>
    </row>
    <row r="170" spans="1:24">
      <c r="A170" s="418"/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418"/>
    </row>
    <row r="171" spans="1:24">
      <c r="A171" s="418"/>
      <c r="B171" s="418"/>
      <c r="C171" s="418"/>
      <c r="D171" s="418"/>
      <c r="E171" s="418"/>
      <c r="F171" s="418"/>
      <c r="G171" s="418"/>
      <c r="H171" s="418"/>
      <c r="I171" s="418"/>
      <c r="J171" s="418"/>
      <c r="K171" s="418"/>
      <c r="L171" s="418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418"/>
    </row>
    <row r="172" spans="1:24">
      <c r="A172" s="418"/>
      <c r="B172" s="418"/>
      <c r="C172" s="418"/>
      <c r="D172" s="418"/>
      <c r="E172" s="418"/>
      <c r="F172" s="418"/>
      <c r="G172" s="418"/>
      <c r="H172" s="418"/>
      <c r="I172" s="418"/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</row>
    <row r="173" spans="1:24">
      <c r="A173" s="418"/>
      <c r="B173" s="418"/>
      <c r="C173" s="418"/>
      <c r="D173" s="418"/>
      <c r="E173" s="418"/>
      <c r="F173" s="418"/>
      <c r="G173" s="418"/>
      <c r="H173" s="418"/>
      <c r="I173" s="418"/>
      <c r="J173" s="418"/>
      <c r="K173" s="418"/>
      <c r="L173" s="418"/>
      <c r="M173" s="418"/>
      <c r="N173" s="418"/>
      <c r="O173" s="418"/>
      <c r="P173" s="418"/>
      <c r="Q173" s="418"/>
      <c r="R173" s="418"/>
      <c r="S173" s="418"/>
      <c r="T173" s="418"/>
      <c r="U173" s="418"/>
      <c r="V173" s="418"/>
      <c r="W173" s="418"/>
      <c r="X173" s="418"/>
    </row>
    <row r="174" spans="1:24">
      <c r="A174" s="418"/>
      <c r="B174" s="418"/>
      <c r="C174" s="418"/>
      <c r="D174" s="418"/>
      <c r="E174" s="418"/>
      <c r="F174" s="418"/>
      <c r="G174" s="418"/>
      <c r="H174" s="418"/>
      <c r="I174" s="418"/>
      <c r="J174" s="418"/>
      <c r="K174" s="418"/>
      <c r="L174" s="418"/>
      <c r="M174" s="418"/>
      <c r="N174" s="418"/>
      <c r="O174" s="418"/>
      <c r="P174" s="418"/>
      <c r="Q174" s="418"/>
      <c r="R174" s="418"/>
      <c r="S174" s="418"/>
      <c r="T174" s="418"/>
      <c r="U174" s="418"/>
      <c r="V174" s="418"/>
      <c r="W174" s="418"/>
      <c r="X174" s="418"/>
    </row>
    <row r="175" spans="1:24">
      <c r="A175" s="418"/>
      <c r="B175" s="418"/>
      <c r="C175" s="418"/>
      <c r="D175" s="418"/>
      <c r="E175" s="418"/>
      <c r="F175" s="418"/>
      <c r="G175" s="418"/>
      <c r="H175" s="418"/>
      <c r="I175" s="418"/>
      <c r="J175" s="418"/>
      <c r="K175" s="418"/>
      <c r="L175" s="418"/>
      <c r="M175" s="418"/>
      <c r="N175" s="418"/>
      <c r="O175" s="418"/>
      <c r="P175" s="418"/>
      <c r="Q175" s="418"/>
      <c r="R175" s="418"/>
      <c r="S175" s="418"/>
      <c r="T175" s="418"/>
      <c r="U175" s="418"/>
      <c r="V175" s="418"/>
      <c r="W175" s="418"/>
      <c r="X175" s="418"/>
    </row>
    <row r="176" spans="1:24">
      <c r="A176" s="418"/>
      <c r="B176" s="418"/>
      <c r="C176" s="418"/>
      <c r="D176" s="418"/>
      <c r="E176" s="418"/>
      <c r="F176" s="418"/>
      <c r="G176" s="418"/>
      <c r="H176" s="418"/>
      <c r="I176" s="418"/>
      <c r="J176" s="418"/>
      <c r="K176" s="418"/>
      <c r="L176" s="418"/>
      <c r="M176" s="418"/>
      <c r="N176" s="418"/>
      <c r="O176" s="418"/>
      <c r="P176" s="418"/>
      <c r="Q176" s="418"/>
      <c r="R176" s="418"/>
      <c r="S176" s="418"/>
      <c r="T176" s="418"/>
      <c r="U176" s="418"/>
      <c r="V176" s="418"/>
      <c r="W176" s="418"/>
      <c r="X176" s="418"/>
    </row>
    <row r="177" spans="1:24">
      <c r="A177" s="418"/>
      <c r="B177" s="418"/>
      <c r="C177" s="418"/>
      <c r="D177" s="418"/>
      <c r="E177" s="418"/>
      <c r="F177" s="418"/>
      <c r="G177" s="418"/>
      <c r="H177" s="418"/>
      <c r="I177" s="418"/>
      <c r="J177" s="418"/>
      <c r="K177" s="418"/>
      <c r="L177" s="418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418"/>
    </row>
    <row r="178" spans="1:24">
      <c r="A178" s="418"/>
      <c r="B178" s="418"/>
      <c r="C178" s="418"/>
      <c r="D178" s="418"/>
      <c r="E178" s="418"/>
      <c r="F178" s="418"/>
      <c r="G178" s="418"/>
      <c r="H178" s="418"/>
      <c r="I178" s="418"/>
      <c r="J178" s="418"/>
      <c r="K178" s="418"/>
      <c r="L178" s="418"/>
      <c r="M178" s="418"/>
      <c r="N178" s="418"/>
      <c r="O178" s="418"/>
      <c r="P178" s="418"/>
      <c r="Q178" s="418"/>
      <c r="R178" s="418"/>
      <c r="S178" s="418"/>
      <c r="T178" s="418"/>
      <c r="U178" s="418"/>
      <c r="V178" s="418"/>
      <c r="W178" s="418"/>
      <c r="X178" s="418"/>
    </row>
    <row r="179" spans="1:24">
      <c r="A179" s="418"/>
      <c r="B179" s="418"/>
      <c r="C179" s="418"/>
      <c r="D179" s="418"/>
      <c r="E179" s="418"/>
      <c r="F179" s="418"/>
      <c r="G179" s="418"/>
      <c r="H179" s="418"/>
      <c r="I179" s="418"/>
      <c r="J179" s="418"/>
      <c r="K179" s="418"/>
      <c r="L179" s="418"/>
      <c r="M179" s="418"/>
      <c r="N179" s="418"/>
      <c r="O179" s="418"/>
      <c r="P179" s="418"/>
      <c r="Q179" s="418"/>
      <c r="R179" s="418"/>
      <c r="S179" s="418"/>
      <c r="T179" s="418"/>
      <c r="U179" s="418"/>
      <c r="V179" s="418"/>
      <c r="W179" s="418"/>
      <c r="X179" s="418"/>
    </row>
    <row r="180" spans="1:24">
      <c r="A180" s="418"/>
      <c r="B180" s="418"/>
      <c r="C180" s="418"/>
      <c r="D180" s="418"/>
      <c r="E180" s="418"/>
      <c r="F180" s="418"/>
      <c r="G180" s="418"/>
      <c r="H180" s="418"/>
      <c r="I180" s="418"/>
      <c r="J180" s="418"/>
      <c r="K180" s="418"/>
      <c r="L180" s="418"/>
      <c r="M180" s="418"/>
      <c r="N180" s="418"/>
      <c r="O180" s="418"/>
      <c r="P180" s="418"/>
      <c r="Q180" s="418"/>
      <c r="R180" s="418"/>
      <c r="S180" s="418"/>
      <c r="T180" s="418"/>
      <c r="U180" s="418"/>
      <c r="V180" s="418"/>
      <c r="W180" s="418"/>
      <c r="X180" s="418"/>
    </row>
    <row r="181" spans="1:24">
      <c r="A181" s="418"/>
      <c r="B181" s="418"/>
      <c r="C181" s="418"/>
      <c r="D181" s="418"/>
      <c r="E181" s="418"/>
      <c r="F181" s="418"/>
      <c r="G181" s="418"/>
      <c r="H181" s="418"/>
      <c r="I181" s="418"/>
      <c r="J181" s="418"/>
      <c r="K181" s="418"/>
      <c r="L181" s="418"/>
      <c r="M181" s="418"/>
      <c r="N181" s="418"/>
      <c r="O181" s="418"/>
      <c r="P181" s="418"/>
      <c r="Q181" s="418"/>
      <c r="R181" s="418"/>
      <c r="S181" s="418"/>
      <c r="T181" s="418"/>
      <c r="U181" s="418"/>
      <c r="V181" s="418"/>
      <c r="W181" s="418"/>
      <c r="X181" s="418"/>
    </row>
    <row r="182" spans="1:24">
      <c r="A182" s="418"/>
      <c r="B182" s="418"/>
      <c r="C182" s="418"/>
      <c r="D182" s="418"/>
      <c r="E182" s="418"/>
      <c r="F182" s="418"/>
      <c r="G182" s="418"/>
      <c r="H182" s="418"/>
      <c r="I182" s="418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</row>
    <row r="183" spans="1:24">
      <c r="A183" s="418"/>
      <c r="B183" s="418"/>
      <c r="C183" s="418"/>
      <c r="D183" s="418"/>
      <c r="E183" s="418"/>
      <c r="F183" s="418"/>
      <c r="G183" s="418"/>
      <c r="H183" s="418"/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418"/>
    </row>
    <row r="184" spans="1:24">
      <c r="A184" s="418"/>
      <c r="B184" s="418"/>
      <c r="C184" s="418"/>
      <c r="D184" s="418"/>
      <c r="E184" s="418"/>
      <c r="F184" s="418"/>
      <c r="G184" s="418"/>
      <c r="H184" s="418"/>
      <c r="I184" s="418"/>
      <c r="J184" s="418"/>
      <c r="K184" s="418"/>
      <c r="L184" s="418"/>
      <c r="M184" s="418"/>
      <c r="N184" s="418"/>
      <c r="O184" s="418"/>
      <c r="P184" s="418"/>
      <c r="Q184" s="418"/>
      <c r="R184" s="418"/>
      <c r="S184" s="418"/>
      <c r="T184" s="418"/>
      <c r="U184" s="418"/>
      <c r="V184" s="418"/>
      <c r="W184" s="418"/>
      <c r="X184" s="418"/>
    </row>
    <row r="185" spans="1:24">
      <c r="A185" s="418"/>
      <c r="B185" s="418"/>
      <c r="C185" s="418"/>
      <c r="D185" s="418"/>
      <c r="E185" s="418"/>
      <c r="F185" s="418"/>
      <c r="G185" s="418"/>
      <c r="H185" s="418"/>
      <c r="I185" s="418"/>
      <c r="J185" s="418"/>
      <c r="K185" s="418"/>
      <c r="L185" s="418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</row>
    <row r="186" spans="1:24">
      <c r="A186" s="418"/>
      <c r="B186" s="418"/>
      <c r="C186" s="418"/>
      <c r="D186" s="418"/>
      <c r="E186" s="418"/>
      <c r="F186" s="418"/>
      <c r="G186" s="418"/>
      <c r="H186" s="418"/>
      <c r="I186" s="418"/>
      <c r="J186" s="418"/>
      <c r="K186" s="418"/>
      <c r="L186" s="418"/>
      <c r="M186" s="418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418"/>
    </row>
    <row r="187" spans="1:24">
      <c r="A187" s="418"/>
      <c r="B187" s="418"/>
      <c r="C187" s="418"/>
      <c r="D187" s="418"/>
      <c r="E187" s="418"/>
      <c r="F187" s="418"/>
      <c r="G187" s="418"/>
      <c r="H187" s="418"/>
      <c r="I187" s="418"/>
      <c r="J187" s="418"/>
      <c r="K187" s="418"/>
      <c r="L187" s="418"/>
      <c r="M187" s="418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418"/>
    </row>
    <row r="188" spans="1:24">
      <c r="A188" s="418"/>
      <c r="B188" s="418"/>
      <c r="C188" s="418"/>
      <c r="D188" s="418"/>
      <c r="E188" s="418"/>
      <c r="F188" s="418"/>
      <c r="G188" s="418"/>
      <c r="H188" s="418"/>
      <c r="I188" s="418"/>
      <c r="J188" s="418"/>
      <c r="K188" s="418"/>
      <c r="L188" s="418"/>
      <c r="M188" s="418"/>
      <c r="N188" s="418"/>
      <c r="O188" s="418"/>
      <c r="P188" s="418"/>
      <c r="Q188" s="418"/>
      <c r="R188" s="418"/>
      <c r="S188" s="418"/>
      <c r="T188" s="418"/>
      <c r="U188" s="418"/>
      <c r="V188" s="418"/>
      <c r="W188" s="418"/>
      <c r="X188" s="418"/>
    </row>
    <row r="189" spans="1:24">
      <c r="A189" s="418"/>
      <c r="B189" s="418"/>
      <c r="C189" s="418"/>
      <c r="D189" s="418"/>
      <c r="E189" s="418"/>
      <c r="F189" s="418"/>
      <c r="G189" s="418"/>
      <c r="H189" s="418"/>
      <c r="I189" s="418"/>
      <c r="J189" s="418"/>
      <c r="K189" s="418"/>
      <c r="L189" s="418"/>
      <c r="M189" s="418"/>
      <c r="N189" s="418"/>
      <c r="O189" s="418"/>
      <c r="P189" s="418"/>
      <c r="Q189" s="418"/>
      <c r="R189" s="418"/>
      <c r="S189" s="418"/>
      <c r="T189" s="418"/>
      <c r="U189" s="418"/>
      <c r="V189" s="418"/>
      <c r="W189" s="418"/>
      <c r="X189" s="418"/>
    </row>
    <row r="190" spans="1:24">
      <c r="A190" s="418"/>
      <c r="B190" s="418"/>
      <c r="C190" s="418"/>
      <c r="D190" s="418"/>
      <c r="E190" s="418"/>
      <c r="F190" s="418"/>
      <c r="G190" s="418"/>
      <c r="H190" s="418"/>
      <c r="I190" s="418"/>
      <c r="J190" s="418"/>
      <c r="K190" s="418"/>
      <c r="L190" s="418"/>
      <c r="M190" s="418"/>
      <c r="N190" s="418"/>
      <c r="O190" s="418"/>
      <c r="P190" s="418"/>
      <c r="Q190" s="418"/>
      <c r="R190" s="418"/>
      <c r="S190" s="418"/>
      <c r="T190" s="418"/>
      <c r="U190" s="418"/>
      <c r="V190" s="418"/>
      <c r="W190" s="418"/>
      <c r="X190" s="418"/>
    </row>
    <row r="191" spans="1:24">
      <c r="A191" s="418"/>
      <c r="B191" s="418"/>
      <c r="C191" s="418"/>
      <c r="D191" s="418"/>
      <c r="E191" s="418"/>
      <c r="F191" s="418"/>
      <c r="G191" s="418"/>
      <c r="H191" s="418"/>
      <c r="I191" s="418"/>
      <c r="J191" s="418"/>
      <c r="K191" s="418"/>
      <c r="L191" s="418"/>
      <c r="M191" s="418"/>
      <c r="N191" s="418"/>
      <c r="O191" s="418"/>
      <c r="P191" s="418"/>
      <c r="Q191" s="418"/>
      <c r="R191" s="418"/>
      <c r="S191" s="418"/>
      <c r="T191" s="418"/>
      <c r="U191" s="418"/>
      <c r="V191" s="418"/>
      <c r="W191" s="418"/>
      <c r="X191" s="418"/>
    </row>
    <row r="192" spans="1:24">
      <c r="A192" s="418"/>
      <c r="B192" s="418"/>
      <c r="C192" s="418"/>
      <c r="D192" s="418"/>
      <c r="E192" s="418"/>
      <c r="F192" s="418"/>
      <c r="G192" s="418"/>
      <c r="H192" s="418"/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</row>
    <row r="193" spans="1:24">
      <c r="A193" s="418"/>
      <c r="B193" s="418"/>
      <c r="C193" s="418"/>
      <c r="D193" s="418"/>
      <c r="E193" s="418"/>
      <c r="F193" s="418"/>
      <c r="G193" s="418"/>
      <c r="H193" s="418"/>
      <c r="I193" s="418"/>
      <c r="J193" s="418"/>
      <c r="K193" s="418"/>
      <c r="L193" s="418"/>
      <c r="M193" s="418"/>
      <c r="N193" s="418"/>
      <c r="O193" s="418"/>
      <c r="P193" s="418"/>
      <c r="Q193" s="418"/>
      <c r="R193" s="418"/>
      <c r="S193" s="418"/>
      <c r="T193" s="418"/>
      <c r="U193" s="418"/>
      <c r="V193" s="418"/>
      <c r="W193" s="418"/>
      <c r="X193" s="418"/>
    </row>
    <row r="194" spans="1:24">
      <c r="A194" s="418"/>
      <c r="B194" s="418"/>
      <c r="C194" s="418"/>
      <c r="D194" s="418"/>
      <c r="E194" s="418"/>
      <c r="F194" s="418"/>
      <c r="G194" s="418"/>
      <c r="H194" s="418"/>
      <c r="I194" s="418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</row>
    <row r="195" spans="1:24">
      <c r="A195" s="418"/>
      <c r="B195" s="418"/>
      <c r="C195" s="418"/>
      <c r="D195" s="418"/>
      <c r="E195" s="418"/>
      <c r="F195" s="418"/>
      <c r="G195" s="418"/>
      <c r="H195" s="418"/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</row>
    <row r="196" spans="1:24">
      <c r="A196" s="418"/>
      <c r="B196" s="418"/>
      <c r="C196" s="418"/>
      <c r="D196" s="418"/>
      <c r="E196" s="418"/>
      <c r="F196" s="418"/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</row>
    <row r="197" spans="1:24">
      <c r="A197" s="418"/>
      <c r="B197" s="418"/>
      <c r="C197" s="418"/>
      <c r="D197" s="418"/>
      <c r="E197" s="418"/>
      <c r="F197" s="418"/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</row>
    <row r="198" spans="1:24">
      <c r="A198" s="418"/>
      <c r="B198" s="418"/>
      <c r="C198" s="418"/>
      <c r="D198" s="418"/>
      <c r="E198" s="418"/>
      <c r="F198" s="418"/>
      <c r="G198" s="418"/>
      <c r="H198" s="418"/>
      <c r="I198" s="418"/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</row>
    <row r="199" spans="1:24">
      <c r="A199" s="418"/>
      <c r="B199" s="418"/>
      <c r="C199" s="418"/>
      <c r="D199" s="418"/>
      <c r="E199" s="418"/>
      <c r="F199" s="418"/>
      <c r="G199" s="418"/>
      <c r="H199" s="418"/>
      <c r="I199" s="418"/>
      <c r="J199" s="418"/>
      <c r="K199" s="418"/>
      <c r="L199" s="418"/>
      <c r="M199" s="418"/>
      <c r="N199" s="418"/>
      <c r="O199" s="418"/>
      <c r="P199" s="418"/>
      <c r="Q199" s="418"/>
      <c r="R199" s="418"/>
      <c r="S199" s="418"/>
      <c r="T199" s="418"/>
      <c r="U199" s="418"/>
      <c r="V199" s="418"/>
      <c r="W199" s="418"/>
      <c r="X199" s="418"/>
    </row>
    <row r="200" spans="1:24">
      <c r="A200" s="418"/>
      <c r="B200" s="418"/>
      <c r="C200" s="418"/>
      <c r="D200" s="418"/>
      <c r="E200" s="418"/>
      <c r="F200" s="418"/>
      <c r="G200" s="418"/>
      <c r="H200" s="418"/>
      <c r="I200" s="418"/>
      <c r="J200" s="418"/>
      <c r="K200" s="418"/>
      <c r="L200" s="418"/>
      <c r="M200" s="418"/>
      <c r="N200" s="418"/>
      <c r="O200" s="418"/>
      <c r="P200" s="418"/>
      <c r="Q200" s="418"/>
      <c r="R200" s="418"/>
      <c r="S200" s="418"/>
      <c r="T200" s="418"/>
      <c r="U200" s="418"/>
      <c r="V200" s="418"/>
      <c r="W200" s="418"/>
      <c r="X200" s="418"/>
    </row>
    <row r="201" spans="1:24">
      <c r="A201" s="418"/>
      <c r="B201" s="418"/>
      <c r="C201" s="418"/>
      <c r="D201" s="418"/>
      <c r="E201" s="418"/>
      <c r="F201" s="418"/>
      <c r="G201" s="418"/>
      <c r="H201" s="418"/>
      <c r="I201" s="418"/>
      <c r="J201" s="418"/>
      <c r="K201" s="418"/>
      <c r="L201" s="418"/>
      <c r="M201" s="418"/>
      <c r="N201" s="418"/>
      <c r="O201" s="418"/>
      <c r="P201" s="418"/>
      <c r="Q201" s="418"/>
      <c r="R201" s="418"/>
      <c r="S201" s="418"/>
      <c r="T201" s="418"/>
      <c r="U201" s="418"/>
      <c r="V201" s="418"/>
      <c r="W201" s="418"/>
      <c r="X201" s="418"/>
    </row>
    <row r="202" spans="1:24">
      <c r="A202" s="418"/>
      <c r="B202" s="418"/>
      <c r="C202" s="418"/>
      <c r="D202" s="418"/>
      <c r="E202" s="418"/>
      <c r="F202" s="418"/>
      <c r="G202" s="418"/>
      <c r="H202" s="418"/>
      <c r="I202" s="418"/>
      <c r="J202" s="418"/>
      <c r="K202" s="418"/>
      <c r="L202" s="418"/>
      <c r="M202" s="418"/>
      <c r="N202" s="418"/>
      <c r="O202" s="418"/>
      <c r="P202" s="418"/>
      <c r="Q202" s="418"/>
      <c r="R202" s="418"/>
      <c r="S202" s="418"/>
      <c r="T202" s="418"/>
      <c r="U202" s="418"/>
      <c r="V202" s="418"/>
      <c r="W202" s="418"/>
      <c r="X202" s="418"/>
    </row>
    <row r="203" spans="1:24">
      <c r="A203" s="418"/>
      <c r="B203" s="418"/>
      <c r="C203" s="418"/>
      <c r="D203" s="418"/>
      <c r="E203" s="418"/>
      <c r="F203" s="418"/>
      <c r="G203" s="418"/>
      <c r="H203" s="418"/>
      <c r="I203" s="418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</row>
    <row r="204" spans="1:24">
      <c r="A204" s="418"/>
      <c r="B204" s="418"/>
      <c r="C204" s="418"/>
      <c r="D204" s="418"/>
      <c r="E204" s="418"/>
      <c r="F204" s="418"/>
      <c r="G204" s="418"/>
      <c r="H204" s="418"/>
      <c r="I204" s="418"/>
      <c r="J204" s="418"/>
      <c r="K204" s="418"/>
      <c r="L204" s="418"/>
      <c r="M204" s="418"/>
      <c r="N204" s="418"/>
      <c r="O204" s="418"/>
      <c r="P204" s="418"/>
      <c r="Q204" s="418"/>
      <c r="R204" s="418"/>
      <c r="S204" s="418"/>
      <c r="T204" s="418"/>
      <c r="U204" s="418"/>
      <c r="V204" s="418"/>
      <c r="W204" s="418"/>
      <c r="X204" s="418"/>
    </row>
    <row r="205" spans="1:24">
      <c r="A205" s="418"/>
      <c r="B205" s="418"/>
      <c r="C205" s="418"/>
      <c r="D205" s="418"/>
      <c r="E205" s="418"/>
      <c r="F205" s="418"/>
      <c r="G205" s="418"/>
      <c r="H205" s="418"/>
      <c r="I205" s="418"/>
      <c r="J205" s="418"/>
      <c r="K205" s="418"/>
      <c r="L205" s="418"/>
      <c r="M205" s="418"/>
      <c r="N205" s="418"/>
      <c r="O205" s="418"/>
      <c r="P205" s="418"/>
      <c r="Q205" s="418"/>
      <c r="R205" s="418"/>
      <c r="S205" s="418"/>
      <c r="T205" s="418"/>
      <c r="U205" s="418"/>
      <c r="V205" s="418"/>
      <c r="W205" s="418"/>
      <c r="X205" s="418"/>
    </row>
    <row r="206" spans="1:24">
      <c r="A206" s="418"/>
      <c r="B206" s="418"/>
      <c r="C206" s="418"/>
      <c r="D206" s="418"/>
      <c r="E206" s="418"/>
      <c r="F206" s="418"/>
      <c r="G206" s="418"/>
      <c r="H206" s="418"/>
      <c r="I206" s="418"/>
      <c r="J206" s="418"/>
      <c r="K206" s="418"/>
      <c r="L206" s="418"/>
      <c r="M206" s="418"/>
      <c r="N206" s="418"/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</row>
    <row r="207" spans="1:24">
      <c r="A207" s="418"/>
      <c r="B207" s="418"/>
      <c r="C207" s="418"/>
      <c r="D207" s="418"/>
      <c r="E207" s="418"/>
      <c r="F207" s="418"/>
      <c r="G207" s="418"/>
      <c r="H207" s="418"/>
      <c r="I207" s="418"/>
      <c r="J207" s="418"/>
      <c r="K207" s="418"/>
      <c r="L207" s="418"/>
      <c r="M207" s="418"/>
      <c r="N207" s="418"/>
      <c r="O207" s="418"/>
      <c r="P207" s="418"/>
      <c r="Q207" s="418"/>
      <c r="R207" s="418"/>
      <c r="S207" s="418"/>
      <c r="T207" s="418"/>
      <c r="U207" s="418"/>
      <c r="V207" s="418"/>
      <c r="W207" s="418"/>
      <c r="X207" s="418"/>
    </row>
    <row r="208" spans="1:24">
      <c r="A208" s="418"/>
      <c r="B208" s="418"/>
      <c r="C208" s="418"/>
      <c r="D208" s="418"/>
      <c r="E208" s="418"/>
      <c r="F208" s="418"/>
      <c r="G208" s="418"/>
      <c r="H208" s="418"/>
      <c r="I208" s="418"/>
      <c r="J208" s="418"/>
      <c r="K208" s="418"/>
      <c r="L208" s="418"/>
      <c r="M208" s="418"/>
      <c r="N208" s="418"/>
      <c r="O208" s="418"/>
      <c r="P208" s="418"/>
      <c r="Q208" s="418"/>
      <c r="R208" s="418"/>
      <c r="S208" s="418"/>
      <c r="T208" s="418"/>
      <c r="U208" s="418"/>
      <c r="V208" s="418"/>
      <c r="W208" s="418"/>
      <c r="X208" s="418"/>
    </row>
    <row r="209" spans="1:24">
      <c r="A209" s="418"/>
      <c r="B209" s="418"/>
      <c r="C209" s="418"/>
      <c r="D209" s="418"/>
      <c r="E209" s="418"/>
      <c r="F209" s="418"/>
      <c r="G209" s="418"/>
      <c r="H209" s="418"/>
      <c r="I209" s="418"/>
      <c r="J209" s="418"/>
      <c r="K209" s="418"/>
      <c r="L209" s="418"/>
      <c r="M209" s="418"/>
      <c r="N209" s="418"/>
      <c r="O209" s="418"/>
      <c r="P209" s="418"/>
      <c r="Q209" s="418"/>
      <c r="R209" s="418"/>
      <c r="S209" s="418"/>
      <c r="T209" s="418"/>
      <c r="U209" s="418"/>
      <c r="V209" s="418"/>
      <c r="W209" s="418"/>
      <c r="X209" s="418"/>
    </row>
    <row r="210" spans="1:24">
      <c r="A210" s="418"/>
      <c r="B210" s="418"/>
      <c r="C210" s="418"/>
      <c r="D210" s="418"/>
      <c r="E210" s="418"/>
      <c r="F210" s="418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R210" s="418"/>
      <c r="S210" s="418"/>
      <c r="T210" s="418"/>
      <c r="U210" s="418"/>
      <c r="V210" s="418"/>
      <c r="W210" s="418"/>
      <c r="X210" s="418"/>
    </row>
    <row r="211" spans="1:24">
      <c r="A211" s="418"/>
      <c r="B211" s="418"/>
      <c r="C211" s="418"/>
      <c r="D211" s="418"/>
      <c r="E211" s="418"/>
      <c r="F211" s="418"/>
      <c r="G211" s="418"/>
      <c r="H211" s="418"/>
      <c r="I211" s="418"/>
      <c r="J211" s="418"/>
      <c r="K211" s="418"/>
      <c r="L211" s="418"/>
      <c r="M211" s="418"/>
      <c r="N211" s="418"/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</row>
    <row r="212" spans="1:24">
      <c r="A212" s="418"/>
      <c r="B212" s="418"/>
      <c r="C212" s="418"/>
      <c r="D212" s="418"/>
      <c r="E212" s="418"/>
      <c r="F212" s="418"/>
      <c r="G212" s="418"/>
      <c r="H212" s="418"/>
      <c r="I212" s="418"/>
      <c r="J212" s="418"/>
      <c r="K212" s="418"/>
      <c r="L212" s="418"/>
      <c r="M212" s="418"/>
      <c r="N212" s="418"/>
      <c r="O212" s="418"/>
      <c r="P212" s="418"/>
      <c r="Q212" s="418"/>
      <c r="R212" s="418"/>
      <c r="S212" s="418"/>
      <c r="T212" s="418"/>
      <c r="U212" s="418"/>
      <c r="V212" s="418"/>
      <c r="W212" s="418"/>
      <c r="X212" s="418"/>
    </row>
    <row r="213" spans="1:24">
      <c r="A213" s="418"/>
      <c r="B213" s="418"/>
      <c r="C213" s="418"/>
      <c r="D213" s="418"/>
      <c r="E213" s="418"/>
      <c r="F213" s="418"/>
      <c r="G213" s="418"/>
      <c r="H213" s="418"/>
      <c r="I213" s="418"/>
      <c r="J213" s="418"/>
      <c r="K213" s="418"/>
      <c r="L213" s="418"/>
      <c r="M213" s="418"/>
      <c r="N213" s="418"/>
      <c r="O213" s="418"/>
      <c r="P213" s="418"/>
      <c r="Q213" s="418"/>
      <c r="R213" s="418"/>
      <c r="S213" s="418"/>
      <c r="T213" s="418"/>
      <c r="U213" s="418"/>
      <c r="V213" s="418"/>
      <c r="W213" s="418"/>
      <c r="X213" s="418"/>
    </row>
    <row r="214" spans="1:24">
      <c r="A214" s="418"/>
      <c r="B214" s="418"/>
      <c r="C214" s="418"/>
      <c r="D214" s="418"/>
      <c r="E214" s="418"/>
      <c r="F214" s="418"/>
      <c r="G214" s="418"/>
      <c r="H214" s="418"/>
      <c r="I214" s="418"/>
      <c r="J214" s="418"/>
      <c r="K214" s="418"/>
      <c r="L214" s="418"/>
      <c r="M214" s="418"/>
      <c r="N214" s="418"/>
      <c r="O214" s="418"/>
      <c r="P214" s="418"/>
      <c r="Q214" s="418"/>
      <c r="R214" s="418"/>
      <c r="S214" s="418"/>
      <c r="T214" s="418"/>
      <c r="U214" s="418"/>
      <c r="V214" s="418"/>
      <c r="W214" s="418"/>
      <c r="X214" s="418"/>
    </row>
    <row r="215" spans="1:24">
      <c r="A215" s="418"/>
      <c r="B215" s="418"/>
      <c r="C215" s="418"/>
      <c r="D215" s="418"/>
      <c r="E215" s="418"/>
      <c r="F215" s="418"/>
      <c r="G215" s="418"/>
      <c r="H215" s="418"/>
      <c r="I215" s="418"/>
      <c r="J215" s="418"/>
      <c r="K215" s="418"/>
      <c r="L215" s="418"/>
      <c r="M215" s="418"/>
      <c r="N215" s="418"/>
      <c r="O215" s="418"/>
      <c r="P215" s="418"/>
      <c r="Q215" s="418"/>
      <c r="R215" s="418"/>
      <c r="S215" s="418"/>
      <c r="T215" s="418"/>
      <c r="U215" s="418"/>
      <c r="V215" s="418"/>
      <c r="W215" s="418"/>
      <c r="X215" s="418"/>
    </row>
    <row r="216" spans="1:24">
      <c r="A216" s="418"/>
      <c r="B216" s="418"/>
      <c r="C216" s="418"/>
      <c r="D216" s="418"/>
      <c r="E216" s="418"/>
      <c r="F216" s="418"/>
      <c r="G216" s="418"/>
      <c r="H216" s="418"/>
      <c r="I216" s="418"/>
      <c r="J216" s="418"/>
      <c r="K216" s="418"/>
      <c r="L216" s="418"/>
      <c r="M216" s="418"/>
      <c r="N216" s="418"/>
      <c r="O216" s="418"/>
      <c r="P216" s="418"/>
      <c r="Q216" s="418"/>
      <c r="R216" s="418"/>
      <c r="S216" s="418"/>
      <c r="T216" s="418"/>
      <c r="U216" s="418"/>
      <c r="V216" s="418"/>
      <c r="W216" s="418"/>
      <c r="X216" s="418"/>
    </row>
    <row r="217" spans="1:24">
      <c r="A217" s="418"/>
      <c r="B217" s="418"/>
      <c r="C217" s="418"/>
      <c r="D217" s="418"/>
      <c r="E217" s="418"/>
      <c r="F217" s="418"/>
      <c r="G217" s="418"/>
      <c r="H217" s="418"/>
      <c r="I217" s="418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</row>
    <row r="218" spans="1:24">
      <c r="A218" s="418"/>
      <c r="B218" s="418"/>
      <c r="C218" s="418"/>
      <c r="D218" s="418"/>
      <c r="E218" s="418"/>
      <c r="F218" s="418"/>
      <c r="G218" s="418"/>
      <c r="H218" s="418"/>
      <c r="I218" s="418"/>
      <c r="J218" s="418"/>
      <c r="K218" s="418"/>
      <c r="L218" s="418"/>
      <c r="M218" s="418"/>
      <c r="N218" s="418"/>
      <c r="O218" s="418"/>
      <c r="P218" s="418"/>
      <c r="Q218" s="418"/>
      <c r="R218" s="418"/>
      <c r="S218" s="418"/>
      <c r="T218" s="418"/>
      <c r="U218" s="418"/>
      <c r="V218" s="418"/>
      <c r="W218" s="418"/>
      <c r="X218" s="418"/>
    </row>
    <row r="219" spans="1:24">
      <c r="A219" s="418"/>
      <c r="B219" s="418"/>
      <c r="C219" s="418"/>
      <c r="D219" s="418"/>
      <c r="E219" s="418"/>
      <c r="F219" s="418"/>
      <c r="G219" s="418"/>
      <c r="H219" s="418"/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</row>
    <row r="220" spans="1:24">
      <c r="A220" s="418"/>
      <c r="B220" s="418"/>
      <c r="C220" s="418"/>
      <c r="D220" s="418"/>
      <c r="E220" s="418"/>
      <c r="F220" s="418"/>
      <c r="G220" s="418"/>
      <c r="H220" s="418"/>
      <c r="I220" s="418"/>
      <c r="J220" s="418"/>
      <c r="K220" s="418"/>
      <c r="L220" s="418"/>
      <c r="M220" s="418"/>
      <c r="N220" s="418"/>
      <c r="O220" s="418"/>
      <c r="P220" s="418"/>
      <c r="Q220" s="418"/>
      <c r="R220" s="418"/>
      <c r="S220" s="418"/>
      <c r="T220" s="418"/>
      <c r="U220" s="418"/>
      <c r="V220" s="418"/>
      <c r="W220" s="418"/>
      <c r="X220" s="418"/>
    </row>
    <row r="221" spans="1:24">
      <c r="A221" s="418"/>
      <c r="B221" s="418"/>
      <c r="C221" s="418"/>
      <c r="D221" s="418"/>
      <c r="E221" s="418"/>
      <c r="F221" s="418"/>
      <c r="G221" s="418"/>
      <c r="H221" s="418"/>
      <c r="I221" s="418"/>
      <c r="J221" s="418"/>
      <c r="K221" s="418"/>
      <c r="L221" s="418"/>
      <c r="M221" s="418"/>
      <c r="N221" s="418"/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</row>
    <row r="222" spans="1:24">
      <c r="A222" s="418"/>
      <c r="B222" s="418"/>
      <c r="C222" s="418"/>
      <c r="D222" s="418"/>
      <c r="E222" s="418"/>
      <c r="F222" s="418"/>
      <c r="G222" s="418"/>
      <c r="H222" s="418"/>
      <c r="I222" s="418"/>
      <c r="J222" s="418"/>
      <c r="K222" s="418"/>
      <c r="L222" s="418"/>
      <c r="M222" s="418"/>
      <c r="N222" s="418"/>
      <c r="O222" s="418"/>
      <c r="P222" s="418"/>
      <c r="Q222" s="418"/>
      <c r="R222" s="418"/>
      <c r="S222" s="418"/>
      <c r="T222" s="418"/>
      <c r="U222" s="418"/>
      <c r="V222" s="418"/>
      <c r="W222" s="418"/>
      <c r="X222" s="418"/>
    </row>
    <row r="223" spans="1:24">
      <c r="A223" s="418"/>
      <c r="B223" s="418"/>
      <c r="C223" s="418"/>
      <c r="D223" s="418"/>
      <c r="E223" s="418"/>
      <c r="F223" s="418"/>
      <c r="G223" s="418"/>
      <c r="H223" s="418"/>
      <c r="I223" s="418"/>
      <c r="J223" s="418"/>
      <c r="K223" s="418"/>
      <c r="L223" s="418"/>
      <c r="M223" s="418"/>
      <c r="N223" s="418"/>
      <c r="O223" s="418"/>
      <c r="P223" s="418"/>
      <c r="Q223" s="418"/>
      <c r="R223" s="418"/>
      <c r="S223" s="418"/>
      <c r="T223" s="418"/>
      <c r="U223" s="418"/>
      <c r="V223" s="418"/>
      <c r="W223" s="418"/>
      <c r="X223" s="418"/>
    </row>
    <row r="224" spans="1:24">
      <c r="A224" s="418"/>
      <c r="B224" s="418"/>
      <c r="C224" s="418"/>
      <c r="D224" s="418"/>
      <c r="E224" s="418"/>
      <c r="F224" s="418"/>
      <c r="G224" s="418"/>
      <c r="H224" s="418"/>
      <c r="I224" s="418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</row>
    <row r="225" spans="1:24">
      <c r="A225" s="418"/>
      <c r="B225" s="418"/>
      <c r="C225" s="418"/>
      <c r="D225" s="418"/>
      <c r="E225" s="418"/>
      <c r="F225" s="418"/>
      <c r="G225" s="418"/>
      <c r="H225" s="418"/>
      <c r="I225" s="418"/>
      <c r="J225" s="418"/>
      <c r="K225" s="418"/>
      <c r="L225" s="418"/>
      <c r="M225" s="418"/>
      <c r="N225" s="418"/>
      <c r="O225" s="418"/>
      <c r="P225" s="418"/>
      <c r="Q225" s="418"/>
      <c r="R225" s="418"/>
      <c r="S225" s="418"/>
      <c r="T225" s="418"/>
      <c r="U225" s="418"/>
      <c r="V225" s="418"/>
      <c r="W225" s="418"/>
      <c r="X225" s="418"/>
    </row>
    <row r="226" spans="1:24">
      <c r="A226" s="418"/>
      <c r="B226" s="418"/>
      <c r="C226" s="418"/>
      <c r="D226" s="418"/>
      <c r="E226" s="418"/>
      <c r="F226" s="418"/>
      <c r="G226" s="418"/>
      <c r="H226" s="418"/>
      <c r="I226" s="418"/>
      <c r="J226" s="418"/>
      <c r="K226" s="418"/>
      <c r="L226" s="418"/>
      <c r="M226" s="418"/>
      <c r="N226" s="418"/>
      <c r="O226" s="418"/>
      <c r="P226" s="418"/>
      <c r="Q226" s="418"/>
      <c r="R226" s="418"/>
      <c r="S226" s="418"/>
      <c r="T226" s="418"/>
      <c r="U226" s="418"/>
      <c r="V226" s="418"/>
      <c r="W226" s="418"/>
      <c r="X226" s="418"/>
    </row>
    <row r="227" spans="1:24">
      <c r="A227" s="418"/>
      <c r="B227" s="418"/>
      <c r="C227" s="418"/>
      <c r="D227" s="418"/>
      <c r="E227" s="418"/>
      <c r="F227" s="418"/>
      <c r="G227" s="418"/>
      <c r="H227" s="418"/>
      <c r="I227" s="418"/>
      <c r="J227" s="418"/>
      <c r="K227" s="418"/>
      <c r="L227" s="418"/>
      <c r="M227" s="418"/>
      <c r="N227" s="418"/>
      <c r="O227" s="418"/>
      <c r="P227" s="418"/>
      <c r="Q227" s="418"/>
      <c r="R227" s="418"/>
      <c r="S227" s="418"/>
      <c r="T227" s="418"/>
      <c r="U227" s="418"/>
      <c r="V227" s="418"/>
      <c r="W227" s="418"/>
      <c r="X227" s="418"/>
    </row>
    <row r="228" spans="1:24">
      <c r="A228" s="418"/>
      <c r="B228" s="418"/>
      <c r="C228" s="418"/>
      <c r="D228" s="418"/>
      <c r="E228" s="418"/>
      <c r="F228" s="418"/>
      <c r="G228" s="418"/>
      <c r="H228" s="418"/>
      <c r="I228" s="418"/>
      <c r="J228" s="418"/>
      <c r="K228" s="418"/>
      <c r="L228" s="418"/>
      <c r="M228" s="418"/>
      <c r="N228" s="418"/>
      <c r="O228" s="418"/>
      <c r="P228" s="418"/>
      <c r="Q228" s="418"/>
      <c r="R228" s="418"/>
      <c r="S228" s="418"/>
      <c r="T228" s="418"/>
      <c r="U228" s="418"/>
      <c r="V228" s="418"/>
      <c r="W228" s="418"/>
      <c r="X228" s="418"/>
    </row>
    <row r="229" spans="1:24">
      <c r="A229" s="418"/>
      <c r="B229" s="418"/>
      <c r="C229" s="418"/>
      <c r="D229" s="418"/>
      <c r="E229" s="418"/>
      <c r="F229" s="418"/>
      <c r="G229" s="418"/>
      <c r="H229" s="418"/>
      <c r="I229" s="418"/>
      <c r="J229" s="418"/>
      <c r="K229" s="418"/>
      <c r="L229" s="418"/>
      <c r="M229" s="418"/>
      <c r="N229" s="418"/>
      <c r="O229" s="418"/>
      <c r="P229" s="418"/>
      <c r="Q229" s="418"/>
      <c r="R229" s="418"/>
      <c r="S229" s="418"/>
      <c r="T229" s="418"/>
      <c r="U229" s="418"/>
      <c r="V229" s="418"/>
      <c r="W229" s="418"/>
      <c r="X229" s="418"/>
    </row>
    <row r="230" spans="1:24">
      <c r="A230" s="418"/>
      <c r="B230" s="418"/>
      <c r="C230" s="418"/>
      <c r="D230" s="418"/>
      <c r="E230" s="418"/>
      <c r="F230" s="418"/>
      <c r="G230" s="418"/>
      <c r="H230" s="418"/>
      <c r="I230" s="418"/>
      <c r="J230" s="418"/>
      <c r="K230" s="418"/>
      <c r="L230" s="418"/>
      <c r="M230" s="418"/>
      <c r="N230" s="418"/>
      <c r="O230" s="418"/>
      <c r="P230" s="418"/>
      <c r="Q230" s="418"/>
      <c r="R230" s="418"/>
      <c r="S230" s="418"/>
      <c r="T230" s="418"/>
      <c r="U230" s="418"/>
      <c r="V230" s="418"/>
      <c r="W230" s="418"/>
      <c r="X230" s="418"/>
    </row>
    <row r="231" spans="1:24">
      <c r="A231" s="418"/>
      <c r="B231" s="418"/>
      <c r="C231" s="418"/>
      <c r="D231" s="418"/>
      <c r="E231" s="418"/>
      <c r="F231" s="418"/>
      <c r="G231" s="418"/>
      <c r="H231" s="418"/>
      <c r="I231" s="418"/>
      <c r="J231" s="418"/>
      <c r="K231" s="418"/>
      <c r="L231" s="418"/>
      <c r="M231" s="418"/>
      <c r="N231" s="418"/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</row>
    <row r="232" spans="1:24">
      <c r="A232" s="418"/>
      <c r="B232" s="418"/>
      <c r="C232" s="418"/>
      <c r="D232" s="418"/>
      <c r="E232" s="418"/>
      <c r="F232" s="418"/>
      <c r="G232" s="418"/>
      <c r="H232" s="418"/>
      <c r="I232" s="418"/>
      <c r="J232" s="418"/>
      <c r="K232" s="418"/>
      <c r="L232" s="418"/>
      <c r="M232" s="418"/>
      <c r="N232" s="418"/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</row>
    <row r="233" spans="1:24">
      <c r="A233" s="418"/>
      <c r="B233" s="418"/>
      <c r="C233" s="418"/>
      <c r="D233" s="418"/>
      <c r="E233" s="418"/>
      <c r="F233" s="418"/>
      <c r="G233" s="418"/>
      <c r="H233" s="418"/>
      <c r="I233" s="418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</row>
    <row r="234" spans="1:24">
      <c r="A234" s="418"/>
      <c r="B234" s="418"/>
      <c r="C234" s="418"/>
      <c r="D234" s="418"/>
      <c r="E234" s="418"/>
      <c r="F234" s="418"/>
      <c r="G234" s="418"/>
      <c r="H234" s="418"/>
      <c r="I234" s="418"/>
      <c r="J234" s="418"/>
      <c r="K234" s="418"/>
      <c r="L234" s="418"/>
      <c r="M234" s="418"/>
      <c r="N234" s="418"/>
      <c r="O234" s="418"/>
      <c r="P234" s="418"/>
      <c r="Q234" s="418"/>
      <c r="R234" s="418"/>
      <c r="S234" s="418"/>
      <c r="T234" s="418"/>
      <c r="U234" s="418"/>
      <c r="V234" s="418"/>
      <c r="W234" s="418"/>
      <c r="X234" s="418"/>
    </row>
    <row r="235" spans="1:24">
      <c r="A235" s="418"/>
      <c r="B235" s="418"/>
      <c r="C235" s="418"/>
      <c r="D235" s="418"/>
      <c r="E235" s="418"/>
      <c r="F235" s="418"/>
      <c r="G235" s="418"/>
      <c r="H235" s="418"/>
      <c r="I235" s="418"/>
      <c r="J235" s="418"/>
      <c r="K235" s="418"/>
      <c r="L235" s="418"/>
      <c r="M235" s="418"/>
      <c r="N235" s="418"/>
      <c r="O235" s="418"/>
      <c r="P235" s="418"/>
      <c r="Q235" s="418"/>
      <c r="R235" s="418"/>
      <c r="S235" s="418"/>
      <c r="T235" s="418"/>
      <c r="U235" s="418"/>
      <c r="V235" s="418"/>
      <c r="W235" s="418"/>
      <c r="X235" s="418"/>
    </row>
    <row r="236" spans="1:24">
      <c r="A236" s="418"/>
      <c r="B236" s="418"/>
      <c r="C236" s="418"/>
      <c r="D236" s="418"/>
      <c r="E236" s="418"/>
      <c r="F236" s="418"/>
      <c r="G236" s="418"/>
      <c r="H236" s="418"/>
      <c r="I236" s="418"/>
      <c r="J236" s="418"/>
      <c r="K236" s="418"/>
      <c r="L236" s="418"/>
      <c r="M236" s="418"/>
      <c r="N236" s="418"/>
      <c r="O236" s="418"/>
      <c r="P236" s="418"/>
      <c r="Q236" s="418"/>
      <c r="R236" s="418"/>
      <c r="S236" s="418"/>
      <c r="T236" s="418"/>
      <c r="U236" s="418"/>
      <c r="V236" s="418"/>
      <c r="W236" s="418"/>
      <c r="X236" s="418"/>
    </row>
    <row r="237" spans="1:24">
      <c r="A237" s="418"/>
      <c r="B237" s="418"/>
      <c r="C237" s="418"/>
      <c r="D237" s="418"/>
      <c r="E237" s="418"/>
      <c r="F237" s="418"/>
      <c r="G237" s="418"/>
      <c r="H237" s="418"/>
      <c r="I237" s="418"/>
      <c r="J237" s="418"/>
      <c r="K237" s="418"/>
      <c r="L237" s="418"/>
      <c r="M237" s="418"/>
      <c r="N237" s="418"/>
      <c r="O237" s="418"/>
      <c r="P237" s="418"/>
      <c r="Q237" s="418"/>
      <c r="R237" s="418"/>
      <c r="S237" s="418"/>
      <c r="T237" s="418"/>
      <c r="U237" s="418"/>
      <c r="V237" s="418"/>
      <c r="W237" s="418"/>
      <c r="X237" s="418"/>
    </row>
    <row r="238" spans="1:24">
      <c r="A238" s="418"/>
      <c r="B238" s="418"/>
      <c r="C238" s="418"/>
      <c r="D238" s="418"/>
      <c r="E238" s="418"/>
      <c r="F238" s="418"/>
      <c r="G238" s="418"/>
      <c r="H238" s="418"/>
      <c r="I238" s="418"/>
      <c r="J238" s="418"/>
      <c r="K238" s="418"/>
      <c r="L238" s="418"/>
      <c r="M238" s="418"/>
      <c r="N238" s="418"/>
      <c r="O238" s="418"/>
      <c r="P238" s="418"/>
      <c r="Q238" s="418"/>
      <c r="R238" s="418"/>
      <c r="S238" s="418"/>
      <c r="T238" s="418"/>
      <c r="U238" s="418"/>
      <c r="V238" s="418"/>
      <c r="W238" s="418"/>
      <c r="X238" s="418"/>
    </row>
    <row r="239" spans="1:24">
      <c r="A239" s="418"/>
      <c r="B239" s="418"/>
      <c r="C239" s="418"/>
      <c r="D239" s="418"/>
      <c r="E239" s="418"/>
      <c r="F239" s="418"/>
      <c r="G239" s="418"/>
      <c r="H239" s="418"/>
      <c r="I239" s="418"/>
      <c r="J239" s="418"/>
      <c r="K239" s="418"/>
      <c r="L239" s="418"/>
      <c r="M239" s="418"/>
      <c r="N239" s="418"/>
      <c r="O239" s="418"/>
      <c r="P239" s="418"/>
      <c r="Q239" s="418"/>
      <c r="R239" s="418"/>
      <c r="S239" s="418"/>
      <c r="T239" s="418"/>
      <c r="U239" s="418"/>
      <c r="V239" s="418"/>
      <c r="W239" s="418"/>
      <c r="X239" s="418"/>
    </row>
    <row r="240" spans="1:24">
      <c r="A240" s="418"/>
      <c r="B240" s="418"/>
      <c r="C240" s="418"/>
      <c r="D240" s="418"/>
      <c r="E240" s="418"/>
      <c r="F240" s="418"/>
      <c r="G240" s="418"/>
      <c r="H240" s="418"/>
      <c r="I240" s="418"/>
      <c r="J240" s="418"/>
      <c r="K240" s="418"/>
      <c r="L240" s="418"/>
      <c r="M240" s="418"/>
      <c r="N240" s="418"/>
      <c r="O240" s="418"/>
      <c r="P240" s="418"/>
      <c r="Q240" s="418"/>
      <c r="R240" s="418"/>
      <c r="S240" s="418"/>
      <c r="T240" s="418"/>
      <c r="U240" s="418"/>
      <c r="V240" s="418"/>
      <c r="W240" s="418"/>
      <c r="X240" s="418"/>
    </row>
    <row r="241" spans="1:24">
      <c r="A241" s="418"/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18"/>
      <c r="N241" s="418"/>
      <c r="O241" s="418"/>
      <c r="P241" s="418"/>
      <c r="Q241" s="418"/>
      <c r="R241" s="418"/>
      <c r="S241" s="418"/>
      <c r="T241" s="418"/>
      <c r="U241" s="418"/>
      <c r="V241" s="418"/>
      <c r="W241" s="418"/>
      <c r="X241" s="418"/>
    </row>
    <row r="242" spans="1:24">
      <c r="A242" s="418"/>
      <c r="B242" s="418"/>
      <c r="C242" s="418"/>
      <c r="D242" s="418"/>
      <c r="E242" s="418"/>
      <c r="F242" s="418"/>
      <c r="G242" s="418"/>
      <c r="H242" s="418"/>
      <c r="I242" s="418"/>
      <c r="J242" s="418"/>
      <c r="K242" s="418"/>
      <c r="L242" s="418"/>
      <c r="M242" s="418"/>
      <c r="N242" s="418"/>
      <c r="O242" s="418"/>
      <c r="P242" s="418"/>
      <c r="Q242" s="418"/>
      <c r="R242" s="418"/>
      <c r="S242" s="418"/>
      <c r="T242" s="418"/>
      <c r="U242" s="418"/>
      <c r="V242" s="418"/>
      <c r="W242" s="418"/>
      <c r="X242" s="418"/>
    </row>
    <row r="243" spans="1:24">
      <c r="A243" s="418"/>
      <c r="B243" s="418"/>
      <c r="C243" s="418"/>
      <c r="D243" s="418"/>
      <c r="E243" s="418"/>
      <c r="F243" s="418"/>
      <c r="G243" s="418"/>
      <c r="H243" s="418"/>
      <c r="I243" s="418"/>
      <c r="J243" s="418"/>
      <c r="K243" s="418"/>
      <c r="L243" s="418"/>
      <c r="M243" s="418"/>
      <c r="N243" s="418"/>
      <c r="O243" s="418"/>
      <c r="P243" s="418"/>
      <c r="Q243" s="418"/>
      <c r="R243" s="418"/>
      <c r="S243" s="418"/>
      <c r="T243" s="418"/>
      <c r="U243" s="418"/>
      <c r="V243" s="418"/>
      <c r="W243" s="418"/>
      <c r="X243" s="418"/>
    </row>
    <row r="244" spans="1:24">
      <c r="A244" s="418"/>
      <c r="B244" s="418"/>
      <c r="C244" s="418"/>
      <c r="D244" s="418"/>
      <c r="E244" s="418"/>
      <c r="F244" s="418"/>
      <c r="G244" s="418"/>
      <c r="H244" s="418"/>
      <c r="I244" s="418"/>
      <c r="J244" s="418"/>
      <c r="K244" s="418"/>
      <c r="L244" s="418"/>
      <c r="M244" s="418"/>
      <c r="N244" s="418"/>
      <c r="O244" s="418"/>
      <c r="P244" s="418"/>
      <c r="Q244" s="418"/>
      <c r="R244" s="418"/>
      <c r="S244" s="418"/>
      <c r="T244" s="418"/>
      <c r="U244" s="418"/>
      <c r="V244" s="418"/>
      <c r="W244" s="418"/>
      <c r="X244" s="418"/>
    </row>
    <row r="245" spans="1:24">
      <c r="A245" s="418"/>
      <c r="B245" s="418"/>
      <c r="C245" s="418"/>
      <c r="D245" s="418"/>
      <c r="E245" s="418"/>
      <c r="F245" s="418"/>
      <c r="G245" s="418"/>
      <c r="H245" s="418"/>
      <c r="I245" s="418"/>
      <c r="J245" s="418"/>
      <c r="K245" s="418"/>
      <c r="L245" s="418"/>
      <c r="M245" s="418"/>
      <c r="N245" s="418"/>
      <c r="O245" s="418"/>
      <c r="P245" s="418"/>
      <c r="Q245" s="418"/>
      <c r="R245" s="418"/>
      <c r="S245" s="418"/>
      <c r="T245" s="418"/>
      <c r="U245" s="418"/>
      <c r="V245" s="418"/>
      <c r="W245" s="418"/>
      <c r="X245" s="418"/>
    </row>
    <row r="246" spans="1:24">
      <c r="A246" s="418"/>
      <c r="B246" s="418"/>
      <c r="C246" s="418"/>
      <c r="D246" s="418"/>
      <c r="E246" s="418"/>
      <c r="F246" s="418"/>
      <c r="G246" s="418"/>
      <c r="H246" s="418"/>
      <c r="I246" s="418"/>
      <c r="J246" s="418"/>
      <c r="K246" s="418"/>
      <c r="L246" s="418"/>
      <c r="M246" s="418"/>
      <c r="N246" s="418"/>
      <c r="O246" s="418"/>
      <c r="P246" s="418"/>
      <c r="Q246" s="418"/>
      <c r="R246" s="418"/>
      <c r="S246" s="418"/>
      <c r="T246" s="418"/>
      <c r="U246" s="418"/>
      <c r="V246" s="418"/>
      <c r="W246" s="418"/>
      <c r="X246" s="418"/>
    </row>
    <row r="247" spans="1:24">
      <c r="A247" s="418"/>
      <c r="B247" s="418"/>
      <c r="C247" s="418"/>
      <c r="D247" s="418"/>
      <c r="E247" s="418"/>
      <c r="F247" s="418"/>
      <c r="G247" s="418"/>
      <c r="H247" s="418"/>
      <c r="I247" s="418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</row>
    <row r="248" spans="1:24">
      <c r="A248" s="418"/>
      <c r="B248" s="418"/>
      <c r="C248" s="418"/>
      <c r="D248" s="418"/>
      <c r="E248" s="418"/>
      <c r="F248" s="418"/>
      <c r="G248" s="418"/>
      <c r="H248" s="418"/>
      <c r="I248" s="418"/>
      <c r="J248" s="418"/>
      <c r="K248" s="418"/>
      <c r="L248" s="418"/>
      <c r="M248" s="418"/>
      <c r="N248" s="418"/>
      <c r="O248" s="418"/>
      <c r="P248" s="418"/>
      <c r="Q248" s="418"/>
      <c r="R248" s="418"/>
      <c r="S248" s="418"/>
      <c r="T248" s="418"/>
      <c r="U248" s="418"/>
      <c r="V248" s="418"/>
      <c r="W248" s="418"/>
      <c r="X248" s="418"/>
    </row>
    <row r="249" spans="1:24">
      <c r="A249" s="418"/>
      <c r="B249" s="418"/>
      <c r="C249" s="418"/>
      <c r="D249" s="418"/>
      <c r="E249" s="418"/>
      <c r="F249" s="418"/>
      <c r="G249" s="418"/>
      <c r="H249" s="418"/>
      <c r="I249" s="418"/>
      <c r="J249" s="418"/>
      <c r="K249" s="418"/>
      <c r="L249" s="418"/>
      <c r="M249" s="418"/>
      <c r="N249" s="418"/>
      <c r="O249" s="418"/>
      <c r="P249" s="418"/>
      <c r="Q249" s="418"/>
      <c r="R249" s="418"/>
      <c r="S249" s="418"/>
      <c r="T249" s="418"/>
      <c r="U249" s="418"/>
      <c r="V249" s="418"/>
      <c r="W249" s="418"/>
      <c r="X249" s="418"/>
    </row>
    <row r="250" spans="1:24">
      <c r="A250" s="418"/>
      <c r="B250" s="418"/>
      <c r="C250" s="418"/>
      <c r="D250" s="418"/>
      <c r="E250" s="418"/>
      <c r="F250" s="418"/>
      <c r="G250" s="418"/>
      <c r="H250" s="418"/>
      <c r="I250" s="418"/>
      <c r="J250" s="418"/>
      <c r="K250" s="418"/>
      <c r="L250" s="418"/>
      <c r="M250" s="418"/>
      <c r="N250" s="418"/>
      <c r="O250" s="418"/>
      <c r="P250" s="418"/>
      <c r="Q250" s="418"/>
      <c r="R250" s="418"/>
      <c r="S250" s="418"/>
      <c r="T250" s="418"/>
      <c r="U250" s="418"/>
      <c r="V250" s="418"/>
      <c r="W250" s="418"/>
      <c r="X250" s="418"/>
    </row>
    <row r="251" spans="1:24">
      <c r="A251" s="418"/>
      <c r="B251" s="418"/>
      <c r="C251" s="418"/>
      <c r="D251" s="418"/>
      <c r="E251" s="418"/>
      <c r="F251" s="418"/>
      <c r="G251" s="418"/>
      <c r="H251" s="418"/>
      <c r="I251" s="418"/>
      <c r="J251" s="418"/>
      <c r="K251" s="418"/>
      <c r="L251" s="418"/>
      <c r="M251" s="418"/>
      <c r="N251" s="418"/>
      <c r="O251" s="418"/>
      <c r="P251" s="418"/>
      <c r="Q251" s="418"/>
      <c r="R251" s="418"/>
      <c r="S251" s="418"/>
      <c r="T251" s="418"/>
      <c r="U251" s="418"/>
      <c r="V251" s="418"/>
      <c r="W251" s="418"/>
      <c r="X251" s="418"/>
    </row>
    <row r="252" spans="1:24">
      <c r="A252" s="418"/>
      <c r="B252" s="418"/>
      <c r="C252" s="418"/>
      <c r="D252" s="418"/>
      <c r="E252" s="418"/>
      <c r="F252" s="418"/>
      <c r="G252" s="418"/>
      <c r="H252" s="418"/>
      <c r="I252" s="418"/>
      <c r="J252" s="418"/>
      <c r="K252" s="418"/>
      <c r="L252" s="418"/>
      <c r="M252" s="418"/>
      <c r="N252" s="418"/>
      <c r="O252" s="418"/>
      <c r="P252" s="418"/>
      <c r="Q252" s="418"/>
      <c r="R252" s="418"/>
      <c r="S252" s="418"/>
      <c r="T252" s="418"/>
      <c r="U252" s="418"/>
      <c r="V252" s="418"/>
      <c r="W252" s="418"/>
      <c r="X252" s="418"/>
    </row>
    <row r="253" spans="1:24">
      <c r="A253" s="418"/>
      <c r="B253" s="418"/>
      <c r="C253" s="418"/>
      <c r="D253" s="418"/>
      <c r="E253" s="418"/>
      <c r="F253" s="418"/>
      <c r="G253" s="418"/>
      <c r="H253" s="418"/>
      <c r="I253" s="418"/>
      <c r="J253" s="418"/>
      <c r="K253" s="418"/>
      <c r="L253" s="418"/>
      <c r="M253" s="418"/>
      <c r="N253" s="418"/>
      <c r="O253" s="418"/>
      <c r="P253" s="418"/>
      <c r="Q253" s="418"/>
      <c r="R253" s="418"/>
      <c r="S253" s="418"/>
      <c r="T253" s="418"/>
      <c r="U253" s="418"/>
      <c r="V253" s="418"/>
      <c r="W253" s="418"/>
      <c r="X253" s="418"/>
    </row>
    <row r="254" spans="1:24">
      <c r="A254" s="418"/>
      <c r="B254" s="418"/>
      <c r="C254" s="418"/>
      <c r="D254" s="418"/>
      <c r="E254" s="418"/>
      <c r="F254" s="418"/>
      <c r="G254" s="418"/>
      <c r="H254" s="418"/>
      <c r="I254" s="418"/>
      <c r="J254" s="418"/>
      <c r="K254" s="418"/>
      <c r="L254" s="418"/>
      <c r="M254" s="418"/>
      <c r="N254" s="418"/>
      <c r="O254" s="418"/>
      <c r="P254" s="418"/>
      <c r="Q254" s="418"/>
      <c r="R254" s="418"/>
      <c r="S254" s="418"/>
      <c r="T254" s="418"/>
      <c r="U254" s="418"/>
      <c r="V254" s="418"/>
      <c r="W254" s="418"/>
      <c r="X254" s="418"/>
    </row>
    <row r="255" spans="1:24">
      <c r="A255" s="418"/>
      <c r="B255" s="418"/>
      <c r="C255" s="418"/>
      <c r="D255" s="418"/>
      <c r="E255" s="418"/>
      <c r="F255" s="418"/>
      <c r="G255" s="418"/>
      <c r="H255" s="418"/>
      <c r="I255" s="418"/>
      <c r="J255" s="418"/>
      <c r="K255" s="418"/>
      <c r="L255" s="418"/>
      <c r="M255" s="418"/>
      <c r="N255" s="418"/>
      <c r="O255" s="418"/>
      <c r="P255" s="418"/>
      <c r="Q255" s="418"/>
      <c r="R255" s="418"/>
      <c r="S255" s="418"/>
      <c r="T255" s="418"/>
      <c r="U255" s="418"/>
      <c r="V255" s="418"/>
      <c r="W255" s="418"/>
      <c r="X255" s="418"/>
    </row>
    <row r="256" spans="1:24">
      <c r="A256" s="418"/>
      <c r="B256" s="418"/>
      <c r="C256" s="418"/>
      <c r="D256" s="418"/>
      <c r="E256" s="418"/>
      <c r="F256" s="418"/>
      <c r="G256" s="418"/>
      <c r="H256" s="418"/>
      <c r="I256" s="418"/>
      <c r="J256" s="418"/>
      <c r="K256" s="418"/>
      <c r="L256" s="418"/>
      <c r="M256" s="418"/>
      <c r="N256" s="418"/>
      <c r="O256" s="418"/>
      <c r="P256" s="418"/>
      <c r="Q256" s="418"/>
      <c r="R256" s="418"/>
      <c r="S256" s="418"/>
      <c r="T256" s="418"/>
      <c r="U256" s="418"/>
      <c r="V256" s="418"/>
      <c r="W256" s="418"/>
      <c r="X256" s="418"/>
    </row>
    <row r="257" spans="1:24">
      <c r="A257" s="418"/>
      <c r="B257" s="418"/>
      <c r="C257" s="418"/>
      <c r="D257" s="418"/>
      <c r="E257" s="418"/>
      <c r="F257" s="418"/>
      <c r="G257" s="418"/>
      <c r="H257" s="418"/>
      <c r="I257" s="418"/>
      <c r="J257" s="418"/>
      <c r="K257" s="418"/>
      <c r="L257" s="418"/>
      <c r="M257" s="418"/>
      <c r="N257" s="418"/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</row>
    <row r="258" spans="1:24">
      <c r="A258" s="418"/>
      <c r="B258" s="418"/>
      <c r="C258" s="418"/>
      <c r="D258" s="418"/>
      <c r="E258" s="418"/>
      <c r="F258" s="418"/>
      <c r="G258" s="418"/>
      <c r="H258" s="418"/>
      <c r="I258" s="418"/>
      <c r="J258" s="418"/>
      <c r="K258" s="418"/>
      <c r="L258" s="418"/>
      <c r="M258" s="418"/>
      <c r="N258" s="418"/>
      <c r="O258" s="418"/>
      <c r="P258" s="418"/>
      <c r="Q258" s="418"/>
      <c r="R258" s="418"/>
      <c r="S258" s="418"/>
      <c r="T258" s="418"/>
      <c r="U258" s="418"/>
      <c r="V258" s="418"/>
      <c r="W258" s="418"/>
      <c r="X258" s="418"/>
    </row>
    <row r="259" spans="1:24">
      <c r="A259" s="418"/>
      <c r="B259" s="418"/>
      <c r="C259" s="418"/>
      <c r="D259" s="418"/>
      <c r="E259" s="418"/>
      <c r="F259" s="418"/>
      <c r="G259" s="418"/>
      <c r="H259" s="418"/>
      <c r="I259" s="418"/>
      <c r="J259" s="418"/>
      <c r="K259" s="418"/>
      <c r="L259" s="418"/>
      <c r="M259" s="418"/>
      <c r="N259" s="418"/>
      <c r="O259" s="418"/>
      <c r="P259" s="418"/>
      <c r="Q259" s="418"/>
      <c r="R259" s="418"/>
      <c r="S259" s="418"/>
      <c r="T259" s="418"/>
      <c r="U259" s="418"/>
      <c r="V259" s="418"/>
      <c r="W259" s="418"/>
      <c r="X259" s="418"/>
    </row>
    <row r="260" spans="1:24">
      <c r="A260" s="418"/>
      <c r="B260" s="418"/>
      <c r="C260" s="418"/>
      <c r="D260" s="418"/>
      <c r="E260" s="418"/>
      <c r="F260" s="418"/>
      <c r="G260" s="418"/>
      <c r="H260" s="418"/>
      <c r="I260" s="418"/>
      <c r="J260" s="418"/>
      <c r="K260" s="418"/>
      <c r="L260" s="418"/>
      <c r="M260" s="418"/>
      <c r="N260" s="418"/>
      <c r="O260" s="418"/>
      <c r="P260" s="418"/>
      <c r="Q260" s="418"/>
      <c r="R260" s="418"/>
      <c r="S260" s="418"/>
      <c r="T260" s="418"/>
      <c r="U260" s="418"/>
      <c r="V260" s="418"/>
      <c r="W260" s="418"/>
      <c r="X260" s="418"/>
    </row>
    <row r="261" spans="1:24">
      <c r="A261" s="418"/>
      <c r="B261" s="418"/>
      <c r="C261" s="418"/>
      <c r="D261" s="418"/>
      <c r="E261" s="418"/>
      <c r="F261" s="418"/>
      <c r="G261" s="418"/>
      <c r="H261" s="418"/>
      <c r="I261" s="418"/>
      <c r="J261" s="418"/>
      <c r="K261" s="418"/>
      <c r="L261" s="418"/>
      <c r="M261" s="418"/>
      <c r="N261" s="418"/>
      <c r="O261" s="418"/>
      <c r="P261" s="418"/>
      <c r="Q261" s="418"/>
      <c r="R261" s="418"/>
      <c r="S261" s="418"/>
      <c r="T261" s="418"/>
      <c r="U261" s="418"/>
      <c r="V261" s="418"/>
      <c r="W261" s="418"/>
      <c r="X261" s="418"/>
    </row>
    <row r="262" spans="1:24">
      <c r="A262" s="418"/>
      <c r="B262" s="418"/>
      <c r="C262" s="418"/>
      <c r="D262" s="418"/>
      <c r="E262" s="418"/>
      <c r="F262" s="418"/>
      <c r="G262" s="418"/>
      <c r="H262" s="418"/>
      <c r="I262" s="418"/>
      <c r="J262" s="418"/>
      <c r="K262" s="418"/>
      <c r="L262" s="418"/>
      <c r="M262" s="418"/>
      <c r="N262" s="418"/>
      <c r="O262" s="418"/>
      <c r="P262" s="418"/>
      <c r="Q262" s="418"/>
      <c r="R262" s="418"/>
      <c r="S262" s="418"/>
      <c r="T262" s="418"/>
      <c r="U262" s="418"/>
      <c r="V262" s="418"/>
      <c r="W262" s="418"/>
      <c r="X262" s="418"/>
    </row>
    <row r="263" spans="1:24">
      <c r="A263" s="418"/>
      <c r="B263" s="418"/>
      <c r="C263" s="418"/>
      <c r="D263" s="418"/>
      <c r="E263" s="418"/>
      <c r="F263" s="418"/>
      <c r="G263" s="418"/>
      <c r="H263" s="418"/>
      <c r="I263" s="418"/>
      <c r="J263" s="418"/>
      <c r="K263" s="418"/>
      <c r="L263" s="418"/>
      <c r="M263" s="418"/>
      <c r="N263" s="418"/>
      <c r="O263" s="418"/>
      <c r="P263" s="418"/>
      <c r="Q263" s="418"/>
      <c r="R263" s="418"/>
      <c r="S263" s="418"/>
      <c r="T263" s="418"/>
      <c r="U263" s="418"/>
      <c r="V263" s="418"/>
      <c r="W263" s="418"/>
      <c r="X263" s="418"/>
    </row>
    <row r="264" spans="1:24">
      <c r="A264" s="418"/>
      <c r="B264" s="418"/>
      <c r="C264" s="418"/>
      <c r="D264" s="418"/>
      <c r="E264" s="418"/>
      <c r="F264" s="418"/>
      <c r="G264" s="418"/>
      <c r="H264" s="418"/>
      <c r="I264" s="418"/>
      <c r="J264" s="418"/>
      <c r="K264" s="418"/>
      <c r="L264" s="418"/>
      <c r="M264" s="418"/>
      <c r="N264" s="418"/>
      <c r="O264" s="418"/>
      <c r="P264" s="418"/>
      <c r="Q264" s="418"/>
      <c r="R264" s="418"/>
      <c r="S264" s="418"/>
      <c r="T264" s="418"/>
      <c r="U264" s="418"/>
      <c r="V264" s="418"/>
      <c r="W264" s="418"/>
      <c r="X264" s="418"/>
    </row>
    <row r="265" spans="1:24">
      <c r="A265" s="418"/>
      <c r="B265" s="418"/>
      <c r="C265" s="418"/>
      <c r="D265" s="418"/>
      <c r="E265" s="418"/>
      <c r="F265" s="418"/>
      <c r="G265" s="418"/>
      <c r="H265" s="418"/>
      <c r="I265" s="418"/>
      <c r="J265" s="418"/>
      <c r="K265" s="418"/>
      <c r="L265" s="418"/>
      <c r="M265" s="418"/>
      <c r="N265" s="418"/>
      <c r="O265" s="418"/>
      <c r="P265" s="418"/>
      <c r="Q265" s="418"/>
      <c r="R265" s="418"/>
      <c r="S265" s="418"/>
      <c r="T265" s="418"/>
      <c r="U265" s="418"/>
      <c r="V265" s="418"/>
      <c r="W265" s="418"/>
      <c r="X265" s="418"/>
    </row>
    <row r="266" spans="1:24">
      <c r="A266" s="418"/>
      <c r="B266" s="418"/>
      <c r="C266" s="418"/>
      <c r="D266" s="418"/>
      <c r="E266" s="418"/>
      <c r="F266" s="418"/>
      <c r="G266" s="418"/>
      <c r="H266" s="418"/>
      <c r="I266" s="418"/>
      <c r="J266" s="418"/>
      <c r="K266" s="418"/>
      <c r="L266" s="418"/>
      <c r="M266" s="418"/>
      <c r="N266" s="418"/>
      <c r="O266" s="418"/>
      <c r="P266" s="418"/>
      <c r="Q266" s="418"/>
      <c r="R266" s="418"/>
      <c r="S266" s="418"/>
      <c r="T266" s="418"/>
      <c r="U266" s="418"/>
      <c r="V266" s="418"/>
      <c r="W266" s="418"/>
      <c r="X266" s="418"/>
    </row>
    <row r="267" spans="1:24">
      <c r="A267" s="418"/>
      <c r="B267" s="418"/>
      <c r="C267" s="418"/>
      <c r="D267" s="418"/>
      <c r="E267" s="418"/>
      <c r="F267" s="418"/>
      <c r="G267" s="418"/>
      <c r="H267" s="418"/>
      <c r="I267" s="418"/>
      <c r="J267" s="418"/>
      <c r="K267" s="418"/>
      <c r="L267" s="418"/>
      <c r="M267" s="418"/>
      <c r="N267" s="418"/>
      <c r="O267" s="418"/>
      <c r="P267" s="418"/>
      <c r="Q267" s="418"/>
      <c r="R267" s="418"/>
      <c r="S267" s="418"/>
      <c r="T267" s="418"/>
      <c r="U267" s="418"/>
      <c r="V267" s="418"/>
      <c r="W267" s="418"/>
      <c r="X267" s="418"/>
    </row>
    <row r="268" spans="1:24">
      <c r="A268" s="418"/>
      <c r="B268" s="418"/>
      <c r="C268" s="418"/>
      <c r="D268" s="418"/>
      <c r="E268" s="418"/>
      <c r="F268" s="418"/>
      <c r="G268" s="418"/>
      <c r="H268" s="418"/>
      <c r="I268" s="418"/>
      <c r="J268" s="418"/>
      <c r="K268" s="418"/>
      <c r="L268" s="418"/>
      <c r="M268" s="418"/>
      <c r="N268" s="418"/>
      <c r="O268" s="418"/>
      <c r="P268" s="418"/>
      <c r="Q268" s="418"/>
      <c r="R268" s="418"/>
      <c r="S268" s="418"/>
      <c r="T268" s="418"/>
      <c r="U268" s="418"/>
      <c r="V268" s="418"/>
      <c r="W268" s="418"/>
      <c r="X268" s="418"/>
    </row>
    <row r="269" spans="1:24">
      <c r="A269" s="418"/>
      <c r="B269" s="418"/>
      <c r="C269" s="418"/>
      <c r="D269" s="418"/>
      <c r="E269" s="418"/>
      <c r="F269" s="418"/>
      <c r="G269" s="418"/>
      <c r="H269" s="418"/>
      <c r="I269" s="418"/>
      <c r="J269" s="418"/>
      <c r="K269" s="418"/>
      <c r="L269" s="418"/>
      <c r="M269" s="418"/>
      <c r="N269" s="418"/>
      <c r="O269" s="418"/>
      <c r="P269" s="418"/>
      <c r="Q269" s="418"/>
      <c r="R269" s="418"/>
      <c r="S269" s="418"/>
      <c r="T269" s="418"/>
      <c r="U269" s="418"/>
      <c r="V269" s="418"/>
      <c r="W269" s="418"/>
      <c r="X269" s="418"/>
    </row>
    <row r="270" spans="1:24">
      <c r="A270" s="418"/>
      <c r="B270" s="418"/>
      <c r="C270" s="418"/>
      <c r="D270" s="418"/>
      <c r="E270" s="418"/>
      <c r="F270" s="418"/>
      <c r="G270" s="418"/>
      <c r="H270" s="418"/>
      <c r="I270" s="418"/>
      <c r="J270" s="418"/>
      <c r="K270" s="418"/>
      <c r="L270" s="418"/>
      <c r="M270" s="418"/>
      <c r="N270" s="418"/>
      <c r="O270" s="418"/>
      <c r="P270" s="418"/>
      <c r="Q270" s="418"/>
      <c r="R270" s="418"/>
      <c r="S270" s="418"/>
      <c r="T270" s="418"/>
      <c r="U270" s="418"/>
      <c r="V270" s="418"/>
      <c r="W270" s="418"/>
      <c r="X270" s="418"/>
    </row>
    <row r="271" spans="1:24">
      <c r="A271" s="418"/>
      <c r="B271" s="418"/>
      <c r="C271" s="418"/>
      <c r="D271" s="418"/>
      <c r="E271" s="418"/>
      <c r="F271" s="418"/>
      <c r="G271" s="418"/>
      <c r="H271" s="418"/>
      <c r="I271" s="418"/>
      <c r="J271" s="418"/>
      <c r="K271" s="418"/>
      <c r="L271" s="418"/>
      <c r="M271" s="418"/>
      <c r="N271" s="418"/>
      <c r="O271" s="418"/>
      <c r="P271" s="418"/>
      <c r="Q271" s="418"/>
      <c r="R271" s="418"/>
      <c r="S271" s="418"/>
      <c r="T271" s="418"/>
      <c r="U271" s="418"/>
      <c r="V271" s="418"/>
      <c r="W271" s="418"/>
      <c r="X271" s="418"/>
    </row>
    <row r="272" spans="1:24">
      <c r="A272" s="418"/>
      <c r="B272" s="418"/>
      <c r="C272" s="418"/>
      <c r="D272" s="418"/>
      <c r="E272" s="418"/>
      <c r="F272" s="418"/>
      <c r="G272" s="418"/>
      <c r="H272" s="418"/>
      <c r="I272" s="418"/>
      <c r="J272" s="418"/>
      <c r="K272" s="418"/>
      <c r="L272" s="418"/>
      <c r="M272" s="418"/>
      <c r="N272" s="418"/>
      <c r="O272" s="418"/>
      <c r="P272" s="418"/>
      <c r="Q272" s="418"/>
      <c r="R272" s="418"/>
      <c r="S272" s="418"/>
      <c r="T272" s="418"/>
      <c r="U272" s="418"/>
      <c r="V272" s="418"/>
      <c r="W272" s="418"/>
      <c r="X272" s="418"/>
    </row>
    <row r="273" spans="1:24">
      <c r="A273" s="418"/>
      <c r="B273" s="418"/>
      <c r="C273" s="418"/>
      <c r="D273" s="418"/>
      <c r="E273" s="418"/>
      <c r="F273" s="418"/>
      <c r="G273" s="418"/>
      <c r="H273" s="418"/>
      <c r="I273" s="418"/>
      <c r="J273" s="418"/>
      <c r="K273" s="418"/>
      <c r="L273" s="418"/>
      <c r="M273" s="418"/>
      <c r="N273" s="418"/>
      <c r="O273" s="418"/>
      <c r="P273" s="418"/>
      <c r="Q273" s="418"/>
      <c r="R273" s="418"/>
      <c r="S273" s="418"/>
      <c r="T273" s="418"/>
      <c r="U273" s="418"/>
      <c r="V273" s="418"/>
      <c r="W273" s="418"/>
      <c r="X273" s="418"/>
    </row>
    <row r="274" spans="1:24">
      <c r="A274" s="418"/>
      <c r="B274" s="418"/>
      <c r="C274" s="418"/>
      <c r="D274" s="418"/>
      <c r="E274" s="418"/>
      <c r="F274" s="418"/>
      <c r="G274" s="418"/>
      <c r="H274" s="418"/>
      <c r="I274" s="418"/>
      <c r="J274" s="418"/>
      <c r="K274" s="418"/>
      <c r="L274" s="418"/>
      <c r="M274" s="418"/>
      <c r="N274" s="418"/>
      <c r="O274" s="418"/>
      <c r="P274" s="418"/>
      <c r="Q274" s="418"/>
      <c r="R274" s="418"/>
      <c r="S274" s="418"/>
      <c r="T274" s="418"/>
      <c r="U274" s="418"/>
      <c r="V274" s="418"/>
      <c r="W274" s="418"/>
      <c r="X274" s="418"/>
    </row>
    <row r="275" spans="1:24">
      <c r="A275" s="418"/>
      <c r="B275" s="418"/>
      <c r="C275" s="418"/>
      <c r="D275" s="418"/>
      <c r="E275" s="418"/>
      <c r="F275" s="418"/>
      <c r="G275" s="418"/>
      <c r="H275" s="418"/>
      <c r="I275" s="418"/>
      <c r="J275" s="418"/>
      <c r="K275" s="418"/>
      <c r="L275" s="418"/>
      <c r="M275" s="418"/>
      <c r="N275" s="418"/>
      <c r="O275" s="418"/>
      <c r="P275" s="418"/>
      <c r="Q275" s="418"/>
      <c r="R275" s="418"/>
      <c r="S275" s="418"/>
      <c r="T275" s="418"/>
      <c r="U275" s="418"/>
      <c r="V275" s="418"/>
      <c r="W275" s="418"/>
      <c r="X275" s="418"/>
    </row>
    <row r="276" spans="1:24">
      <c r="A276" s="418"/>
      <c r="B276" s="418"/>
      <c r="C276" s="418"/>
      <c r="D276" s="418"/>
      <c r="E276" s="418"/>
      <c r="F276" s="418"/>
      <c r="G276" s="418"/>
      <c r="H276" s="418"/>
      <c r="I276" s="418"/>
      <c r="J276" s="418"/>
      <c r="K276" s="418"/>
      <c r="L276" s="418"/>
      <c r="M276" s="418"/>
      <c r="N276" s="418"/>
      <c r="O276" s="418"/>
      <c r="P276" s="418"/>
      <c r="Q276" s="418"/>
      <c r="R276" s="418"/>
      <c r="S276" s="418"/>
      <c r="T276" s="418"/>
      <c r="U276" s="418"/>
      <c r="V276" s="418"/>
      <c r="W276" s="418"/>
      <c r="X276" s="418"/>
    </row>
    <row r="277" spans="1:24">
      <c r="A277" s="418"/>
      <c r="B277" s="418"/>
      <c r="C277" s="418"/>
      <c r="D277" s="418"/>
      <c r="E277" s="418"/>
      <c r="F277" s="418"/>
      <c r="G277" s="418"/>
      <c r="H277" s="418"/>
      <c r="I277" s="418"/>
      <c r="J277" s="418"/>
      <c r="K277" s="418"/>
      <c r="L277" s="418"/>
      <c r="M277" s="418"/>
      <c r="N277" s="418"/>
      <c r="O277" s="418"/>
      <c r="P277" s="418"/>
      <c r="Q277" s="418"/>
      <c r="R277" s="418"/>
      <c r="S277" s="418"/>
      <c r="T277" s="418"/>
      <c r="U277" s="418"/>
      <c r="V277" s="418"/>
      <c r="W277" s="418"/>
      <c r="X277" s="418"/>
    </row>
    <row r="278" spans="1:24">
      <c r="A278" s="418"/>
      <c r="B278" s="418"/>
      <c r="C278" s="418"/>
      <c r="D278" s="418"/>
      <c r="E278" s="418"/>
      <c r="F278" s="418"/>
      <c r="G278" s="418"/>
      <c r="H278" s="418"/>
      <c r="I278" s="418"/>
      <c r="J278" s="418"/>
      <c r="K278" s="418"/>
      <c r="L278" s="418"/>
      <c r="M278" s="418"/>
      <c r="N278" s="418"/>
      <c r="O278" s="418"/>
      <c r="P278" s="418"/>
      <c r="Q278" s="418"/>
      <c r="R278" s="418"/>
      <c r="S278" s="418"/>
      <c r="T278" s="418"/>
      <c r="U278" s="418"/>
      <c r="V278" s="418"/>
      <c r="W278" s="418"/>
      <c r="X278" s="418"/>
    </row>
    <row r="279" spans="1:24">
      <c r="A279" s="418"/>
      <c r="B279" s="418"/>
      <c r="C279" s="418"/>
      <c r="D279" s="418"/>
      <c r="E279" s="418"/>
      <c r="F279" s="418"/>
      <c r="G279" s="418"/>
      <c r="H279" s="418"/>
      <c r="I279" s="418"/>
      <c r="J279" s="418"/>
      <c r="K279" s="418"/>
      <c r="L279" s="418"/>
      <c r="M279" s="418"/>
      <c r="N279" s="418"/>
      <c r="O279" s="418"/>
      <c r="P279" s="418"/>
      <c r="Q279" s="418"/>
      <c r="R279" s="418"/>
      <c r="S279" s="418"/>
      <c r="T279" s="418"/>
      <c r="U279" s="418"/>
      <c r="V279" s="418"/>
      <c r="W279" s="418"/>
      <c r="X279" s="418"/>
    </row>
    <row r="280" spans="1:24">
      <c r="A280" s="418"/>
      <c r="B280" s="418"/>
      <c r="C280" s="418"/>
      <c r="D280" s="418"/>
      <c r="E280" s="418"/>
      <c r="F280" s="418"/>
      <c r="G280" s="418"/>
      <c r="H280" s="418"/>
      <c r="I280" s="418"/>
      <c r="J280" s="418"/>
      <c r="K280" s="418"/>
      <c r="L280" s="418"/>
      <c r="M280" s="418"/>
      <c r="N280" s="418"/>
      <c r="O280" s="418"/>
      <c r="P280" s="418"/>
      <c r="Q280" s="418"/>
      <c r="R280" s="418"/>
      <c r="S280" s="418"/>
      <c r="T280" s="418"/>
      <c r="U280" s="418"/>
      <c r="V280" s="418"/>
      <c r="W280" s="418"/>
      <c r="X280" s="418"/>
    </row>
    <row r="281" spans="1:24">
      <c r="A281" s="418"/>
      <c r="B281" s="418"/>
      <c r="C281" s="418"/>
      <c r="D281" s="418"/>
      <c r="E281" s="418"/>
      <c r="F281" s="418"/>
      <c r="G281" s="418"/>
      <c r="H281" s="418"/>
      <c r="I281" s="418"/>
      <c r="J281" s="418"/>
      <c r="K281" s="418"/>
      <c r="L281" s="418"/>
      <c r="M281" s="418"/>
      <c r="N281" s="418"/>
      <c r="O281" s="418"/>
      <c r="P281" s="418"/>
      <c r="Q281" s="418"/>
      <c r="R281" s="418"/>
      <c r="S281" s="418"/>
      <c r="T281" s="418"/>
      <c r="U281" s="418"/>
      <c r="V281" s="418"/>
      <c r="W281" s="418"/>
      <c r="X281" s="418"/>
    </row>
    <row r="282" spans="1:24">
      <c r="A282" s="418"/>
      <c r="B282" s="418"/>
      <c r="C282" s="418"/>
      <c r="D282" s="418"/>
      <c r="E282" s="418"/>
      <c r="F282" s="418"/>
      <c r="G282" s="418"/>
      <c r="H282" s="418"/>
      <c r="I282" s="418"/>
      <c r="J282" s="418"/>
      <c r="K282" s="418"/>
      <c r="L282" s="418"/>
      <c r="M282" s="418"/>
      <c r="N282" s="418"/>
      <c r="O282" s="418"/>
      <c r="P282" s="418"/>
      <c r="Q282" s="418"/>
      <c r="R282" s="418"/>
      <c r="S282" s="418"/>
      <c r="T282" s="418"/>
      <c r="U282" s="418"/>
      <c r="V282" s="418"/>
      <c r="W282" s="418"/>
      <c r="X282" s="418"/>
    </row>
    <row r="283" spans="1:24">
      <c r="A283" s="418"/>
      <c r="B283" s="418"/>
      <c r="C283" s="418"/>
      <c r="D283" s="418"/>
      <c r="E283" s="418"/>
      <c r="F283" s="418"/>
      <c r="G283" s="418"/>
      <c r="H283" s="418"/>
      <c r="I283" s="418"/>
      <c r="J283" s="418"/>
      <c r="K283" s="418"/>
      <c r="L283" s="418"/>
      <c r="M283" s="418"/>
      <c r="N283" s="418"/>
      <c r="O283" s="418"/>
      <c r="P283" s="418"/>
      <c r="Q283" s="418"/>
      <c r="R283" s="418"/>
      <c r="S283" s="418"/>
      <c r="T283" s="418"/>
      <c r="U283" s="418"/>
      <c r="V283" s="418"/>
      <c r="W283" s="418"/>
      <c r="X283" s="418"/>
    </row>
    <row r="284" spans="1:24">
      <c r="A284" s="418"/>
      <c r="B284" s="418"/>
      <c r="C284" s="418"/>
      <c r="D284" s="418"/>
      <c r="E284" s="418"/>
      <c r="F284" s="418"/>
      <c r="G284" s="418"/>
      <c r="H284" s="418"/>
      <c r="I284" s="418"/>
      <c r="J284" s="418"/>
      <c r="K284" s="418"/>
      <c r="L284" s="418"/>
      <c r="M284" s="418"/>
      <c r="N284" s="418"/>
      <c r="O284" s="418"/>
      <c r="P284" s="418"/>
      <c r="Q284" s="418"/>
      <c r="R284" s="418"/>
      <c r="S284" s="418"/>
      <c r="T284" s="418"/>
      <c r="U284" s="418"/>
      <c r="V284" s="418"/>
      <c r="W284" s="418"/>
      <c r="X284" s="418"/>
    </row>
    <row r="285" spans="1:24">
      <c r="A285" s="418"/>
      <c r="B285" s="418"/>
      <c r="C285" s="418"/>
      <c r="D285" s="418"/>
      <c r="E285" s="418"/>
      <c r="F285" s="418"/>
      <c r="G285" s="418"/>
      <c r="H285" s="418"/>
      <c r="I285" s="418"/>
      <c r="J285" s="418"/>
      <c r="K285" s="418"/>
      <c r="L285" s="418"/>
      <c r="M285" s="418"/>
      <c r="N285" s="418"/>
      <c r="O285" s="418"/>
      <c r="P285" s="418"/>
      <c r="Q285" s="418"/>
      <c r="R285" s="418"/>
      <c r="S285" s="418"/>
      <c r="T285" s="418"/>
      <c r="U285" s="418"/>
      <c r="V285" s="418"/>
      <c r="W285" s="418"/>
      <c r="X285" s="418"/>
    </row>
    <row r="286" spans="1:24">
      <c r="A286" s="418"/>
      <c r="B286" s="418"/>
      <c r="C286" s="418"/>
      <c r="D286" s="418"/>
      <c r="E286" s="418"/>
      <c r="F286" s="418"/>
      <c r="G286" s="418"/>
      <c r="H286" s="418"/>
      <c r="I286" s="418"/>
      <c r="J286" s="418"/>
      <c r="K286" s="418"/>
      <c r="L286" s="418"/>
      <c r="M286" s="418"/>
      <c r="N286" s="418"/>
      <c r="O286" s="418"/>
      <c r="P286" s="418"/>
      <c r="Q286" s="418"/>
      <c r="R286" s="418"/>
      <c r="S286" s="418"/>
      <c r="T286" s="418"/>
      <c r="U286" s="418"/>
      <c r="V286" s="418"/>
      <c r="W286" s="418"/>
      <c r="X286" s="418"/>
    </row>
    <row r="287" spans="1:24">
      <c r="A287" s="418"/>
      <c r="B287" s="418"/>
      <c r="C287" s="418"/>
      <c r="D287" s="418"/>
      <c r="E287" s="418"/>
      <c r="F287" s="418"/>
      <c r="G287" s="418"/>
      <c r="H287" s="418"/>
      <c r="I287" s="418"/>
      <c r="J287" s="418"/>
      <c r="K287" s="418"/>
      <c r="L287" s="418"/>
      <c r="M287" s="418"/>
      <c r="N287" s="418"/>
      <c r="O287" s="418"/>
      <c r="P287" s="418"/>
      <c r="Q287" s="418"/>
      <c r="R287" s="418"/>
      <c r="S287" s="418"/>
      <c r="T287" s="418"/>
      <c r="U287" s="418"/>
      <c r="V287" s="418"/>
      <c r="W287" s="418"/>
      <c r="X287" s="418"/>
    </row>
    <row r="288" spans="1:24">
      <c r="A288" s="418"/>
      <c r="B288" s="418"/>
      <c r="C288" s="418"/>
      <c r="D288" s="418"/>
      <c r="E288" s="418"/>
      <c r="F288" s="418"/>
      <c r="G288" s="418"/>
      <c r="H288" s="418"/>
      <c r="I288" s="418"/>
      <c r="J288" s="418"/>
      <c r="K288" s="418"/>
      <c r="L288" s="418"/>
      <c r="M288" s="418"/>
      <c r="N288" s="418"/>
      <c r="O288" s="418"/>
      <c r="P288" s="418"/>
      <c r="Q288" s="418"/>
      <c r="R288" s="418"/>
      <c r="S288" s="418"/>
      <c r="T288" s="418"/>
      <c r="U288" s="418"/>
      <c r="V288" s="418"/>
      <c r="W288" s="418"/>
      <c r="X288" s="418"/>
    </row>
    <row r="289" spans="1:24">
      <c r="A289" s="418"/>
      <c r="B289" s="418"/>
      <c r="C289" s="418"/>
      <c r="D289" s="418"/>
      <c r="E289" s="418"/>
      <c r="F289" s="418"/>
      <c r="G289" s="418"/>
      <c r="H289" s="418"/>
      <c r="I289" s="418"/>
      <c r="J289" s="418"/>
      <c r="K289" s="418"/>
      <c r="L289" s="418"/>
      <c r="M289" s="418"/>
      <c r="N289" s="418"/>
      <c r="O289" s="418"/>
      <c r="P289" s="418"/>
      <c r="Q289" s="418"/>
      <c r="R289" s="418"/>
      <c r="S289" s="418"/>
      <c r="T289" s="418"/>
      <c r="U289" s="418"/>
      <c r="V289" s="418"/>
      <c r="W289" s="418"/>
      <c r="X289" s="418"/>
    </row>
    <row r="290" spans="1:24">
      <c r="A290" s="418"/>
      <c r="B290" s="418"/>
      <c r="C290" s="418"/>
      <c r="D290" s="418"/>
      <c r="E290" s="418"/>
      <c r="F290" s="418"/>
      <c r="G290" s="418"/>
      <c r="H290" s="418"/>
      <c r="I290" s="418"/>
      <c r="J290" s="418"/>
      <c r="K290" s="418"/>
      <c r="L290" s="418"/>
      <c r="M290" s="418"/>
      <c r="N290" s="418"/>
      <c r="O290" s="418"/>
      <c r="P290" s="418"/>
      <c r="Q290" s="418"/>
      <c r="R290" s="418"/>
      <c r="S290" s="418"/>
      <c r="T290" s="418"/>
      <c r="U290" s="418"/>
      <c r="V290" s="418"/>
      <c r="W290" s="418"/>
      <c r="X290" s="418"/>
    </row>
    <row r="291" spans="1:24">
      <c r="A291" s="418"/>
      <c r="B291" s="418"/>
      <c r="C291" s="418"/>
      <c r="D291" s="418"/>
      <c r="E291" s="418"/>
      <c r="F291" s="418"/>
      <c r="G291" s="418"/>
      <c r="H291" s="418"/>
      <c r="I291" s="418"/>
      <c r="J291" s="418"/>
      <c r="K291" s="418"/>
      <c r="L291" s="418"/>
      <c r="M291" s="418"/>
      <c r="N291" s="418"/>
      <c r="O291" s="418"/>
      <c r="P291" s="418"/>
      <c r="Q291" s="418"/>
      <c r="R291" s="418"/>
      <c r="S291" s="418"/>
      <c r="T291" s="418"/>
      <c r="U291" s="418"/>
      <c r="V291" s="418"/>
      <c r="W291" s="418"/>
      <c r="X291" s="418"/>
    </row>
    <row r="292" spans="1:24">
      <c r="A292" s="418"/>
      <c r="B292" s="418"/>
      <c r="C292" s="418"/>
      <c r="D292" s="418"/>
      <c r="E292" s="418"/>
      <c r="F292" s="418"/>
      <c r="G292" s="418"/>
      <c r="H292" s="418"/>
      <c r="I292" s="418"/>
      <c r="J292" s="418"/>
      <c r="K292" s="418"/>
      <c r="L292" s="418"/>
      <c r="M292" s="418"/>
      <c r="N292" s="418"/>
      <c r="O292" s="418"/>
      <c r="P292" s="418"/>
      <c r="Q292" s="418"/>
      <c r="R292" s="418"/>
      <c r="S292" s="418"/>
      <c r="T292" s="418"/>
      <c r="U292" s="418"/>
      <c r="V292" s="418"/>
      <c r="W292" s="418"/>
      <c r="X292" s="418"/>
    </row>
    <row r="293" spans="1:24">
      <c r="A293" s="418"/>
      <c r="B293" s="418"/>
      <c r="C293" s="418"/>
      <c r="D293" s="418"/>
      <c r="E293" s="418"/>
      <c r="F293" s="418"/>
      <c r="G293" s="418"/>
      <c r="H293" s="418"/>
      <c r="I293" s="418"/>
      <c r="J293" s="418"/>
      <c r="K293" s="418"/>
      <c r="L293" s="418"/>
      <c r="M293" s="418"/>
      <c r="N293" s="418"/>
      <c r="O293" s="418"/>
      <c r="P293" s="418"/>
      <c r="Q293" s="418"/>
      <c r="R293" s="418"/>
      <c r="S293" s="418"/>
      <c r="T293" s="418"/>
      <c r="U293" s="418"/>
      <c r="V293" s="418"/>
      <c r="W293" s="418"/>
      <c r="X293" s="418"/>
    </row>
    <row r="294" spans="1:24">
      <c r="A294" s="418"/>
      <c r="B294" s="418"/>
      <c r="C294" s="418"/>
      <c r="D294" s="418"/>
      <c r="E294" s="418"/>
      <c r="F294" s="418"/>
      <c r="G294" s="418"/>
      <c r="H294" s="418"/>
      <c r="I294" s="418"/>
      <c r="J294" s="418"/>
      <c r="K294" s="418"/>
      <c r="L294" s="418"/>
      <c r="M294" s="418"/>
      <c r="N294" s="418"/>
      <c r="O294" s="418"/>
      <c r="P294" s="418"/>
      <c r="Q294" s="418"/>
      <c r="R294" s="418"/>
      <c r="S294" s="418"/>
      <c r="T294" s="418"/>
      <c r="U294" s="418"/>
      <c r="V294" s="418"/>
      <c r="W294" s="418"/>
      <c r="X294" s="418"/>
    </row>
    <row r="295" spans="1:24">
      <c r="A295" s="418"/>
      <c r="B295" s="418"/>
      <c r="C295" s="418"/>
      <c r="D295" s="418"/>
      <c r="E295" s="418"/>
      <c r="F295" s="418"/>
      <c r="G295" s="418"/>
      <c r="H295" s="418"/>
      <c r="I295" s="418"/>
      <c r="J295" s="418"/>
      <c r="K295" s="418"/>
      <c r="L295" s="418"/>
      <c r="M295" s="418"/>
      <c r="N295" s="418"/>
      <c r="O295" s="418"/>
      <c r="P295" s="418"/>
      <c r="Q295" s="418"/>
      <c r="R295" s="418"/>
      <c r="S295" s="418"/>
      <c r="T295" s="418"/>
      <c r="U295" s="418"/>
      <c r="V295" s="418"/>
      <c r="W295" s="418"/>
      <c r="X295" s="418"/>
    </row>
    <row r="296" spans="1:24">
      <c r="A296" s="418"/>
      <c r="B296" s="418"/>
      <c r="C296" s="418"/>
      <c r="D296" s="418"/>
      <c r="E296" s="418"/>
      <c r="F296" s="418"/>
      <c r="G296" s="418"/>
      <c r="H296" s="418"/>
      <c r="I296" s="418"/>
      <c r="J296" s="418"/>
      <c r="K296" s="418"/>
      <c r="L296" s="418"/>
      <c r="M296" s="418"/>
      <c r="N296" s="418"/>
      <c r="O296" s="418"/>
      <c r="P296" s="418"/>
      <c r="Q296" s="418"/>
      <c r="R296" s="418"/>
      <c r="S296" s="418"/>
      <c r="T296" s="418"/>
      <c r="U296" s="418"/>
      <c r="V296" s="418"/>
      <c r="W296" s="418"/>
      <c r="X296" s="418"/>
    </row>
    <row r="297" spans="1:24">
      <c r="A297" s="418"/>
      <c r="B297" s="418"/>
      <c r="C297" s="418"/>
      <c r="D297" s="418"/>
      <c r="E297" s="418"/>
      <c r="F297" s="418"/>
      <c r="G297" s="418"/>
      <c r="H297" s="418"/>
      <c r="I297" s="418"/>
      <c r="J297" s="418"/>
      <c r="K297" s="418"/>
      <c r="L297" s="418"/>
      <c r="M297" s="418"/>
      <c r="N297" s="418"/>
      <c r="O297" s="418"/>
      <c r="P297" s="418"/>
      <c r="Q297" s="418"/>
      <c r="R297" s="418"/>
      <c r="S297" s="418"/>
      <c r="T297" s="418"/>
      <c r="U297" s="418"/>
      <c r="V297" s="418"/>
      <c r="W297" s="418"/>
      <c r="X297" s="418"/>
    </row>
    <row r="298" spans="1:24">
      <c r="A298" s="418"/>
      <c r="B298" s="418"/>
      <c r="C298" s="418"/>
      <c r="D298" s="418"/>
      <c r="E298" s="418"/>
      <c r="F298" s="418"/>
      <c r="G298" s="418"/>
      <c r="H298" s="418"/>
      <c r="I298" s="418"/>
      <c r="J298" s="418"/>
      <c r="K298" s="418"/>
      <c r="L298" s="418"/>
      <c r="M298" s="418"/>
      <c r="N298" s="418"/>
      <c r="O298" s="418"/>
      <c r="P298" s="418"/>
      <c r="Q298" s="418"/>
      <c r="R298" s="418"/>
      <c r="S298" s="418"/>
      <c r="T298" s="418"/>
      <c r="U298" s="418"/>
      <c r="V298" s="418"/>
      <c r="W298" s="418"/>
      <c r="X298" s="418"/>
    </row>
    <row r="299" spans="1:24">
      <c r="A299" s="418"/>
      <c r="B299" s="418"/>
      <c r="C299" s="418"/>
      <c r="D299" s="418"/>
      <c r="E299" s="418"/>
      <c r="F299" s="418"/>
      <c r="G299" s="418"/>
      <c r="H299" s="418"/>
      <c r="I299" s="418"/>
      <c r="J299" s="418"/>
      <c r="K299" s="418"/>
      <c r="L299" s="418"/>
      <c r="M299" s="418"/>
      <c r="N299" s="418"/>
      <c r="O299" s="418"/>
      <c r="P299" s="418"/>
      <c r="Q299" s="418"/>
      <c r="R299" s="418"/>
      <c r="S299" s="418"/>
      <c r="T299" s="418"/>
      <c r="U299" s="418"/>
      <c r="V299" s="418"/>
      <c r="W299" s="418"/>
      <c r="X299" s="418"/>
    </row>
    <row r="300" spans="1:24">
      <c r="A300" s="418"/>
      <c r="B300" s="418"/>
      <c r="C300" s="418"/>
      <c r="D300" s="418"/>
      <c r="E300" s="418"/>
      <c r="F300" s="418"/>
      <c r="G300" s="418"/>
      <c r="H300" s="418"/>
      <c r="I300" s="418"/>
      <c r="J300" s="418"/>
      <c r="K300" s="418"/>
      <c r="L300" s="418"/>
      <c r="M300" s="418"/>
      <c r="N300" s="418"/>
      <c r="O300" s="418"/>
      <c r="P300" s="418"/>
      <c r="Q300" s="418"/>
      <c r="R300" s="418"/>
      <c r="S300" s="418"/>
      <c r="T300" s="418"/>
      <c r="U300" s="418"/>
      <c r="V300" s="418"/>
      <c r="W300" s="418"/>
      <c r="X300" s="418"/>
    </row>
    <row r="301" spans="1:24">
      <c r="A301" s="418"/>
      <c r="B301" s="418"/>
      <c r="C301" s="418"/>
      <c r="D301" s="418"/>
      <c r="E301" s="418"/>
      <c r="F301" s="418"/>
      <c r="G301" s="418"/>
      <c r="H301" s="418"/>
      <c r="I301" s="418"/>
      <c r="J301" s="418"/>
      <c r="K301" s="418"/>
      <c r="L301" s="418"/>
      <c r="M301" s="418"/>
      <c r="N301" s="418"/>
      <c r="O301" s="418"/>
      <c r="P301" s="418"/>
      <c r="Q301" s="418"/>
      <c r="R301" s="418"/>
      <c r="S301" s="418"/>
      <c r="T301" s="418"/>
      <c r="U301" s="418"/>
      <c r="V301" s="418"/>
      <c r="W301" s="418"/>
      <c r="X301" s="418"/>
    </row>
    <row r="302" spans="1:24">
      <c r="A302" s="418"/>
      <c r="B302" s="418"/>
      <c r="C302" s="418"/>
      <c r="D302" s="418"/>
      <c r="E302" s="418"/>
      <c r="F302" s="418"/>
      <c r="G302" s="418"/>
      <c r="H302" s="418"/>
      <c r="I302" s="418"/>
      <c r="J302" s="418"/>
      <c r="K302" s="418"/>
      <c r="L302" s="418"/>
      <c r="M302" s="418"/>
      <c r="N302" s="418"/>
      <c r="O302" s="418"/>
      <c r="P302" s="418"/>
      <c r="Q302" s="418"/>
      <c r="R302" s="418"/>
      <c r="S302" s="418"/>
      <c r="T302" s="418"/>
      <c r="U302" s="418"/>
      <c r="V302" s="418"/>
      <c r="W302" s="418"/>
      <c r="X302" s="418"/>
    </row>
    <row r="303" spans="1:24">
      <c r="A303" s="418"/>
      <c r="B303" s="418"/>
      <c r="C303" s="418"/>
      <c r="D303" s="418"/>
      <c r="E303" s="418"/>
      <c r="F303" s="418"/>
      <c r="G303" s="418"/>
      <c r="H303" s="418"/>
      <c r="I303" s="418"/>
      <c r="J303" s="418"/>
      <c r="K303" s="418"/>
      <c r="L303" s="418"/>
      <c r="M303" s="418"/>
      <c r="N303" s="418"/>
      <c r="O303" s="418"/>
      <c r="P303" s="418"/>
      <c r="Q303" s="418"/>
      <c r="R303" s="418"/>
      <c r="S303" s="418"/>
      <c r="T303" s="418"/>
      <c r="U303" s="418"/>
      <c r="V303" s="418"/>
      <c r="W303" s="418"/>
      <c r="X303" s="418"/>
    </row>
    <row r="304" spans="1:24">
      <c r="A304" s="418"/>
      <c r="B304" s="418"/>
      <c r="C304" s="418"/>
      <c r="D304" s="418"/>
      <c r="E304" s="418"/>
      <c r="F304" s="418"/>
      <c r="G304" s="418"/>
      <c r="H304" s="418"/>
      <c r="I304" s="418"/>
      <c r="J304" s="418"/>
      <c r="K304" s="418"/>
      <c r="L304" s="418"/>
      <c r="M304" s="418"/>
      <c r="N304" s="418"/>
      <c r="O304" s="418"/>
      <c r="P304" s="418"/>
      <c r="Q304" s="418"/>
      <c r="R304" s="418"/>
      <c r="S304" s="418"/>
      <c r="T304" s="418"/>
      <c r="U304" s="418"/>
      <c r="V304" s="418"/>
      <c r="W304" s="418"/>
      <c r="X304" s="418"/>
    </row>
    <row r="305" spans="1:24">
      <c r="A305" s="418"/>
      <c r="B305" s="418"/>
      <c r="C305" s="418"/>
      <c r="D305" s="418"/>
      <c r="E305" s="418"/>
      <c r="F305" s="418"/>
      <c r="G305" s="418"/>
      <c r="H305" s="418"/>
      <c r="I305" s="418"/>
      <c r="J305" s="418"/>
      <c r="K305" s="418"/>
      <c r="L305" s="418"/>
      <c r="M305" s="418"/>
      <c r="N305" s="418"/>
      <c r="O305" s="418"/>
      <c r="P305" s="418"/>
      <c r="Q305" s="418"/>
      <c r="R305" s="418"/>
      <c r="S305" s="418"/>
      <c r="T305" s="418"/>
      <c r="U305" s="418"/>
      <c r="V305" s="418"/>
      <c r="W305" s="418"/>
      <c r="X305" s="418"/>
    </row>
    <row r="306" spans="1:24">
      <c r="A306" s="418"/>
      <c r="B306" s="418"/>
      <c r="C306" s="418"/>
      <c r="D306" s="418"/>
      <c r="E306" s="418"/>
      <c r="F306" s="418"/>
      <c r="G306" s="418"/>
      <c r="H306" s="418"/>
      <c r="I306" s="418"/>
      <c r="J306" s="418"/>
      <c r="K306" s="418"/>
      <c r="L306" s="418"/>
      <c r="M306" s="418"/>
      <c r="N306" s="418"/>
      <c r="O306" s="418"/>
      <c r="P306" s="418"/>
      <c r="Q306" s="418"/>
      <c r="R306" s="418"/>
      <c r="S306" s="418"/>
      <c r="T306" s="418"/>
      <c r="U306" s="418"/>
      <c r="V306" s="418"/>
      <c r="W306" s="418"/>
      <c r="X306" s="418"/>
    </row>
    <row r="307" spans="1:24">
      <c r="A307" s="418"/>
      <c r="B307" s="418"/>
      <c r="C307" s="418"/>
      <c r="D307" s="418"/>
      <c r="E307" s="418"/>
      <c r="F307" s="418"/>
      <c r="G307" s="418"/>
      <c r="H307" s="418"/>
      <c r="I307" s="418"/>
      <c r="J307" s="418"/>
      <c r="K307" s="418"/>
      <c r="L307" s="418"/>
      <c r="M307" s="418"/>
      <c r="N307" s="418"/>
      <c r="O307" s="418"/>
      <c r="P307" s="418"/>
      <c r="Q307" s="418"/>
      <c r="R307" s="418"/>
      <c r="S307" s="418"/>
      <c r="T307" s="418"/>
      <c r="U307" s="418"/>
      <c r="V307" s="418"/>
      <c r="W307" s="418"/>
      <c r="X307" s="418"/>
    </row>
    <row r="308" spans="1:24">
      <c r="A308" s="418"/>
      <c r="B308" s="418"/>
      <c r="C308" s="418"/>
      <c r="D308" s="418"/>
      <c r="E308" s="418"/>
      <c r="F308" s="418"/>
      <c r="G308" s="418"/>
      <c r="H308" s="418"/>
      <c r="I308" s="418"/>
      <c r="J308" s="418"/>
      <c r="K308" s="418"/>
      <c r="L308" s="418"/>
      <c r="M308" s="418"/>
      <c r="N308" s="418"/>
      <c r="O308" s="418"/>
      <c r="P308" s="418"/>
      <c r="Q308" s="418"/>
      <c r="R308" s="418"/>
      <c r="S308" s="418"/>
      <c r="T308" s="418"/>
      <c r="U308" s="418"/>
      <c r="V308" s="418"/>
      <c r="W308" s="418"/>
      <c r="X308" s="418"/>
    </row>
    <row r="309" spans="1:24">
      <c r="A309" s="418"/>
      <c r="B309" s="418"/>
      <c r="C309" s="418"/>
      <c r="D309" s="418"/>
      <c r="E309" s="418"/>
      <c r="F309" s="418"/>
      <c r="G309" s="418"/>
      <c r="H309" s="418"/>
      <c r="I309" s="418"/>
      <c r="J309" s="418"/>
      <c r="K309" s="418"/>
      <c r="L309" s="418"/>
      <c r="M309" s="418"/>
      <c r="N309" s="418"/>
      <c r="O309" s="418"/>
      <c r="P309" s="418"/>
      <c r="Q309" s="418"/>
      <c r="R309" s="418"/>
      <c r="S309" s="418"/>
      <c r="T309" s="418"/>
      <c r="U309" s="418"/>
      <c r="V309" s="418"/>
      <c r="W309" s="418"/>
      <c r="X309" s="418"/>
    </row>
    <row r="310" spans="1:24">
      <c r="A310" s="418"/>
      <c r="B310" s="418"/>
      <c r="C310" s="418"/>
      <c r="D310" s="418"/>
      <c r="E310" s="418"/>
      <c r="F310" s="418"/>
      <c r="G310" s="418"/>
      <c r="H310" s="418"/>
      <c r="I310" s="418"/>
      <c r="J310" s="418"/>
      <c r="K310" s="418"/>
      <c r="L310" s="418"/>
      <c r="M310" s="418"/>
      <c r="N310" s="418"/>
      <c r="O310" s="418"/>
      <c r="P310" s="418"/>
      <c r="Q310" s="418"/>
      <c r="R310" s="418"/>
      <c r="S310" s="418"/>
      <c r="T310" s="418"/>
      <c r="U310" s="418"/>
      <c r="V310" s="418"/>
      <c r="W310" s="418"/>
      <c r="X310" s="418"/>
    </row>
    <row r="311" spans="1:24">
      <c r="A311" s="418"/>
      <c r="B311" s="418"/>
      <c r="C311" s="418"/>
      <c r="D311" s="418"/>
      <c r="E311" s="418"/>
      <c r="F311" s="418"/>
      <c r="G311" s="418"/>
      <c r="H311" s="418"/>
      <c r="I311" s="418"/>
      <c r="J311" s="418"/>
      <c r="K311" s="418"/>
      <c r="L311" s="418"/>
      <c r="M311" s="418"/>
      <c r="N311" s="418"/>
      <c r="O311" s="418"/>
      <c r="P311" s="418"/>
      <c r="Q311" s="418"/>
      <c r="R311" s="418"/>
      <c r="S311" s="418"/>
      <c r="T311" s="418"/>
      <c r="U311" s="418"/>
      <c r="V311" s="418"/>
      <c r="W311" s="418"/>
      <c r="X311" s="418"/>
    </row>
    <row r="312" spans="1:24">
      <c r="A312" s="418"/>
      <c r="B312" s="418"/>
      <c r="C312" s="418"/>
      <c r="D312" s="418"/>
      <c r="E312" s="418"/>
      <c r="F312" s="418"/>
      <c r="G312" s="418"/>
      <c r="H312" s="418"/>
      <c r="I312" s="418"/>
      <c r="J312" s="418"/>
      <c r="K312" s="418"/>
      <c r="L312" s="418"/>
      <c r="M312" s="418"/>
      <c r="N312" s="418"/>
      <c r="O312" s="418"/>
      <c r="P312" s="418"/>
      <c r="Q312" s="418"/>
      <c r="R312" s="418"/>
      <c r="S312" s="418"/>
      <c r="T312" s="418"/>
      <c r="U312" s="418"/>
      <c r="V312" s="418"/>
      <c r="W312" s="418"/>
      <c r="X312" s="418"/>
    </row>
    <row r="313" spans="1:24">
      <c r="A313" s="418"/>
      <c r="B313" s="418"/>
      <c r="C313" s="418"/>
      <c r="D313" s="418"/>
      <c r="E313" s="418"/>
      <c r="F313" s="418"/>
      <c r="G313" s="418"/>
      <c r="H313" s="418"/>
      <c r="I313" s="418"/>
      <c r="J313" s="418"/>
      <c r="K313" s="418"/>
      <c r="L313" s="418"/>
      <c r="M313" s="418"/>
      <c r="N313" s="418"/>
      <c r="O313" s="418"/>
      <c r="P313" s="418"/>
      <c r="Q313" s="418"/>
      <c r="R313" s="418"/>
      <c r="S313" s="418"/>
      <c r="T313" s="418"/>
      <c r="U313" s="418"/>
      <c r="V313" s="418"/>
      <c r="W313" s="418"/>
      <c r="X313" s="418"/>
    </row>
    <row r="314" spans="1:24">
      <c r="A314" s="418"/>
      <c r="B314" s="418"/>
      <c r="C314" s="418"/>
      <c r="D314" s="418"/>
      <c r="E314" s="418"/>
      <c r="F314" s="418"/>
      <c r="G314" s="418"/>
      <c r="H314" s="418"/>
      <c r="I314" s="418"/>
      <c r="J314" s="418"/>
      <c r="K314" s="418"/>
      <c r="L314" s="418"/>
      <c r="M314" s="418"/>
      <c r="N314" s="418"/>
      <c r="O314" s="418"/>
      <c r="P314" s="418"/>
      <c r="Q314" s="418"/>
      <c r="R314" s="418"/>
      <c r="S314" s="418"/>
      <c r="T314" s="418"/>
      <c r="U314" s="418"/>
      <c r="V314" s="418"/>
      <c r="W314" s="418"/>
      <c r="X314" s="418"/>
    </row>
    <row r="315" spans="1:24">
      <c r="A315" s="418"/>
      <c r="B315" s="418"/>
      <c r="C315" s="418"/>
      <c r="D315" s="418"/>
      <c r="E315" s="418"/>
      <c r="F315" s="418"/>
      <c r="G315" s="418"/>
      <c r="H315" s="418"/>
      <c r="I315" s="418"/>
      <c r="J315" s="418"/>
      <c r="K315" s="418"/>
      <c r="L315" s="418"/>
      <c r="M315" s="418"/>
      <c r="N315" s="418"/>
      <c r="O315" s="418"/>
      <c r="P315" s="418"/>
      <c r="Q315" s="418"/>
      <c r="R315" s="418"/>
      <c r="S315" s="418"/>
      <c r="T315" s="418"/>
      <c r="U315" s="418"/>
      <c r="V315" s="418"/>
      <c r="W315" s="418"/>
      <c r="X315" s="418"/>
    </row>
    <row r="316" spans="1:24">
      <c r="A316" s="418"/>
      <c r="B316" s="418"/>
      <c r="C316" s="418"/>
      <c r="D316" s="418"/>
      <c r="E316" s="418"/>
      <c r="F316" s="418"/>
      <c r="G316" s="418"/>
      <c r="H316" s="418"/>
      <c r="I316" s="418"/>
      <c r="J316" s="418"/>
      <c r="K316" s="418"/>
      <c r="L316" s="418"/>
      <c r="M316" s="418"/>
      <c r="N316" s="418"/>
      <c r="O316" s="418"/>
      <c r="P316" s="418"/>
      <c r="Q316" s="418"/>
      <c r="R316" s="418"/>
      <c r="S316" s="418"/>
      <c r="T316" s="418"/>
      <c r="U316" s="418"/>
      <c r="V316" s="418"/>
      <c r="W316" s="418"/>
      <c r="X316" s="418"/>
    </row>
    <row r="317" spans="1:24">
      <c r="A317" s="418"/>
      <c r="B317" s="418"/>
      <c r="C317" s="418"/>
      <c r="D317" s="418"/>
      <c r="E317" s="418"/>
      <c r="F317" s="418"/>
      <c r="G317" s="418"/>
      <c r="H317" s="418"/>
      <c r="I317" s="418"/>
      <c r="J317" s="418"/>
      <c r="K317" s="418"/>
      <c r="L317" s="418"/>
      <c r="M317" s="418"/>
      <c r="N317" s="418"/>
      <c r="O317" s="418"/>
      <c r="P317" s="418"/>
      <c r="Q317" s="418"/>
      <c r="R317" s="418"/>
      <c r="S317" s="418"/>
      <c r="T317" s="418"/>
      <c r="U317" s="418"/>
      <c r="V317" s="418"/>
      <c r="W317" s="418"/>
      <c r="X317" s="418"/>
    </row>
    <row r="318" spans="1:24">
      <c r="A318" s="418"/>
      <c r="B318" s="418"/>
      <c r="C318" s="418"/>
      <c r="D318" s="418"/>
      <c r="E318" s="418"/>
      <c r="F318" s="418"/>
      <c r="G318" s="418"/>
      <c r="H318" s="418"/>
      <c r="I318" s="418"/>
      <c r="J318" s="418"/>
      <c r="K318" s="418"/>
      <c r="L318" s="418"/>
      <c r="M318" s="418"/>
      <c r="N318" s="418"/>
      <c r="O318" s="418"/>
      <c r="P318" s="418"/>
      <c r="Q318" s="418"/>
      <c r="R318" s="418"/>
      <c r="S318" s="418"/>
      <c r="T318" s="418"/>
      <c r="U318" s="418"/>
      <c r="V318" s="418"/>
      <c r="W318" s="418"/>
      <c r="X318" s="418"/>
    </row>
    <row r="319" spans="1:24">
      <c r="A319" s="418"/>
      <c r="B319" s="418"/>
      <c r="C319" s="418"/>
      <c r="D319" s="418"/>
      <c r="E319" s="418"/>
      <c r="F319" s="418"/>
      <c r="G319" s="418"/>
      <c r="H319" s="418"/>
      <c r="I319" s="418"/>
      <c r="J319" s="418"/>
      <c r="K319" s="418"/>
      <c r="L319" s="418"/>
      <c r="M319" s="418"/>
      <c r="N319" s="418"/>
      <c r="O319" s="418"/>
      <c r="P319" s="418"/>
      <c r="Q319" s="418"/>
      <c r="R319" s="418"/>
      <c r="S319" s="418"/>
      <c r="T319" s="418"/>
      <c r="U319" s="418"/>
      <c r="V319" s="418"/>
      <c r="W319" s="418"/>
      <c r="X319" s="418"/>
    </row>
    <row r="320" spans="1:24">
      <c r="A320" s="418"/>
      <c r="B320" s="418"/>
      <c r="C320" s="418"/>
      <c r="D320" s="418"/>
      <c r="E320" s="418"/>
      <c r="F320" s="418"/>
      <c r="G320" s="418"/>
      <c r="H320" s="418"/>
      <c r="I320" s="418"/>
      <c r="J320" s="418"/>
      <c r="K320" s="418"/>
      <c r="L320" s="418"/>
      <c r="M320" s="418"/>
      <c r="N320" s="418"/>
      <c r="O320" s="418"/>
      <c r="P320" s="418"/>
      <c r="Q320" s="418"/>
      <c r="R320" s="418"/>
      <c r="S320" s="418"/>
      <c r="T320" s="418"/>
      <c r="U320" s="418"/>
      <c r="V320" s="418"/>
      <c r="W320" s="418"/>
      <c r="X320" s="418"/>
    </row>
    <row r="321" spans="1:24">
      <c r="A321" s="418"/>
      <c r="B321" s="418"/>
      <c r="C321" s="418"/>
      <c r="D321" s="418"/>
      <c r="E321" s="418"/>
      <c r="F321" s="418"/>
      <c r="G321" s="418"/>
      <c r="H321" s="418"/>
      <c r="I321" s="418"/>
      <c r="J321" s="418"/>
      <c r="K321" s="418"/>
      <c r="L321" s="418"/>
      <c r="M321" s="418"/>
      <c r="N321" s="418"/>
      <c r="O321" s="418"/>
      <c r="P321" s="418"/>
      <c r="Q321" s="418"/>
      <c r="R321" s="418"/>
      <c r="S321" s="418"/>
      <c r="T321" s="418"/>
      <c r="U321" s="418"/>
      <c r="V321" s="418"/>
      <c r="W321" s="418"/>
      <c r="X321" s="418"/>
    </row>
    <row r="322" spans="1:24">
      <c r="A322" s="418"/>
      <c r="B322" s="418"/>
      <c r="C322" s="418"/>
      <c r="D322" s="418"/>
      <c r="E322" s="418"/>
      <c r="F322" s="418"/>
      <c r="G322" s="418"/>
      <c r="H322" s="418"/>
      <c r="I322" s="418"/>
      <c r="J322" s="418"/>
      <c r="K322" s="418"/>
      <c r="L322" s="418"/>
      <c r="M322" s="418"/>
      <c r="N322" s="418"/>
      <c r="O322" s="418"/>
      <c r="P322" s="418"/>
      <c r="Q322" s="418"/>
      <c r="R322" s="418"/>
      <c r="S322" s="418"/>
      <c r="T322" s="418"/>
      <c r="U322" s="418"/>
      <c r="V322" s="418"/>
      <c r="W322" s="418"/>
      <c r="X322" s="418"/>
    </row>
    <row r="323" spans="1:24">
      <c r="A323" s="418"/>
      <c r="B323" s="418"/>
      <c r="C323" s="418"/>
      <c r="D323" s="418"/>
      <c r="E323" s="418"/>
      <c r="F323" s="418"/>
      <c r="G323" s="418"/>
      <c r="H323" s="418"/>
      <c r="I323" s="418"/>
      <c r="J323" s="418"/>
      <c r="K323" s="418"/>
      <c r="L323" s="418"/>
      <c r="M323" s="418"/>
      <c r="N323" s="418"/>
      <c r="O323" s="418"/>
      <c r="P323" s="418"/>
      <c r="Q323" s="418"/>
      <c r="R323" s="418"/>
      <c r="S323" s="418"/>
      <c r="T323" s="418"/>
      <c r="U323" s="418"/>
      <c r="V323" s="418"/>
      <c r="W323" s="418"/>
      <c r="X323" s="418"/>
    </row>
    <row r="324" spans="1:24">
      <c r="A324" s="418"/>
      <c r="B324" s="418"/>
      <c r="C324" s="418"/>
      <c r="D324" s="418"/>
      <c r="E324" s="418"/>
      <c r="F324" s="418"/>
      <c r="G324" s="418"/>
      <c r="H324" s="418"/>
      <c r="I324" s="418"/>
      <c r="J324" s="418"/>
      <c r="K324" s="418"/>
      <c r="L324" s="418"/>
      <c r="M324" s="418"/>
      <c r="N324" s="418"/>
      <c r="O324" s="418"/>
      <c r="P324" s="418"/>
      <c r="Q324" s="418"/>
      <c r="R324" s="418"/>
      <c r="S324" s="418"/>
      <c r="T324" s="418"/>
      <c r="U324" s="418"/>
      <c r="V324" s="418"/>
      <c r="W324" s="418"/>
      <c r="X324" s="418"/>
    </row>
    <row r="325" spans="1:24">
      <c r="A325" s="418"/>
      <c r="B325" s="418"/>
      <c r="C325" s="418"/>
      <c r="D325" s="418"/>
      <c r="E325" s="418"/>
      <c r="F325" s="418"/>
      <c r="G325" s="418"/>
      <c r="H325" s="418"/>
      <c r="I325" s="418"/>
      <c r="J325" s="418"/>
      <c r="K325" s="418"/>
      <c r="L325" s="418"/>
      <c r="M325" s="418"/>
      <c r="N325" s="418"/>
      <c r="O325" s="418"/>
      <c r="P325" s="418"/>
      <c r="Q325" s="418"/>
      <c r="R325" s="418"/>
      <c r="S325" s="418"/>
      <c r="T325" s="418"/>
      <c r="U325" s="418"/>
      <c r="V325" s="418"/>
      <c r="W325" s="418"/>
      <c r="X325" s="418"/>
    </row>
    <row r="326" spans="1:24">
      <c r="A326" s="418"/>
      <c r="B326" s="418"/>
      <c r="C326" s="418"/>
      <c r="D326" s="418"/>
      <c r="E326" s="418"/>
      <c r="F326" s="418"/>
      <c r="G326" s="418"/>
      <c r="H326" s="418"/>
      <c r="I326" s="418"/>
      <c r="J326" s="418"/>
      <c r="K326" s="418"/>
      <c r="L326" s="418"/>
      <c r="M326" s="418"/>
      <c r="N326" s="418"/>
      <c r="O326" s="418"/>
      <c r="P326" s="418"/>
      <c r="Q326" s="418"/>
      <c r="R326" s="418"/>
      <c r="S326" s="418"/>
      <c r="T326" s="418"/>
      <c r="U326" s="418"/>
      <c r="V326" s="418"/>
      <c r="W326" s="418"/>
      <c r="X326" s="418"/>
    </row>
    <row r="327" spans="1:24">
      <c r="A327" s="418"/>
      <c r="B327" s="418"/>
      <c r="C327" s="418"/>
      <c r="D327" s="418"/>
      <c r="E327" s="418"/>
      <c r="F327" s="418"/>
      <c r="G327" s="418"/>
      <c r="H327" s="418"/>
      <c r="I327" s="418"/>
      <c r="J327" s="418"/>
      <c r="K327" s="418"/>
      <c r="L327" s="418"/>
      <c r="M327" s="418"/>
      <c r="N327" s="418"/>
      <c r="O327" s="418"/>
      <c r="P327" s="418"/>
      <c r="Q327" s="418"/>
      <c r="R327" s="418"/>
      <c r="S327" s="418"/>
      <c r="T327" s="418"/>
      <c r="U327" s="418"/>
      <c r="V327" s="418"/>
      <c r="W327" s="418"/>
      <c r="X327" s="418"/>
    </row>
    <row r="328" spans="1:24">
      <c r="A328" s="418"/>
      <c r="B328" s="418"/>
      <c r="C328" s="418"/>
      <c r="D328" s="418"/>
      <c r="E328" s="418"/>
      <c r="F328" s="418"/>
      <c r="G328" s="418"/>
      <c r="H328" s="418"/>
      <c r="I328" s="418"/>
      <c r="J328" s="418"/>
      <c r="K328" s="418"/>
      <c r="L328" s="418"/>
      <c r="M328" s="418"/>
      <c r="N328" s="418"/>
      <c r="O328" s="418"/>
      <c r="P328" s="418"/>
      <c r="Q328" s="418"/>
      <c r="R328" s="418"/>
      <c r="S328" s="418"/>
      <c r="T328" s="418"/>
      <c r="U328" s="418"/>
      <c r="V328" s="418"/>
      <c r="W328" s="418"/>
      <c r="X328" s="418"/>
    </row>
    <row r="329" spans="1:24">
      <c r="A329" s="418"/>
      <c r="B329" s="418"/>
      <c r="C329" s="418"/>
      <c r="D329" s="418"/>
      <c r="E329" s="418"/>
      <c r="F329" s="418"/>
      <c r="G329" s="418"/>
      <c r="H329" s="418"/>
      <c r="I329" s="418"/>
      <c r="J329" s="418"/>
      <c r="K329" s="418"/>
      <c r="L329" s="418"/>
      <c r="M329" s="418"/>
      <c r="N329" s="418"/>
      <c r="O329" s="418"/>
      <c r="P329" s="418"/>
      <c r="Q329" s="418"/>
      <c r="R329" s="418"/>
      <c r="S329" s="418"/>
      <c r="T329" s="418"/>
      <c r="U329" s="418"/>
      <c r="V329" s="418"/>
      <c r="W329" s="418"/>
      <c r="X329" s="418"/>
    </row>
    <row r="330" spans="1:24">
      <c r="A330" s="418"/>
      <c r="B330" s="418"/>
      <c r="C330" s="418"/>
      <c r="D330" s="418"/>
      <c r="E330" s="418"/>
      <c r="F330" s="418"/>
      <c r="G330" s="418"/>
      <c r="H330" s="418"/>
      <c r="I330" s="418"/>
      <c r="J330" s="418"/>
      <c r="K330" s="418"/>
      <c r="L330" s="418"/>
      <c r="M330" s="418"/>
      <c r="N330" s="418"/>
      <c r="O330" s="418"/>
      <c r="P330" s="418"/>
      <c r="Q330" s="418"/>
      <c r="R330" s="418"/>
      <c r="S330" s="418"/>
      <c r="T330" s="418"/>
      <c r="U330" s="418"/>
      <c r="V330" s="418"/>
      <c r="W330" s="418"/>
      <c r="X330" s="418"/>
    </row>
    <row r="331" spans="1:24">
      <c r="A331" s="418"/>
      <c r="B331" s="418"/>
      <c r="C331" s="418"/>
      <c r="D331" s="418"/>
      <c r="E331" s="418"/>
      <c r="F331" s="418"/>
      <c r="G331" s="418"/>
      <c r="H331" s="418"/>
      <c r="I331" s="418"/>
      <c r="J331" s="418"/>
      <c r="K331" s="418"/>
      <c r="L331" s="418"/>
      <c r="M331" s="418"/>
      <c r="N331" s="418"/>
      <c r="O331" s="418"/>
      <c r="P331" s="418"/>
      <c r="Q331" s="418"/>
      <c r="R331" s="418"/>
      <c r="S331" s="418"/>
      <c r="T331" s="418"/>
      <c r="U331" s="418"/>
      <c r="V331" s="418"/>
      <c r="W331" s="418"/>
      <c r="X331" s="418"/>
    </row>
    <row r="332" spans="1:24">
      <c r="A332" s="418"/>
      <c r="B332" s="418"/>
      <c r="C332" s="418"/>
      <c r="D332" s="418"/>
      <c r="E332" s="418"/>
      <c r="F332" s="418"/>
      <c r="G332" s="418"/>
      <c r="H332" s="418"/>
      <c r="I332" s="418"/>
      <c r="J332" s="418"/>
      <c r="K332" s="418"/>
      <c r="L332" s="418"/>
      <c r="M332" s="418"/>
      <c r="N332" s="418"/>
      <c r="O332" s="418"/>
      <c r="P332" s="418"/>
      <c r="Q332" s="418"/>
      <c r="R332" s="418"/>
      <c r="S332" s="418"/>
      <c r="T332" s="418"/>
      <c r="U332" s="418"/>
      <c r="V332" s="418"/>
      <c r="W332" s="418"/>
      <c r="X332" s="418"/>
    </row>
    <row r="333" spans="1:24">
      <c r="A333" s="418"/>
      <c r="B333" s="418"/>
      <c r="C333" s="418"/>
      <c r="D333" s="418"/>
      <c r="E333" s="418"/>
      <c r="F333" s="418"/>
      <c r="G333" s="418"/>
      <c r="H333" s="418"/>
      <c r="I333" s="418"/>
      <c r="J333" s="418"/>
      <c r="K333" s="418"/>
      <c r="L333" s="418"/>
      <c r="M333" s="418"/>
      <c r="N333" s="418"/>
      <c r="O333" s="418"/>
      <c r="P333" s="418"/>
      <c r="Q333" s="418"/>
      <c r="R333" s="418"/>
      <c r="S333" s="418"/>
      <c r="T333" s="418"/>
      <c r="U333" s="418"/>
      <c r="V333" s="418"/>
      <c r="W333" s="418"/>
      <c r="X333" s="418"/>
    </row>
    <row r="334" spans="1:24">
      <c r="A334" s="418"/>
      <c r="B334" s="418"/>
      <c r="C334" s="418"/>
      <c r="D334" s="418"/>
      <c r="E334" s="418"/>
      <c r="F334" s="418"/>
      <c r="G334" s="418"/>
      <c r="H334" s="418"/>
      <c r="I334" s="418"/>
      <c r="J334" s="418"/>
      <c r="K334" s="418"/>
      <c r="L334" s="418"/>
      <c r="M334" s="418"/>
      <c r="N334" s="418"/>
      <c r="O334" s="418"/>
      <c r="P334" s="418"/>
      <c r="Q334" s="418"/>
      <c r="R334" s="418"/>
      <c r="S334" s="418"/>
      <c r="T334" s="418"/>
      <c r="U334" s="418"/>
      <c r="V334" s="418"/>
      <c r="W334" s="418"/>
      <c r="X334" s="418"/>
    </row>
    <row r="335" spans="1:24">
      <c r="A335" s="418"/>
      <c r="B335" s="418"/>
      <c r="C335" s="418"/>
      <c r="D335" s="418"/>
      <c r="E335" s="418"/>
      <c r="F335" s="418"/>
      <c r="G335" s="418"/>
      <c r="H335" s="418"/>
      <c r="I335" s="418"/>
      <c r="J335" s="418"/>
      <c r="K335" s="418"/>
      <c r="L335" s="418"/>
      <c r="M335" s="418"/>
      <c r="N335" s="418"/>
      <c r="O335" s="418"/>
      <c r="P335" s="418"/>
      <c r="Q335" s="418"/>
      <c r="R335" s="418"/>
      <c r="S335" s="418"/>
      <c r="T335" s="418"/>
      <c r="U335" s="418"/>
      <c r="V335" s="418"/>
      <c r="W335" s="418"/>
      <c r="X335" s="418"/>
    </row>
    <row r="336" spans="1:24">
      <c r="A336" s="418"/>
      <c r="B336" s="418"/>
      <c r="C336" s="418"/>
      <c r="D336" s="418"/>
      <c r="E336" s="418"/>
      <c r="F336" s="418"/>
      <c r="G336" s="418"/>
      <c r="H336" s="418"/>
      <c r="I336" s="418"/>
      <c r="J336" s="418"/>
      <c r="K336" s="418"/>
      <c r="L336" s="418"/>
      <c r="M336" s="418"/>
      <c r="N336" s="418"/>
      <c r="O336" s="418"/>
      <c r="P336" s="418"/>
      <c r="Q336" s="418"/>
      <c r="R336" s="418"/>
      <c r="S336" s="418"/>
      <c r="T336" s="418"/>
      <c r="U336" s="418"/>
      <c r="V336" s="418"/>
      <c r="W336" s="418"/>
      <c r="X336" s="418"/>
    </row>
    <row r="337" spans="1:24">
      <c r="A337" s="418"/>
      <c r="B337" s="418"/>
      <c r="C337" s="418"/>
      <c r="D337" s="418"/>
      <c r="E337" s="418"/>
      <c r="F337" s="418"/>
      <c r="G337" s="418"/>
      <c r="H337" s="418"/>
      <c r="I337" s="418"/>
      <c r="J337" s="418"/>
      <c r="K337" s="418"/>
      <c r="L337" s="418"/>
      <c r="M337" s="418"/>
      <c r="N337" s="418"/>
      <c r="O337" s="418"/>
      <c r="P337" s="418"/>
      <c r="Q337" s="418"/>
      <c r="R337" s="418"/>
      <c r="S337" s="418"/>
      <c r="T337" s="418"/>
      <c r="U337" s="418"/>
      <c r="V337" s="418"/>
      <c r="W337" s="418"/>
      <c r="X337" s="418"/>
    </row>
    <row r="338" spans="1:24">
      <c r="A338" s="418"/>
      <c r="B338" s="418"/>
      <c r="C338" s="418"/>
      <c r="D338" s="418"/>
      <c r="E338" s="418"/>
      <c r="F338" s="418"/>
      <c r="G338" s="418"/>
      <c r="H338" s="418"/>
      <c r="I338" s="418"/>
      <c r="J338" s="418"/>
      <c r="K338" s="418"/>
      <c r="L338" s="418"/>
      <c r="M338" s="418"/>
      <c r="N338" s="418"/>
      <c r="O338" s="418"/>
      <c r="P338" s="418"/>
      <c r="Q338" s="418"/>
      <c r="R338" s="418"/>
      <c r="S338" s="418"/>
      <c r="T338" s="418"/>
      <c r="U338" s="418"/>
      <c r="V338" s="418"/>
      <c r="W338" s="418"/>
      <c r="X338" s="418"/>
    </row>
    <row r="339" spans="1:24">
      <c r="A339" s="418"/>
      <c r="B339" s="418"/>
      <c r="C339" s="418"/>
      <c r="D339" s="418"/>
      <c r="E339" s="418"/>
      <c r="F339" s="418"/>
      <c r="G339" s="418"/>
      <c r="H339" s="418"/>
      <c r="I339" s="418"/>
      <c r="J339" s="418"/>
      <c r="K339" s="418"/>
      <c r="L339" s="418"/>
      <c r="M339" s="418"/>
      <c r="N339" s="418"/>
      <c r="O339" s="418"/>
      <c r="P339" s="418"/>
      <c r="Q339" s="418"/>
      <c r="R339" s="418"/>
      <c r="S339" s="418"/>
      <c r="T339" s="418"/>
      <c r="U339" s="418"/>
      <c r="V339" s="418"/>
      <c r="W339" s="418"/>
      <c r="X339" s="418"/>
    </row>
    <row r="340" spans="1:24">
      <c r="A340" s="418"/>
      <c r="B340" s="418"/>
      <c r="C340" s="418"/>
      <c r="D340" s="418"/>
      <c r="E340" s="418"/>
      <c r="F340" s="418"/>
      <c r="G340" s="418"/>
      <c r="H340" s="418"/>
      <c r="I340" s="418"/>
      <c r="J340" s="418"/>
      <c r="K340" s="418"/>
      <c r="L340" s="418"/>
      <c r="M340" s="418"/>
      <c r="N340" s="418"/>
      <c r="O340" s="418"/>
      <c r="P340" s="418"/>
      <c r="Q340" s="418"/>
      <c r="R340" s="418"/>
      <c r="S340" s="418"/>
      <c r="T340" s="418"/>
      <c r="U340" s="418"/>
      <c r="V340" s="418"/>
      <c r="W340" s="418"/>
      <c r="X340" s="418"/>
    </row>
    <row r="341" spans="1:24">
      <c r="A341" s="418"/>
      <c r="B341" s="418"/>
      <c r="C341" s="418"/>
      <c r="D341" s="418"/>
      <c r="E341" s="418"/>
      <c r="F341" s="418"/>
      <c r="G341" s="418"/>
      <c r="H341" s="418"/>
      <c r="I341" s="418"/>
      <c r="J341" s="418"/>
      <c r="K341" s="418"/>
      <c r="L341" s="418"/>
      <c r="M341" s="418"/>
      <c r="N341" s="418"/>
      <c r="O341" s="418"/>
      <c r="P341" s="418"/>
      <c r="Q341" s="418"/>
      <c r="R341" s="418"/>
      <c r="S341" s="418"/>
      <c r="T341" s="418"/>
      <c r="U341" s="418"/>
      <c r="V341" s="418"/>
      <c r="W341" s="418"/>
      <c r="X341" s="418"/>
    </row>
    <row r="342" spans="1:24">
      <c r="A342" s="418"/>
      <c r="B342" s="418"/>
      <c r="C342" s="418"/>
      <c r="D342" s="418"/>
      <c r="E342" s="418"/>
      <c r="F342" s="418"/>
      <c r="G342" s="418"/>
      <c r="H342" s="418"/>
      <c r="I342" s="418"/>
      <c r="J342" s="418"/>
      <c r="K342" s="418"/>
      <c r="L342" s="418"/>
      <c r="M342" s="418"/>
      <c r="N342" s="418"/>
      <c r="O342" s="418"/>
      <c r="P342" s="418"/>
      <c r="Q342" s="418"/>
      <c r="R342" s="418"/>
      <c r="S342" s="418"/>
      <c r="T342" s="418"/>
      <c r="U342" s="418"/>
      <c r="V342" s="418"/>
      <c r="W342" s="418"/>
      <c r="X342" s="418"/>
    </row>
    <row r="343" spans="1:24">
      <c r="A343" s="418"/>
      <c r="B343" s="418"/>
      <c r="C343" s="418"/>
      <c r="D343" s="418"/>
      <c r="E343" s="418"/>
      <c r="F343" s="418"/>
      <c r="G343" s="418"/>
      <c r="H343" s="418"/>
      <c r="I343" s="418"/>
      <c r="J343" s="418"/>
      <c r="K343" s="418"/>
      <c r="L343" s="418"/>
      <c r="M343" s="418"/>
      <c r="N343" s="418"/>
      <c r="O343" s="418"/>
      <c r="P343" s="418"/>
      <c r="Q343" s="418"/>
      <c r="R343" s="418"/>
      <c r="S343" s="418"/>
      <c r="T343" s="418"/>
      <c r="U343" s="418"/>
      <c r="V343" s="418"/>
      <c r="W343" s="418"/>
      <c r="X343" s="418"/>
    </row>
    <row r="344" spans="1:24">
      <c r="A344" s="418"/>
      <c r="B344" s="418"/>
      <c r="C344" s="418"/>
      <c r="D344" s="418"/>
      <c r="E344" s="418"/>
      <c r="F344" s="418"/>
      <c r="G344" s="418"/>
      <c r="H344" s="418"/>
      <c r="I344" s="418"/>
      <c r="J344" s="418"/>
      <c r="K344" s="418"/>
      <c r="L344" s="418"/>
      <c r="M344" s="418"/>
      <c r="N344" s="418"/>
      <c r="O344" s="418"/>
      <c r="P344" s="418"/>
      <c r="Q344" s="418"/>
      <c r="R344" s="418"/>
      <c r="S344" s="418"/>
      <c r="T344" s="418"/>
      <c r="U344" s="418"/>
      <c r="V344" s="418"/>
      <c r="W344" s="418"/>
      <c r="X344" s="418"/>
    </row>
    <row r="345" spans="1:24">
      <c r="A345" s="418"/>
      <c r="B345" s="418"/>
      <c r="C345" s="418"/>
      <c r="D345" s="418"/>
      <c r="E345" s="418"/>
      <c r="F345" s="418"/>
      <c r="G345" s="418"/>
      <c r="H345" s="418"/>
      <c r="I345" s="418"/>
      <c r="J345" s="418"/>
      <c r="K345" s="418"/>
      <c r="L345" s="418"/>
      <c r="M345" s="418"/>
      <c r="N345" s="418"/>
      <c r="O345" s="418"/>
      <c r="P345" s="418"/>
      <c r="Q345" s="418"/>
      <c r="R345" s="418"/>
      <c r="S345" s="418"/>
      <c r="T345" s="418"/>
      <c r="U345" s="418"/>
      <c r="V345" s="418"/>
      <c r="W345" s="418"/>
      <c r="X345" s="418"/>
    </row>
    <row r="346" spans="1:24">
      <c r="A346" s="418"/>
      <c r="B346" s="418"/>
      <c r="C346" s="418"/>
      <c r="D346" s="418"/>
      <c r="E346" s="418"/>
      <c r="F346" s="418"/>
      <c r="G346" s="418"/>
      <c r="H346" s="418"/>
      <c r="I346" s="418"/>
      <c r="J346" s="418"/>
      <c r="K346" s="418"/>
      <c r="L346" s="418"/>
      <c r="M346" s="418"/>
      <c r="N346" s="418"/>
      <c r="O346" s="418"/>
      <c r="P346" s="418"/>
      <c r="Q346" s="418"/>
      <c r="R346" s="418"/>
      <c r="S346" s="418"/>
      <c r="T346" s="418"/>
      <c r="U346" s="418"/>
      <c r="V346" s="418"/>
      <c r="W346" s="418"/>
      <c r="X346" s="418"/>
    </row>
    <row r="347" spans="1:24">
      <c r="A347" s="418"/>
      <c r="B347" s="418"/>
      <c r="C347" s="418"/>
      <c r="D347" s="418"/>
      <c r="E347" s="418"/>
      <c r="F347" s="418"/>
      <c r="G347" s="418"/>
      <c r="H347" s="418"/>
      <c r="I347" s="418"/>
      <c r="J347" s="418"/>
      <c r="K347" s="418"/>
      <c r="L347" s="418"/>
      <c r="M347" s="418"/>
      <c r="N347" s="418"/>
      <c r="O347" s="418"/>
      <c r="P347" s="418"/>
      <c r="Q347" s="418"/>
      <c r="R347" s="418"/>
      <c r="S347" s="418"/>
      <c r="T347" s="418"/>
      <c r="U347" s="418"/>
      <c r="V347" s="418"/>
      <c r="W347" s="418"/>
      <c r="X347" s="418"/>
    </row>
    <row r="348" spans="1:24">
      <c r="A348" s="418"/>
      <c r="B348" s="418"/>
      <c r="C348" s="418"/>
      <c r="D348" s="418"/>
      <c r="E348" s="418"/>
      <c r="F348" s="418"/>
      <c r="G348" s="418"/>
      <c r="H348" s="418"/>
      <c r="I348" s="418"/>
      <c r="J348" s="418"/>
      <c r="K348" s="418"/>
      <c r="L348" s="418"/>
      <c r="M348" s="418"/>
      <c r="N348" s="418"/>
      <c r="O348" s="418"/>
      <c r="P348" s="418"/>
      <c r="Q348" s="418"/>
      <c r="R348" s="418"/>
      <c r="S348" s="418"/>
      <c r="T348" s="418"/>
      <c r="U348" s="418"/>
      <c r="V348" s="418"/>
      <c r="W348" s="418"/>
      <c r="X348" s="418"/>
    </row>
    <row r="349" spans="1:24">
      <c r="A349" s="418"/>
      <c r="B349" s="418"/>
      <c r="C349" s="418"/>
      <c r="D349" s="418"/>
      <c r="E349" s="418"/>
      <c r="F349" s="418"/>
      <c r="G349" s="418"/>
      <c r="H349" s="418"/>
      <c r="I349" s="418"/>
      <c r="J349" s="418"/>
      <c r="K349" s="418"/>
      <c r="L349" s="418"/>
      <c r="M349" s="418"/>
      <c r="N349" s="418"/>
      <c r="O349" s="418"/>
      <c r="P349" s="418"/>
      <c r="Q349" s="418"/>
      <c r="R349" s="418"/>
      <c r="S349" s="418"/>
      <c r="T349" s="418"/>
      <c r="U349" s="418"/>
      <c r="V349" s="418"/>
      <c r="W349" s="418"/>
      <c r="X349" s="418"/>
    </row>
    <row r="350" spans="1:24">
      <c r="A350" s="418"/>
      <c r="B350" s="418"/>
      <c r="C350" s="418"/>
      <c r="D350" s="418"/>
      <c r="E350" s="418"/>
      <c r="F350" s="418"/>
      <c r="G350" s="418"/>
      <c r="H350" s="418"/>
      <c r="I350" s="418"/>
      <c r="J350" s="418"/>
      <c r="K350" s="418"/>
      <c r="L350" s="418"/>
      <c r="M350" s="418"/>
      <c r="N350" s="418"/>
      <c r="O350" s="418"/>
      <c r="P350" s="418"/>
      <c r="Q350" s="418"/>
      <c r="R350" s="418"/>
      <c r="S350" s="418"/>
      <c r="T350" s="418"/>
      <c r="U350" s="418"/>
      <c r="V350" s="418"/>
      <c r="W350" s="418"/>
      <c r="X350" s="418"/>
    </row>
    <row r="351" spans="1:24">
      <c r="A351" s="418"/>
      <c r="B351" s="418"/>
      <c r="C351" s="418"/>
      <c r="D351" s="418"/>
      <c r="E351" s="418"/>
      <c r="F351" s="418"/>
      <c r="G351" s="418"/>
      <c r="H351" s="418"/>
      <c r="I351" s="418"/>
      <c r="J351" s="418"/>
      <c r="K351" s="418"/>
      <c r="L351" s="418"/>
      <c r="M351" s="418"/>
      <c r="N351" s="418"/>
      <c r="O351" s="418"/>
      <c r="P351" s="418"/>
      <c r="Q351" s="418"/>
      <c r="R351" s="418"/>
      <c r="S351" s="418"/>
      <c r="T351" s="418"/>
      <c r="U351" s="418"/>
      <c r="V351" s="418"/>
      <c r="W351" s="418"/>
      <c r="X351" s="418"/>
    </row>
    <row r="352" spans="1:24">
      <c r="A352" s="418"/>
      <c r="B352" s="418"/>
      <c r="C352" s="418"/>
      <c r="D352" s="418"/>
      <c r="E352" s="418"/>
      <c r="F352" s="418"/>
      <c r="G352" s="418"/>
      <c r="H352" s="418"/>
      <c r="I352" s="418"/>
      <c r="J352" s="418"/>
      <c r="K352" s="418"/>
      <c r="L352" s="418"/>
      <c r="M352" s="418"/>
      <c r="N352" s="418"/>
      <c r="O352" s="418"/>
      <c r="P352" s="418"/>
      <c r="Q352" s="418"/>
      <c r="R352" s="418"/>
      <c r="S352" s="418"/>
      <c r="T352" s="418"/>
      <c r="U352" s="418"/>
      <c r="V352" s="418"/>
      <c r="W352" s="418"/>
      <c r="X352" s="418"/>
    </row>
    <row r="353" spans="1:24">
      <c r="A353" s="418"/>
      <c r="B353" s="418"/>
      <c r="C353" s="418"/>
      <c r="D353" s="418"/>
      <c r="E353" s="418"/>
      <c r="F353" s="418"/>
      <c r="G353" s="418"/>
      <c r="H353" s="418"/>
      <c r="I353" s="418"/>
      <c r="J353" s="418"/>
      <c r="K353" s="418"/>
      <c r="L353" s="418"/>
      <c r="M353" s="418"/>
      <c r="N353" s="418"/>
      <c r="O353" s="418"/>
      <c r="P353" s="418"/>
      <c r="Q353" s="418"/>
      <c r="R353" s="418"/>
      <c r="S353" s="418"/>
      <c r="T353" s="418"/>
      <c r="U353" s="418"/>
      <c r="V353" s="418"/>
      <c r="W353" s="418"/>
      <c r="X353" s="418"/>
    </row>
    <row r="354" spans="1:24">
      <c r="A354" s="418"/>
      <c r="B354" s="418"/>
      <c r="C354" s="418"/>
      <c r="D354" s="418"/>
      <c r="E354" s="418"/>
      <c r="F354" s="418"/>
      <c r="G354" s="418"/>
      <c r="H354" s="418"/>
      <c r="I354" s="418"/>
      <c r="J354" s="418"/>
      <c r="K354" s="418"/>
      <c r="L354" s="418"/>
      <c r="M354" s="418"/>
      <c r="N354" s="418"/>
      <c r="O354" s="418"/>
      <c r="P354" s="418"/>
      <c r="Q354" s="418"/>
      <c r="R354" s="418"/>
      <c r="S354" s="418"/>
      <c r="T354" s="418"/>
      <c r="U354" s="418"/>
      <c r="V354" s="418"/>
      <c r="W354" s="418"/>
      <c r="X354" s="418"/>
    </row>
    <row r="355" spans="1:24">
      <c r="A355" s="418"/>
      <c r="B355" s="418"/>
      <c r="C355" s="418"/>
      <c r="D355" s="418"/>
      <c r="E355" s="418"/>
      <c r="F355" s="418"/>
      <c r="G355" s="418"/>
      <c r="H355" s="418"/>
      <c r="I355" s="418"/>
      <c r="J355" s="418"/>
      <c r="K355" s="418"/>
      <c r="L355" s="418"/>
      <c r="M355" s="418"/>
      <c r="N355" s="418"/>
      <c r="O355" s="418"/>
      <c r="P355" s="418"/>
      <c r="Q355" s="418"/>
      <c r="R355" s="418"/>
      <c r="S355" s="418"/>
      <c r="T355" s="418"/>
      <c r="U355" s="418"/>
      <c r="V355" s="418"/>
      <c r="W355" s="418"/>
      <c r="X355" s="418"/>
    </row>
    <row r="356" spans="1:24">
      <c r="A356" s="418"/>
      <c r="B356" s="418"/>
      <c r="C356" s="418"/>
      <c r="D356" s="418"/>
      <c r="E356" s="418"/>
      <c r="F356" s="418"/>
      <c r="G356" s="418"/>
      <c r="H356" s="418"/>
      <c r="I356" s="418"/>
      <c r="J356" s="418"/>
      <c r="K356" s="418"/>
      <c r="L356" s="418"/>
      <c r="M356" s="418"/>
      <c r="N356" s="418"/>
      <c r="O356" s="418"/>
      <c r="P356" s="418"/>
      <c r="Q356" s="418"/>
      <c r="R356" s="418"/>
      <c r="S356" s="418"/>
      <c r="T356" s="418"/>
      <c r="U356" s="418"/>
      <c r="V356" s="418"/>
      <c r="W356" s="418"/>
      <c r="X356" s="418"/>
    </row>
    <row r="357" spans="1:24">
      <c r="A357" s="418"/>
      <c r="B357" s="418"/>
      <c r="C357" s="418"/>
      <c r="D357" s="418"/>
      <c r="E357" s="418"/>
      <c r="F357" s="418"/>
      <c r="G357" s="418"/>
      <c r="H357" s="418"/>
      <c r="I357" s="418"/>
      <c r="J357" s="418"/>
      <c r="K357" s="418"/>
      <c r="L357" s="418"/>
      <c r="M357" s="418"/>
      <c r="N357" s="418"/>
      <c r="O357" s="418"/>
      <c r="P357" s="418"/>
      <c r="Q357" s="418"/>
      <c r="R357" s="418"/>
      <c r="S357" s="418"/>
      <c r="T357" s="418"/>
      <c r="U357" s="418"/>
      <c r="V357" s="418"/>
      <c r="W357" s="418"/>
      <c r="X357" s="418"/>
    </row>
    <row r="358" spans="1:24">
      <c r="A358" s="418"/>
      <c r="B358" s="418"/>
      <c r="C358" s="418"/>
      <c r="D358" s="418"/>
      <c r="E358" s="418"/>
      <c r="F358" s="418"/>
      <c r="G358" s="418"/>
      <c r="H358" s="418"/>
      <c r="I358" s="418"/>
      <c r="J358" s="418"/>
      <c r="K358" s="418"/>
      <c r="L358" s="418"/>
      <c r="M358" s="418"/>
      <c r="N358" s="418"/>
      <c r="O358" s="418"/>
      <c r="P358" s="418"/>
      <c r="Q358" s="418"/>
      <c r="R358" s="418"/>
      <c r="S358" s="418"/>
      <c r="T358" s="418"/>
      <c r="U358" s="418"/>
      <c r="V358" s="418"/>
      <c r="W358" s="418"/>
      <c r="X358" s="418"/>
    </row>
    <row r="359" spans="1:24">
      <c r="A359" s="418"/>
      <c r="B359" s="418"/>
      <c r="C359" s="418"/>
      <c r="D359" s="418"/>
      <c r="E359" s="418"/>
      <c r="F359" s="418"/>
      <c r="G359" s="418"/>
      <c r="H359" s="418"/>
      <c r="I359" s="418"/>
      <c r="J359" s="418"/>
      <c r="K359" s="418"/>
      <c r="L359" s="418"/>
      <c r="M359" s="418"/>
      <c r="N359" s="418"/>
      <c r="O359" s="418"/>
      <c r="P359" s="418"/>
      <c r="Q359" s="418"/>
      <c r="R359" s="418"/>
      <c r="S359" s="418"/>
      <c r="T359" s="418"/>
      <c r="U359" s="418"/>
      <c r="V359" s="418"/>
      <c r="W359" s="418"/>
      <c r="X359" s="418"/>
    </row>
    <row r="360" spans="1:24">
      <c r="A360" s="418"/>
      <c r="B360" s="418"/>
      <c r="C360" s="418"/>
      <c r="D360" s="418"/>
      <c r="E360" s="418"/>
      <c r="F360" s="418"/>
      <c r="G360" s="418"/>
      <c r="H360" s="418"/>
      <c r="I360" s="418"/>
      <c r="J360" s="418"/>
      <c r="K360" s="418"/>
      <c r="L360" s="418"/>
      <c r="M360" s="418"/>
      <c r="N360" s="418"/>
      <c r="O360" s="418"/>
      <c r="P360" s="418"/>
      <c r="Q360" s="418"/>
      <c r="R360" s="418"/>
      <c r="S360" s="418"/>
      <c r="T360" s="418"/>
      <c r="U360" s="418"/>
      <c r="V360" s="418"/>
      <c r="W360" s="418"/>
      <c r="X360" s="418"/>
    </row>
    <row r="361" spans="1:24">
      <c r="A361" s="418"/>
      <c r="B361" s="418"/>
      <c r="C361" s="418"/>
      <c r="D361" s="418"/>
      <c r="E361" s="418"/>
      <c r="F361" s="418"/>
      <c r="G361" s="418"/>
      <c r="H361" s="418"/>
      <c r="I361" s="418"/>
      <c r="J361" s="418"/>
      <c r="K361" s="418"/>
      <c r="L361" s="418"/>
      <c r="M361" s="418"/>
      <c r="N361" s="418"/>
      <c r="O361" s="418"/>
      <c r="P361" s="418"/>
      <c r="Q361" s="418"/>
      <c r="R361" s="418"/>
      <c r="S361" s="418"/>
      <c r="T361" s="418"/>
      <c r="U361" s="418"/>
      <c r="V361" s="418"/>
      <c r="W361" s="418"/>
      <c r="X361" s="418"/>
    </row>
    <row r="362" spans="1:24">
      <c r="A362" s="418"/>
      <c r="B362" s="418"/>
      <c r="C362" s="418"/>
      <c r="D362" s="418"/>
      <c r="E362" s="418"/>
      <c r="F362" s="418"/>
      <c r="G362" s="418"/>
      <c r="H362" s="418"/>
      <c r="I362" s="418"/>
      <c r="J362" s="418"/>
      <c r="K362" s="418"/>
      <c r="L362" s="418"/>
      <c r="M362" s="418"/>
      <c r="N362" s="418"/>
      <c r="O362" s="418"/>
      <c r="P362" s="418"/>
      <c r="Q362" s="418"/>
      <c r="R362" s="418"/>
      <c r="S362" s="418"/>
      <c r="T362" s="418"/>
      <c r="U362" s="418"/>
      <c r="V362" s="418"/>
      <c r="W362" s="418"/>
      <c r="X362" s="418"/>
    </row>
    <row r="363" spans="1:24">
      <c r="A363" s="418"/>
      <c r="B363" s="418"/>
      <c r="C363" s="418"/>
      <c r="D363" s="418"/>
      <c r="E363" s="418"/>
      <c r="F363" s="418"/>
      <c r="G363" s="418"/>
      <c r="H363" s="418"/>
      <c r="I363" s="418"/>
      <c r="J363" s="418"/>
      <c r="K363" s="418"/>
      <c r="L363" s="418"/>
      <c r="M363" s="418"/>
      <c r="N363" s="418"/>
      <c r="O363" s="418"/>
      <c r="P363" s="418"/>
      <c r="Q363" s="418"/>
      <c r="R363" s="418"/>
      <c r="S363" s="418"/>
      <c r="T363" s="418"/>
      <c r="U363" s="418"/>
      <c r="V363" s="418"/>
      <c r="W363" s="418"/>
      <c r="X363" s="418"/>
    </row>
    <row r="364" spans="1:24">
      <c r="A364" s="418"/>
      <c r="B364" s="418"/>
      <c r="C364" s="418"/>
      <c r="D364" s="418"/>
      <c r="E364" s="418"/>
      <c r="F364" s="418"/>
      <c r="G364" s="418"/>
      <c r="H364" s="418"/>
      <c r="I364" s="418"/>
      <c r="J364" s="418"/>
      <c r="K364" s="418"/>
      <c r="L364" s="418"/>
      <c r="M364" s="418"/>
      <c r="N364" s="418"/>
      <c r="O364" s="418"/>
      <c r="P364" s="418"/>
      <c r="Q364" s="418"/>
      <c r="R364" s="418"/>
      <c r="S364" s="418"/>
      <c r="T364" s="418"/>
      <c r="U364" s="418"/>
      <c r="V364" s="418"/>
      <c r="W364" s="418"/>
      <c r="X364" s="418"/>
    </row>
    <row r="365" spans="1:24">
      <c r="A365" s="418"/>
      <c r="B365" s="418"/>
      <c r="C365" s="418"/>
      <c r="D365" s="418"/>
      <c r="E365" s="418"/>
      <c r="F365" s="418"/>
      <c r="G365" s="418"/>
      <c r="H365" s="418"/>
      <c r="I365" s="418"/>
      <c r="J365" s="418"/>
      <c r="K365" s="418"/>
      <c r="L365" s="418"/>
      <c r="M365" s="418"/>
      <c r="N365" s="418"/>
      <c r="O365" s="418"/>
      <c r="P365" s="418"/>
      <c r="Q365" s="418"/>
      <c r="R365" s="418"/>
      <c r="S365" s="418"/>
      <c r="T365" s="418"/>
      <c r="U365" s="418"/>
      <c r="V365" s="418"/>
      <c r="W365" s="418"/>
      <c r="X365" s="418"/>
    </row>
    <row r="366" spans="1:24">
      <c r="A366" s="418"/>
      <c r="B366" s="418"/>
      <c r="C366" s="418"/>
      <c r="D366" s="418"/>
      <c r="E366" s="418"/>
      <c r="F366" s="418"/>
      <c r="G366" s="418"/>
      <c r="H366" s="418"/>
      <c r="I366" s="418"/>
      <c r="J366" s="418"/>
      <c r="K366" s="418"/>
      <c r="L366" s="418"/>
      <c r="M366" s="418"/>
      <c r="N366" s="418"/>
      <c r="O366" s="418"/>
      <c r="P366" s="418"/>
      <c r="Q366" s="418"/>
      <c r="R366" s="418"/>
      <c r="S366" s="418"/>
      <c r="T366" s="418"/>
      <c r="U366" s="418"/>
      <c r="V366" s="418"/>
      <c r="W366" s="418"/>
      <c r="X366" s="418"/>
    </row>
    <row r="367" spans="1:24">
      <c r="A367" s="418"/>
      <c r="B367" s="418"/>
      <c r="C367" s="418"/>
      <c r="D367" s="418"/>
      <c r="E367" s="418"/>
      <c r="F367" s="418"/>
      <c r="G367" s="418"/>
      <c r="H367" s="418"/>
      <c r="I367" s="418"/>
      <c r="J367" s="418"/>
      <c r="K367" s="418"/>
      <c r="L367" s="418"/>
      <c r="M367" s="418"/>
      <c r="N367" s="418"/>
      <c r="O367" s="418"/>
      <c r="P367" s="418"/>
      <c r="Q367" s="418"/>
      <c r="R367" s="418"/>
      <c r="S367" s="418"/>
      <c r="T367" s="418"/>
      <c r="U367" s="418"/>
      <c r="V367" s="418"/>
      <c r="W367" s="418"/>
      <c r="X367" s="418"/>
    </row>
    <row r="368" spans="1:24">
      <c r="A368" s="418"/>
      <c r="B368" s="418"/>
      <c r="C368" s="418"/>
      <c r="D368" s="418"/>
      <c r="E368" s="418"/>
      <c r="F368" s="418"/>
      <c r="G368" s="418"/>
      <c r="H368" s="418"/>
      <c r="I368" s="418"/>
      <c r="J368" s="418"/>
      <c r="K368" s="418"/>
      <c r="L368" s="418"/>
      <c r="M368" s="418"/>
      <c r="N368" s="418"/>
      <c r="O368" s="418"/>
      <c r="P368" s="418"/>
      <c r="Q368" s="418"/>
      <c r="R368" s="418"/>
      <c r="S368" s="418"/>
      <c r="T368" s="418"/>
      <c r="U368" s="418"/>
      <c r="V368" s="418"/>
      <c r="W368" s="418"/>
      <c r="X368" s="418"/>
    </row>
    <row r="369" spans="1:24">
      <c r="A369" s="418"/>
      <c r="B369" s="418"/>
      <c r="C369" s="418"/>
      <c r="D369" s="418"/>
      <c r="E369" s="418"/>
      <c r="F369" s="418"/>
      <c r="G369" s="418"/>
      <c r="H369" s="418"/>
      <c r="I369" s="418"/>
      <c r="J369" s="418"/>
      <c r="K369" s="418"/>
      <c r="L369" s="418"/>
      <c r="M369" s="418"/>
      <c r="N369" s="418"/>
      <c r="O369" s="418"/>
      <c r="P369" s="418"/>
      <c r="Q369" s="418"/>
      <c r="R369" s="418"/>
      <c r="S369" s="418"/>
      <c r="T369" s="418"/>
      <c r="U369" s="418"/>
      <c r="V369" s="418"/>
      <c r="W369" s="418"/>
      <c r="X369" s="418"/>
    </row>
    <row r="370" spans="1:24">
      <c r="A370" s="418"/>
      <c r="B370" s="418"/>
      <c r="C370" s="418"/>
      <c r="D370" s="418"/>
      <c r="E370" s="418"/>
      <c r="F370" s="418"/>
      <c r="G370" s="418"/>
      <c r="H370" s="418"/>
      <c r="I370" s="418"/>
      <c r="J370" s="418"/>
      <c r="K370" s="418"/>
      <c r="L370" s="418"/>
      <c r="M370" s="418"/>
      <c r="N370" s="418"/>
      <c r="O370" s="418"/>
      <c r="P370" s="418"/>
      <c r="Q370" s="418"/>
      <c r="R370" s="418"/>
      <c r="S370" s="418"/>
      <c r="T370" s="418"/>
      <c r="U370" s="418"/>
      <c r="V370" s="418"/>
      <c r="W370" s="418"/>
      <c r="X370" s="418"/>
    </row>
    <row r="371" spans="1:24">
      <c r="A371" s="418"/>
      <c r="B371" s="418"/>
      <c r="C371" s="418"/>
      <c r="D371" s="418"/>
      <c r="E371" s="418"/>
      <c r="F371" s="418"/>
      <c r="G371" s="418"/>
      <c r="H371" s="418"/>
      <c r="I371" s="418"/>
      <c r="J371" s="418"/>
      <c r="K371" s="418"/>
      <c r="L371" s="418"/>
      <c r="M371" s="418"/>
      <c r="N371" s="418"/>
      <c r="O371" s="418"/>
      <c r="P371" s="418"/>
      <c r="Q371" s="418"/>
      <c r="R371" s="418"/>
      <c r="S371" s="418"/>
      <c r="T371" s="418"/>
      <c r="U371" s="418"/>
      <c r="V371" s="418"/>
      <c r="W371" s="418"/>
      <c r="X371" s="418"/>
    </row>
    <row r="372" spans="1:24">
      <c r="A372" s="418"/>
      <c r="B372" s="418"/>
      <c r="C372" s="418"/>
      <c r="D372" s="418"/>
      <c r="E372" s="418"/>
      <c r="F372" s="418"/>
      <c r="G372" s="418"/>
      <c r="H372" s="418"/>
      <c r="I372" s="418"/>
      <c r="J372" s="418"/>
      <c r="K372" s="418"/>
      <c r="L372" s="418"/>
      <c r="M372" s="418"/>
      <c r="N372" s="418"/>
      <c r="O372" s="418"/>
      <c r="P372" s="418"/>
      <c r="Q372" s="418"/>
      <c r="R372" s="418"/>
      <c r="S372" s="418"/>
      <c r="T372" s="418"/>
      <c r="U372" s="418"/>
      <c r="V372" s="418"/>
      <c r="W372" s="418"/>
      <c r="X372" s="418"/>
    </row>
    <row r="373" spans="1:24">
      <c r="A373" s="418"/>
      <c r="B373" s="418"/>
      <c r="C373" s="418"/>
      <c r="D373" s="418"/>
      <c r="E373" s="418"/>
      <c r="F373" s="418"/>
      <c r="G373" s="418"/>
      <c r="H373" s="418"/>
      <c r="I373" s="418"/>
      <c r="J373" s="418"/>
      <c r="K373" s="418"/>
      <c r="L373" s="418"/>
      <c r="M373" s="418"/>
      <c r="N373" s="418"/>
      <c r="O373" s="418"/>
      <c r="P373" s="418"/>
      <c r="Q373" s="418"/>
      <c r="R373" s="418"/>
      <c r="S373" s="418"/>
      <c r="T373" s="418"/>
      <c r="U373" s="418"/>
      <c r="V373" s="418"/>
      <c r="W373" s="418"/>
      <c r="X373" s="418"/>
    </row>
    <row r="374" spans="1:24">
      <c r="A374" s="418"/>
      <c r="B374" s="418"/>
      <c r="C374" s="418"/>
      <c r="D374" s="418"/>
      <c r="E374" s="418"/>
      <c r="F374" s="418"/>
      <c r="G374" s="418"/>
      <c r="H374" s="418"/>
      <c r="I374" s="418"/>
      <c r="J374" s="418"/>
      <c r="K374" s="418"/>
      <c r="L374" s="418"/>
      <c r="M374" s="418"/>
      <c r="N374" s="418"/>
      <c r="O374" s="418"/>
      <c r="P374" s="418"/>
      <c r="Q374" s="418"/>
      <c r="R374" s="418"/>
      <c r="S374" s="418"/>
      <c r="T374" s="418"/>
      <c r="U374" s="418"/>
      <c r="V374" s="418"/>
      <c r="W374" s="418"/>
      <c r="X374" s="418"/>
    </row>
    <row r="375" spans="1:24">
      <c r="A375" s="418"/>
      <c r="B375" s="418"/>
      <c r="C375" s="418"/>
      <c r="D375" s="418"/>
      <c r="E375" s="418"/>
      <c r="F375" s="418"/>
      <c r="G375" s="418"/>
      <c r="H375" s="418"/>
      <c r="I375" s="418"/>
      <c r="J375" s="418"/>
      <c r="K375" s="418"/>
      <c r="L375" s="418"/>
      <c r="M375" s="418"/>
      <c r="N375" s="418"/>
      <c r="O375" s="418"/>
      <c r="P375" s="418"/>
      <c r="Q375" s="418"/>
      <c r="R375" s="418"/>
      <c r="S375" s="418"/>
      <c r="T375" s="418"/>
      <c r="U375" s="418"/>
      <c r="V375" s="418"/>
      <c r="W375" s="418"/>
      <c r="X375" s="418"/>
    </row>
    <row r="376" spans="1:24">
      <c r="A376" s="418"/>
      <c r="B376" s="418"/>
      <c r="C376" s="418"/>
      <c r="D376" s="418"/>
      <c r="E376" s="418"/>
      <c r="F376" s="418"/>
      <c r="G376" s="418"/>
      <c r="H376" s="418"/>
      <c r="I376" s="418"/>
      <c r="J376" s="418"/>
      <c r="K376" s="418"/>
      <c r="L376" s="418"/>
      <c r="M376" s="418"/>
      <c r="N376" s="418"/>
      <c r="O376" s="418"/>
      <c r="P376" s="418"/>
      <c r="Q376" s="418"/>
      <c r="R376" s="418"/>
      <c r="S376" s="418"/>
      <c r="T376" s="418"/>
      <c r="U376" s="418"/>
      <c r="V376" s="418"/>
      <c r="W376" s="418"/>
      <c r="X376" s="418"/>
    </row>
    <row r="377" spans="1:24">
      <c r="A377" s="418"/>
      <c r="B377" s="418"/>
      <c r="C377" s="418"/>
      <c r="D377" s="418"/>
      <c r="E377" s="418"/>
      <c r="F377" s="418"/>
      <c r="G377" s="418"/>
      <c r="H377" s="418"/>
      <c r="I377" s="418"/>
      <c r="J377" s="418"/>
      <c r="K377" s="418"/>
      <c r="L377" s="418"/>
      <c r="M377" s="418"/>
      <c r="N377" s="418"/>
      <c r="O377" s="418"/>
      <c r="P377" s="418"/>
      <c r="Q377" s="418"/>
      <c r="R377" s="418"/>
      <c r="S377" s="418"/>
      <c r="T377" s="418"/>
      <c r="U377" s="418"/>
      <c r="V377" s="418"/>
      <c r="W377" s="418"/>
      <c r="X377" s="418"/>
    </row>
    <row r="378" spans="1:24">
      <c r="A378" s="418"/>
      <c r="B378" s="418"/>
      <c r="C378" s="418"/>
      <c r="D378" s="418"/>
      <c r="E378" s="418"/>
      <c r="F378" s="418"/>
      <c r="G378" s="418"/>
      <c r="H378" s="418"/>
      <c r="I378" s="418"/>
      <c r="J378" s="418"/>
      <c r="K378" s="418"/>
      <c r="L378" s="418"/>
      <c r="M378" s="418"/>
      <c r="N378" s="418"/>
      <c r="O378" s="418"/>
      <c r="P378" s="418"/>
      <c r="Q378" s="418"/>
      <c r="R378" s="418"/>
      <c r="S378" s="418"/>
      <c r="T378" s="418"/>
      <c r="U378" s="418"/>
      <c r="V378" s="418"/>
      <c r="W378" s="418"/>
      <c r="X378" s="418"/>
    </row>
    <row r="379" spans="1:24">
      <c r="A379" s="418"/>
      <c r="B379" s="418"/>
      <c r="C379" s="418"/>
      <c r="D379" s="418"/>
      <c r="E379" s="418"/>
      <c r="F379" s="418"/>
      <c r="G379" s="418"/>
      <c r="H379" s="418"/>
      <c r="I379" s="418"/>
      <c r="J379" s="418"/>
      <c r="K379" s="418"/>
      <c r="L379" s="418"/>
      <c r="M379" s="418"/>
      <c r="N379" s="418"/>
      <c r="O379" s="418"/>
      <c r="P379" s="418"/>
      <c r="Q379" s="418"/>
      <c r="R379" s="418"/>
      <c r="S379" s="418"/>
      <c r="T379" s="418"/>
      <c r="U379" s="418"/>
      <c r="V379" s="418"/>
      <c r="W379" s="418"/>
      <c r="X379" s="418"/>
    </row>
    <row r="380" spans="1:24">
      <c r="A380" s="418"/>
      <c r="B380" s="418"/>
      <c r="C380" s="418"/>
      <c r="D380" s="418"/>
      <c r="E380" s="418"/>
      <c r="F380" s="418"/>
      <c r="G380" s="418"/>
      <c r="H380" s="418"/>
      <c r="I380" s="418"/>
      <c r="J380" s="418"/>
      <c r="K380" s="418"/>
      <c r="L380" s="418"/>
      <c r="M380" s="418"/>
      <c r="N380" s="418"/>
      <c r="O380" s="418"/>
      <c r="P380" s="418"/>
      <c r="Q380" s="418"/>
      <c r="R380" s="418"/>
      <c r="S380" s="418"/>
      <c r="T380" s="418"/>
      <c r="U380" s="418"/>
      <c r="V380" s="418"/>
      <c r="W380" s="418"/>
      <c r="X380" s="418"/>
    </row>
    <row r="381" spans="1:24">
      <c r="A381" s="418"/>
      <c r="B381" s="418"/>
      <c r="C381" s="418"/>
      <c r="D381" s="418"/>
      <c r="E381" s="418"/>
      <c r="F381" s="418"/>
      <c r="G381" s="418"/>
      <c r="H381" s="418"/>
      <c r="I381" s="418"/>
      <c r="J381" s="418"/>
      <c r="K381" s="418"/>
      <c r="L381" s="418"/>
      <c r="M381" s="418"/>
      <c r="N381" s="418"/>
      <c r="O381" s="418"/>
      <c r="P381" s="418"/>
      <c r="Q381" s="418"/>
      <c r="R381" s="418"/>
      <c r="S381" s="418"/>
      <c r="T381" s="418"/>
      <c r="U381" s="418"/>
      <c r="V381" s="418"/>
      <c r="W381" s="418"/>
      <c r="X381" s="418"/>
    </row>
    <row r="382" spans="1:24">
      <c r="A382" s="418"/>
      <c r="B382" s="418"/>
      <c r="C382" s="418"/>
      <c r="D382" s="418"/>
      <c r="E382" s="418"/>
      <c r="F382" s="418"/>
      <c r="G382" s="418"/>
      <c r="H382" s="418"/>
      <c r="I382" s="418"/>
      <c r="J382" s="418"/>
      <c r="K382" s="418"/>
      <c r="L382" s="418"/>
      <c r="M382" s="418"/>
      <c r="N382" s="418"/>
      <c r="O382" s="418"/>
      <c r="P382" s="418"/>
      <c r="Q382" s="418"/>
      <c r="R382" s="418"/>
      <c r="S382" s="418"/>
      <c r="T382" s="418"/>
      <c r="U382" s="418"/>
      <c r="V382" s="418"/>
      <c r="W382" s="418"/>
      <c r="X382" s="418"/>
    </row>
    <row r="383" spans="1:24">
      <c r="A383" s="418"/>
      <c r="B383" s="418"/>
      <c r="C383" s="418"/>
      <c r="D383" s="418"/>
      <c r="E383" s="418"/>
      <c r="F383" s="418"/>
      <c r="G383" s="418"/>
      <c r="H383" s="418"/>
      <c r="I383" s="418"/>
      <c r="J383" s="418"/>
      <c r="K383" s="418"/>
      <c r="L383" s="418"/>
      <c r="M383" s="418"/>
      <c r="N383" s="418"/>
      <c r="O383" s="418"/>
      <c r="P383" s="418"/>
      <c r="Q383" s="418"/>
      <c r="R383" s="418"/>
      <c r="S383" s="418"/>
      <c r="T383" s="418"/>
      <c r="U383" s="418"/>
      <c r="V383" s="418"/>
      <c r="W383" s="418"/>
      <c r="X383" s="418"/>
    </row>
    <row r="384" spans="1:24">
      <c r="A384" s="418"/>
      <c r="B384" s="418"/>
      <c r="C384" s="418"/>
      <c r="D384" s="418"/>
      <c r="E384" s="418"/>
      <c r="F384" s="418"/>
      <c r="G384" s="418"/>
      <c r="H384" s="418"/>
      <c r="I384" s="418"/>
      <c r="J384" s="418"/>
      <c r="K384" s="418"/>
      <c r="L384" s="418"/>
      <c r="M384" s="418"/>
      <c r="N384" s="418"/>
      <c r="O384" s="418"/>
      <c r="P384" s="418"/>
      <c r="Q384" s="418"/>
      <c r="R384" s="418"/>
      <c r="S384" s="418"/>
      <c r="T384" s="418"/>
      <c r="U384" s="418"/>
      <c r="V384" s="418"/>
      <c r="W384" s="418"/>
      <c r="X384" s="418"/>
    </row>
    <row r="385" spans="1:24">
      <c r="A385" s="418"/>
      <c r="B385" s="418"/>
      <c r="C385" s="418"/>
      <c r="D385" s="418"/>
      <c r="E385" s="418"/>
      <c r="F385" s="418"/>
      <c r="G385" s="418"/>
      <c r="H385" s="418"/>
      <c r="I385" s="418"/>
      <c r="J385" s="418"/>
      <c r="K385" s="418"/>
      <c r="L385" s="418"/>
      <c r="M385" s="418"/>
      <c r="N385" s="418"/>
      <c r="O385" s="418"/>
      <c r="P385" s="418"/>
      <c r="Q385" s="418"/>
      <c r="R385" s="418"/>
      <c r="S385" s="418"/>
      <c r="T385" s="418"/>
      <c r="U385" s="418"/>
      <c r="V385" s="418"/>
      <c r="W385" s="418"/>
      <c r="X385" s="418"/>
    </row>
    <row r="386" spans="1:24">
      <c r="A386" s="418"/>
      <c r="B386" s="418"/>
      <c r="C386" s="418"/>
      <c r="D386" s="418"/>
      <c r="E386" s="418"/>
      <c r="F386" s="418"/>
      <c r="G386" s="418"/>
      <c r="H386" s="418"/>
      <c r="I386" s="418"/>
      <c r="J386" s="418"/>
      <c r="K386" s="418"/>
      <c r="L386" s="418"/>
      <c r="M386" s="418"/>
      <c r="N386" s="418"/>
      <c r="O386" s="418"/>
      <c r="P386" s="418"/>
      <c r="Q386" s="418"/>
      <c r="R386" s="418"/>
      <c r="S386" s="418"/>
      <c r="T386" s="418"/>
      <c r="U386" s="418"/>
      <c r="V386" s="418"/>
      <c r="W386" s="418"/>
      <c r="X386" s="418"/>
    </row>
    <row r="387" spans="1:24">
      <c r="A387" s="418"/>
      <c r="B387" s="418"/>
      <c r="C387" s="418"/>
      <c r="D387" s="418"/>
      <c r="E387" s="418"/>
      <c r="F387" s="418"/>
      <c r="G387" s="418"/>
      <c r="H387" s="418"/>
      <c r="I387" s="418"/>
      <c r="J387" s="418"/>
      <c r="K387" s="418"/>
      <c r="L387" s="418"/>
      <c r="M387" s="418"/>
      <c r="N387" s="418"/>
      <c r="O387" s="418"/>
      <c r="P387" s="418"/>
      <c r="Q387" s="418"/>
      <c r="R387" s="418"/>
      <c r="S387" s="418"/>
      <c r="T387" s="418"/>
      <c r="U387" s="418"/>
      <c r="V387" s="418"/>
      <c r="W387" s="418"/>
      <c r="X387" s="418"/>
    </row>
    <row r="388" spans="1:24">
      <c r="A388" s="418"/>
      <c r="B388" s="418"/>
      <c r="C388" s="418"/>
      <c r="D388" s="418"/>
      <c r="E388" s="418"/>
      <c r="F388" s="418"/>
      <c r="G388" s="418"/>
      <c r="H388" s="418"/>
      <c r="I388" s="418"/>
      <c r="J388" s="418"/>
      <c r="K388" s="418"/>
      <c r="L388" s="418"/>
      <c r="M388" s="418"/>
      <c r="N388" s="418"/>
      <c r="O388" s="418"/>
      <c r="P388" s="418"/>
      <c r="Q388" s="418"/>
      <c r="R388" s="418"/>
      <c r="S388" s="418"/>
      <c r="T388" s="418"/>
      <c r="U388" s="418"/>
      <c r="V388" s="418"/>
      <c r="W388" s="418"/>
      <c r="X388" s="418"/>
    </row>
    <row r="389" spans="1:24">
      <c r="A389" s="418"/>
      <c r="B389" s="418"/>
      <c r="C389" s="418"/>
      <c r="D389" s="418"/>
      <c r="E389" s="418"/>
      <c r="F389" s="418"/>
      <c r="G389" s="418"/>
      <c r="H389" s="418"/>
      <c r="I389" s="418"/>
      <c r="J389" s="418"/>
      <c r="K389" s="418"/>
      <c r="L389" s="418"/>
      <c r="M389" s="418"/>
      <c r="N389" s="418"/>
      <c r="O389" s="418"/>
      <c r="P389" s="418"/>
      <c r="Q389" s="418"/>
      <c r="R389" s="418"/>
      <c r="S389" s="418"/>
      <c r="T389" s="418"/>
      <c r="U389" s="418"/>
      <c r="V389" s="418"/>
      <c r="W389" s="418"/>
      <c r="X389" s="418"/>
    </row>
    <row r="390" spans="1:24">
      <c r="A390" s="418"/>
      <c r="B390" s="418"/>
      <c r="C390" s="418"/>
      <c r="D390" s="418"/>
      <c r="E390" s="418"/>
      <c r="F390" s="418"/>
      <c r="G390" s="418"/>
      <c r="H390" s="418"/>
      <c r="I390" s="418"/>
      <c r="J390" s="418"/>
      <c r="K390" s="418"/>
      <c r="L390" s="418"/>
      <c r="M390" s="418"/>
      <c r="N390" s="418"/>
      <c r="O390" s="418"/>
      <c r="P390" s="418"/>
      <c r="Q390" s="418"/>
      <c r="R390" s="418"/>
      <c r="S390" s="418"/>
      <c r="T390" s="418"/>
      <c r="U390" s="418"/>
      <c r="V390" s="418"/>
      <c r="W390" s="418"/>
      <c r="X390" s="418"/>
    </row>
    <row r="391" spans="1:24">
      <c r="A391" s="418"/>
      <c r="B391" s="418"/>
      <c r="C391" s="418"/>
      <c r="D391" s="418"/>
      <c r="E391" s="418"/>
      <c r="F391" s="418"/>
      <c r="G391" s="418"/>
      <c r="H391" s="418"/>
      <c r="I391" s="418"/>
      <c r="J391" s="418"/>
      <c r="K391" s="418"/>
      <c r="L391" s="418"/>
      <c r="M391" s="418"/>
      <c r="N391" s="418"/>
      <c r="O391" s="418"/>
      <c r="P391" s="418"/>
      <c r="Q391" s="418"/>
      <c r="R391" s="418"/>
      <c r="S391" s="418"/>
      <c r="T391" s="418"/>
      <c r="U391" s="418"/>
      <c r="V391" s="418"/>
      <c r="W391" s="418"/>
      <c r="X391" s="418"/>
    </row>
    <row r="392" spans="1:24">
      <c r="A392" s="418"/>
      <c r="B392" s="418"/>
      <c r="C392" s="418"/>
      <c r="D392" s="418"/>
      <c r="E392" s="418"/>
      <c r="F392" s="418"/>
      <c r="G392" s="418"/>
      <c r="H392" s="418"/>
      <c r="I392" s="418"/>
      <c r="J392" s="418"/>
      <c r="K392" s="418"/>
      <c r="L392" s="418"/>
      <c r="M392" s="418"/>
      <c r="N392" s="418"/>
      <c r="O392" s="418"/>
      <c r="P392" s="418"/>
      <c r="Q392" s="418"/>
      <c r="R392" s="418"/>
      <c r="S392" s="418"/>
      <c r="T392" s="418"/>
      <c r="U392" s="418"/>
      <c r="V392" s="418"/>
      <c r="W392" s="418"/>
      <c r="X392" s="418"/>
    </row>
    <row r="393" spans="1:24">
      <c r="A393" s="418"/>
      <c r="B393" s="418"/>
      <c r="C393" s="418"/>
      <c r="D393" s="418"/>
      <c r="E393" s="418"/>
      <c r="F393" s="418"/>
      <c r="G393" s="418"/>
      <c r="H393" s="418"/>
      <c r="I393" s="418"/>
      <c r="J393" s="418"/>
      <c r="K393" s="418"/>
      <c r="L393" s="418"/>
      <c r="M393" s="418"/>
      <c r="N393" s="418"/>
      <c r="O393" s="418"/>
      <c r="P393" s="418"/>
      <c r="Q393" s="418"/>
      <c r="R393" s="418"/>
      <c r="S393" s="418"/>
      <c r="T393" s="418"/>
      <c r="U393" s="418"/>
      <c r="V393" s="418"/>
      <c r="W393" s="418"/>
      <c r="X393" s="418"/>
    </row>
    <row r="394" spans="1:24">
      <c r="A394" s="418"/>
      <c r="B394" s="418"/>
      <c r="C394" s="418"/>
      <c r="D394" s="418"/>
      <c r="E394" s="418"/>
      <c r="F394" s="418"/>
      <c r="G394" s="418"/>
      <c r="H394" s="418"/>
      <c r="I394" s="418"/>
      <c r="J394" s="418"/>
      <c r="K394" s="418"/>
      <c r="L394" s="418"/>
      <c r="M394" s="418"/>
      <c r="N394" s="418"/>
      <c r="O394" s="418"/>
      <c r="P394" s="418"/>
      <c r="Q394" s="418"/>
      <c r="R394" s="418"/>
      <c r="S394" s="418"/>
      <c r="T394" s="418"/>
      <c r="U394" s="418"/>
      <c r="V394" s="418"/>
      <c r="W394" s="418"/>
      <c r="X394" s="418"/>
    </row>
    <row r="395" spans="1:24">
      <c r="A395" s="418"/>
      <c r="B395" s="418"/>
      <c r="C395" s="418"/>
      <c r="D395" s="418"/>
      <c r="E395" s="418"/>
      <c r="F395" s="418"/>
      <c r="G395" s="418"/>
      <c r="H395" s="418"/>
      <c r="I395" s="418"/>
      <c r="J395" s="418"/>
      <c r="K395" s="418"/>
      <c r="L395" s="418"/>
      <c r="M395" s="418"/>
      <c r="N395" s="418"/>
      <c r="O395" s="418"/>
      <c r="P395" s="418"/>
      <c r="Q395" s="418"/>
      <c r="R395" s="418"/>
      <c r="S395" s="418"/>
      <c r="T395" s="418"/>
      <c r="U395" s="418"/>
      <c r="V395" s="418"/>
      <c r="W395" s="418"/>
      <c r="X395" s="418"/>
    </row>
    <row r="396" spans="1:24">
      <c r="A396" s="418"/>
      <c r="B396" s="418"/>
      <c r="C396" s="418"/>
      <c r="D396" s="418"/>
      <c r="E396" s="418"/>
      <c r="F396" s="418"/>
      <c r="G396" s="418"/>
      <c r="H396" s="418"/>
      <c r="I396" s="418"/>
      <c r="J396" s="418"/>
      <c r="K396" s="418"/>
      <c r="L396" s="418"/>
      <c r="M396" s="418"/>
      <c r="N396" s="418"/>
      <c r="O396" s="418"/>
      <c r="P396" s="418"/>
      <c r="Q396" s="418"/>
      <c r="R396" s="418"/>
      <c r="S396" s="418"/>
      <c r="T396" s="418"/>
      <c r="U396" s="418"/>
      <c r="V396" s="418"/>
      <c r="W396" s="418"/>
      <c r="X396" s="418"/>
    </row>
    <row r="397" spans="1:24">
      <c r="A397" s="418"/>
      <c r="B397" s="418"/>
      <c r="C397" s="418"/>
      <c r="D397" s="418"/>
      <c r="E397" s="418"/>
      <c r="F397" s="418"/>
      <c r="G397" s="418"/>
      <c r="H397" s="418"/>
      <c r="I397" s="418"/>
      <c r="J397" s="418"/>
      <c r="K397" s="418"/>
      <c r="L397" s="418"/>
      <c r="M397" s="418"/>
      <c r="N397" s="418"/>
      <c r="O397" s="418"/>
      <c r="P397" s="418"/>
      <c r="Q397" s="418"/>
      <c r="R397" s="418"/>
      <c r="S397" s="418"/>
      <c r="T397" s="418"/>
      <c r="U397" s="418"/>
      <c r="V397" s="418"/>
      <c r="W397" s="418"/>
      <c r="X397" s="418"/>
    </row>
    <row r="398" spans="1:24">
      <c r="A398" s="418"/>
      <c r="B398" s="418"/>
      <c r="C398" s="418"/>
      <c r="D398" s="418"/>
      <c r="E398" s="418"/>
      <c r="F398" s="418"/>
      <c r="G398" s="418"/>
      <c r="H398" s="418"/>
      <c r="I398" s="418"/>
      <c r="J398" s="418"/>
      <c r="K398" s="418"/>
      <c r="L398" s="418"/>
      <c r="M398" s="418"/>
      <c r="N398" s="418"/>
      <c r="O398" s="418"/>
      <c r="P398" s="418"/>
      <c r="Q398" s="418"/>
      <c r="R398" s="418"/>
      <c r="S398" s="418"/>
      <c r="T398" s="418"/>
      <c r="U398" s="418"/>
      <c r="V398" s="418"/>
      <c r="W398" s="418"/>
      <c r="X398" s="418"/>
    </row>
    <row r="399" spans="1:24">
      <c r="A399" s="418"/>
      <c r="B399" s="418"/>
      <c r="C399" s="418"/>
      <c r="D399" s="418"/>
      <c r="E399" s="418"/>
      <c r="F399" s="418"/>
      <c r="G399" s="418"/>
      <c r="H399" s="418"/>
      <c r="I399" s="418"/>
      <c r="J399" s="418"/>
      <c r="K399" s="418"/>
      <c r="L399" s="418"/>
      <c r="M399" s="418"/>
      <c r="N399" s="418"/>
      <c r="O399" s="418"/>
      <c r="P399" s="418"/>
      <c r="Q399" s="418"/>
      <c r="R399" s="418"/>
      <c r="S399" s="418"/>
      <c r="T399" s="418"/>
      <c r="U399" s="418"/>
      <c r="V399" s="418"/>
      <c r="W399" s="418"/>
      <c r="X399" s="418"/>
    </row>
    <row r="400" spans="1:24">
      <c r="A400" s="418"/>
      <c r="B400" s="418"/>
      <c r="C400" s="418"/>
      <c r="D400" s="418"/>
      <c r="E400" s="418"/>
      <c r="F400" s="418"/>
      <c r="G400" s="418"/>
      <c r="H400" s="418"/>
      <c r="I400" s="418"/>
      <c r="J400" s="418"/>
      <c r="K400" s="418"/>
      <c r="L400" s="418"/>
      <c r="M400" s="418"/>
      <c r="N400" s="418"/>
      <c r="O400" s="418"/>
      <c r="P400" s="418"/>
      <c r="Q400" s="418"/>
      <c r="R400" s="418"/>
      <c r="S400" s="418"/>
      <c r="T400" s="418"/>
      <c r="U400" s="418"/>
      <c r="V400" s="418"/>
      <c r="W400" s="418"/>
      <c r="X400" s="418"/>
    </row>
    <row r="401" spans="1:24">
      <c r="A401" s="418"/>
      <c r="B401" s="418"/>
      <c r="C401" s="418"/>
      <c r="D401" s="418"/>
      <c r="E401" s="418"/>
      <c r="F401" s="418"/>
      <c r="G401" s="418"/>
      <c r="H401" s="418"/>
      <c r="I401" s="418"/>
      <c r="J401" s="418"/>
      <c r="K401" s="418"/>
      <c r="L401" s="418"/>
      <c r="M401" s="418"/>
      <c r="N401" s="418"/>
      <c r="O401" s="418"/>
      <c r="P401" s="418"/>
      <c r="Q401" s="418"/>
      <c r="R401" s="418"/>
      <c r="S401" s="418"/>
      <c r="T401" s="418"/>
      <c r="U401" s="418"/>
      <c r="V401" s="418"/>
      <c r="W401" s="418"/>
      <c r="X401" s="418"/>
    </row>
    <row r="402" spans="1:24">
      <c r="A402" s="418"/>
      <c r="B402" s="418"/>
      <c r="C402" s="418"/>
      <c r="D402" s="418"/>
      <c r="E402" s="418"/>
      <c r="F402" s="418"/>
      <c r="G402" s="418"/>
      <c r="H402" s="418"/>
      <c r="I402" s="418"/>
      <c r="J402" s="418"/>
      <c r="K402" s="418"/>
      <c r="L402" s="418"/>
      <c r="M402" s="418"/>
      <c r="N402" s="418"/>
      <c r="O402" s="418"/>
      <c r="P402" s="418"/>
      <c r="Q402" s="418"/>
      <c r="R402" s="418"/>
      <c r="S402" s="418"/>
      <c r="T402" s="418"/>
      <c r="U402" s="418"/>
      <c r="V402" s="418"/>
      <c r="W402" s="418"/>
      <c r="X402" s="418"/>
    </row>
    <row r="403" spans="1:24">
      <c r="A403" s="418"/>
      <c r="B403" s="418"/>
      <c r="C403" s="418"/>
      <c r="D403" s="418"/>
      <c r="E403" s="418"/>
      <c r="F403" s="418"/>
      <c r="G403" s="418"/>
      <c r="H403" s="418"/>
      <c r="I403" s="418"/>
      <c r="J403" s="418"/>
      <c r="K403" s="418"/>
      <c r="L403" s="418"/>
      <c r="M403" s="418"/>
      <c r="N403" s="418"/>
      <c r="O403" s="418"/>
      <c r="P403" s="418"/>
      <c r="Q403" s="418"/>
      <c r="R403" s="418"/>
      <c r="S403" s="418"/>
      <c r="T403" s="418"/>
      <c r="U403" s="418"/>
      <c r="V403" s="418"/>
      <c r="W403" s="418"/>
      <c r="X403" s="418"/>
    </row>
    <row r="404" spans="1:24">
      <c r="A404" s="418"/>
      <c r="B404" s="418"/>
      <c r="C404" s="418"/>
      <c r="D404" s="418"/>
      <c r="E404" s="418"/>
      <c r="F404" s="418"/>
      <c r="G404" s="418"/>
      <c r="H404" s="418"/>
      <c r="I404" s="418"/>
      <c r="J404" s="418"/>
      <c r="K404" s="418"/>
      <c r="L404" s="418"/>
      <c r="M404" s="418"/>
      <c r="N404" s="418"/>
      <c r="O404" s="418"/>
      <c r="P404" s="418"/>
      <c r="Q404" s="418"/>
      <c r="R404" s="418"/>
      <c r="S404" s="418"/>
      <c r="T404" s="418"/>
      <c r="U404" s="418"/>
      <c r="V404" s="418"/>
      <c r="W404" s="418"/>
      <c r="X404" s="418"/>
    </row>
    <row r="405" spans="1:24">
      <c r="A405" s="418"/>
      <c r="B405" s="418"/>
      <c r="C405" s="418"/>
      <c r="D405" s="418"/>
      <c r="E405" s="418"/>
      <c r="F405" s="418"/>
      <c r="G405" s="418"/>
      <c r="H405" s="418"/>
      <c r="I405" s="418"/>
      <c r="J405" s="418"/>
      <c r="K405" s="418"/>
      <c r="L405" s="418"/>
      <c r="M405" s="418"/>
      <c r="N405" s="418"/>
      <c r="O405" s="418"/>
      <c r="P405" s="418"/>
      <c r="Q405" s="418"/>
      <c r="R405" s="418"/>
      <c r="S405" s="418"/>
      <c r="T405" s="418"/>
      <c r="U405" s="418"/>
      <c r="V405" s="418"/>
      <c r="W405" s="418"/>
      <c r="X405" s="418"/>
    </row>
    <row r="406" spans="1:24">
      <c r="A406" s="418"/>
      <c r="B406" s="418"/>
      <c r="C406" s="418"/>
      <c r="D406" s="418"/>
      <c r="E406" s="418"/>
      <c r="F406" s="418"/>
      <c r="G406" s="418"/>
      <c r="H406" s="418"/>
      <c r="I406" s="418"/>
      <c r="J406" s="418"/>
      <c r="K406" s="418"/>
      <c r="L406" s="418"/>
      <c r="M406" s="418"/>
      <c r="N406" s="418"/>
      <c r="O406" s="418"/>
      <c r="P406" s="418"/>
      <c r="Q406" s="418"/>
      <c r="R406" s="418"/>
      <c r="S406" s="418"/>
      <c r="T406" s="418"/>
      <c r="U406" s="418"/>
      <c r="V406" s="418"/>
      <c r="W406" s="418"/>
      <c r="X406" s="418"/>
    </row>
    <row r="407" spans="1:24">
      <c r="A407" s="418"/>
      <c r="B407" s="418"/>
      <c r="C407" s="418"/>
      <c r="D407" s="418"/>
      <c r="E407" s="418"/>
      <c r="F407" s="418"/>
      <c r="G407" s="418"/>
      <c r="H407" s="418"/>
      <c r="I407" s="418"/>
      <c r="J407" s="418"/>
      <c r="K407" s="418"/>
      <c r="L407" s="418"/>
      <c r="M407" s="418"/>
      <c r="N407" s="418"/>
      <c r="O407" s="418"/>
      <c r="P407" s="418"/>
      <c r="Q407" s="418"/>
      <c r="R407" s="418"/>
      <c r="S407" s="418"/>
      <c r="T407" s="418"/>
      <c r="U407" s="418"/>
      <c r="V407" s="418"/>
      <c r="W407" s="418"/>
      <c r="X407" s="418"/>
    </row>
    <row r="408" spans="1:24">
      <c r="A408" s="418"/>
      <c r="B408" s="418"/>
      <c r="C408" s="418"/>
      <c r="D408" s="418"/>
      <c r="E408" s="418"/>
      <c r="F408" s="418"/>
      <c r="G408" s="418"/>
      <c r="H408" s="418"/>
      <c r="I408" s="418"/>
      <c r="J408" s="418"/>
      <c r="K408" s="418"/>
      <c r="L408" s="418"/>
      <c r="M408" s="418"/>
      <c r="N408" s="418"/>
      <c r="O408" s="418"/>
      <c r="P408" s="418"/>
      <c r="Q408" s="418"/>
      <c r="R408" s="418"/>
      <c r="S408" s="418"/>
      <c r="T408" s="418"/>
      <c r="U408" s="418"/>
      <c r="V408" s="418"/>
      <c r="W408" s="418"/>
      <c r="X408" s="418"/>
    </row>
    <row r="409" spans="1:24">
      <c r="A409" s="418"/>
      <c r="B409" s="418"/>
      <c r="C409" s="418"/>
      <c r="D409" s="418"/>
      <c r="E409" s="418"/>
      <c r="F409" s="418"/>
      <c r="G409" s="418"/>
      <c r="H409" s="418"/>
      <c r="I409" s="418"/>
      <c r="J409" s="418"/>
      <c r="K409" s="418"/>
      <c r="L409" s="418"/>
      <c r="M409" s="418"/>
      <c r="N409" s="418"/>
      <c r="O409" s="418"/>
      <c r="P409" s="418"/>
      <c r="Q409" s="418"/>
      <c r="R409" s="418"/>
      <c r="S409" s="418"/>
      <c r="T409" s="418"/>
      <c r="U409" s="418"/>
      <c r="V409" s="418"/>
      <c r="W409" s="418"/>
      <c r="X409" s="418"/>
    </row>
    <row r="410" spans="1:24">
      <c r="A410" s="418"/>
      <c r="B410" s="418"/>
      <c r="C410" s="418"/>
      <c r="D410" s="418"/>
      <c r="E410" s="418"/>
      <c r="F410" s="418"/>
      <c r="G410" s="418"/>
      <c r="H410" s="418"/>
      <c r="I410" s="418"/>
      <c r="J410" s="418"/>
      <c r="K410" s="418"/>
      <c r="L410" s="418"/>
      <c r="M410" s="418"/>
      <c r="N410" s="418"/>
      <c r="O410" s="418"/>
      <c r="P410" s="418"/>
      <c r="Q410" s="418"/>
      <c r="R410" s="418"/>
      <c r="S410" s="418"/>
      <c r="T410" s="418"/>
      <c r="U410" s="418"/>
      <c r="V410" s="418"/>
      <c r="W410" s="418"/>
      <c r="X410" s="418"/>
    </row>
    <row r="411" spans="1:24">
      <c r="A411" s="418"/>
      <c r="B411" s="418"/>
      <c r="C411" s="418"/>
      <c r="D411" s="418"/>
      <c r="E411" s="418"/>
      <c r="F411" s="418"/>
      <c r="G411" s="418"/>
      <c r="H411" s="418"/>
      <c r="I411" s="418"/>
      <c r="J411" s="418"/>
      <c r="K411" s="418"/>
      <c r="L411" s="418"/>
      <c r="M411" s="418"/>
      <c r="N411" s="418"/>
      <c r="O411" s="418"/>
      <c r="P411" s="418"/>
      <c r="Q411" s="418"/>
      <c r="R411" s="418"/>
      <c r="S411" s="418"/>
      <c r="T411" s="418"/>
      <c r="U411" s="418"/>
      <c r="V411" s="418"/>
      <c r="W411" s="418"/>
      <c r="X411" s="418"/>
    </row>
    <row r="412" spans="1:24">
      <c r="A412" s="418"/>
      <c r="B412" s="418"/>
      <c r="C412" s="418"/>
      <c r="D412" s="418"/>
      <c r="E412" s="418"/>
      <c r="F412" s="418"/>
      <c r="G412" s="418"/>
      <c r="H412" s="418"/>
      <c r="I412" s="418"/>
      <c r="J412" s="418"/>
      <c r="K412" s="418"/>
      <c r="L412" s="418"/>
      <c r="M412" s="418"/>
      <c r="N412" s="418"/>
      <c r="O412" s="418"/>
      <c r="P412" s="418"/>
      <c r="Q412" s="418"/>
      <c r="R412" s="418"/>
      <c r="S412" s="418"/>
      <c r="T412" s="418"/>
      <c r="U412" s="418"/>
      <c r="V412" s="418"/>
      <c r="W412" s="418"/>
      <c r="X412" s="418"/>
    </row>
    <row r="413" spans="1:24">
      <c r="A413" s="418"/>
      <c r="B413" s="418"/>
      <c r="C413" s="418"/>
      <c r="D413" s="418"/>
      <c r="E413" s="418"/>
      <c r="F413" s="418"/>
      <c r="G413" s="418"/>
      <c r="H413" s="418"/>
      <c r="I413" s="418"/>
      <c r="J413" s="418"/>
      <c r="K413" s="418"/>
      <c r="L413" s="418"/>
      <c r="M413" s="418"/>
      <c r="N413" s="418"/>
      <c r="O413" s="418"/>
      <c r="P413" s="418"/>
      <c r="Q413" s="418"/>
      <c r="R413" s="418"/>
      <c r="S413" s="418"/>
      <c r="T413" s="418"/>
      <c r="U413" s="418"/>
      <c r="V413" s="418"/>
      <c r="W413" s="418"/>
      <c r="X413" s="418"/>
    </row>
    <row r="414" spans="1:24">
      <c r="A414" s="418"/>
      <c r="B414" s="418"/>
      <c r="C414" s="418"/>
      <c r="D414" s="418"/>
      <c r="E414" s="418"/>
      <c r="F414" s="418"/>
      <c r="G414" s="418"/>
      <c r="H414" s="418"/>
      <c r="I414" s="418"/>
      <c r="J414" s="418"/>
      <c r="K414" s="418"/>
      <c r="L414" s="418"/>
      <c r="M414" s="418"/>
      <c r="N414" s="418"/>
      <c r="O414" s="418"/>
      <c r="P414" s="418"/>
      <c r="Q414" s="418"/>
      <c r="R414" s="418"/>
      <c r="S414" s="418"/>
      <c r="T414" s="418"/>
      <c r="U414" s="418"/>
      <c r="V414" s="418"/>
      <c r="W414" s="418"/>
      <c r="X414" s="418"/>
    </row>
    <row r="415" spans="1:24">
      <c r="A415" s="418"/>
      <c r="B415" s="418"/>
      <c r="C415" s="418"/>
      <c r="D415" s="418"/>
      <c r="E415" s="418"/>
      <c r="F415" s="418"/>
      <c r="G415" s="418"/>
      <c r="H415" s="418"/>
      <c r="I415" s="418"/>
      <c r="J415" s="418"/>
      <c r="K415" s="418"/>
      <c r="L415" s="418"/>
      <c r="M415" s="418"/>
      <c r="N415" s="418"/>
      <c r="O415" s="418"/>
      <c r="P415" s="418"/>
      <c r="Q415" s="418"/>
      <c r="R415" s="418"/>
      <c r="S415" s="418"/>
      <c r="T415" s="418"/>
      <c r="U415" s="418"/>
      <c r="V415" s="418"/>
      <c r="W415" s="418"/>
      <c r="X415" s="418"/>
    </row>
    <row r="416" spans="1:24">
      <c r="A416" s="418"/>
      <c r="B416" s="418"/>
      <c r="C416" s="418"/>
      <c r="D416" s="418"/>
      <c r="E416" s="418"/>
      <c r="F416" s="418"/>
      <c r="G416" s="418"/>
      <c r="H416" s="418"/>
      <c r="I416" s="418"/>
      <c r="J416" s="418"/>
      <c r="K416" s="418"/>
      <c r="L416" s="418"/>
      <c r="M416" s="418"/>
      <c r="N416" s="418"/>
      <c r="O416" s="418"/>
      <c r="P416" s="418"/>
      <c r="Q416" s="418"/>
      <c r="R416" s="418"/>
      <c r="S416" s="418"/>
      <c r="T416" s="418"/>
      <c r="U416" s="418"/>
      <c r="V416" s="418"/>
      <c r="W416" s="418"/>
      <c r="X416" s="418"/>
    </row>
    <row r="417" spans="1:24">
      <c r="A417" s="418"/>
      <c r="B417" s="418"/>
      <c r="C417" s="418"/>
      <c r="D417" s="418"/>
      <c r="E417" s="418"/>
      <c r="F417" s="418"/>
      <c r="G417" s="418"/>
      <c r="H417" s="418"/>
      <c r="I417" s="418"/>
      <c r="J417" s="418"/>
      <c r="K417" s="418"/>
      <c r="L417" s="418"/>
      <c r="M417" s="418"/>
      <c r="N417" s="418"/>
      <c r="O417" s="418"/>
      <c r="P417" s="418"/>
      <c r="Q417" s="418"/>
      <c r="R417" s="418"/>
      <c r="S417" s="418"/>
      <c r="T417" s="418"/>
      <c r="U417" s="418"/>
      <c r="V417" s="418"/>
      <c r="W417" s="418"/>
      <c r="X417" s="418"/>
    </row>
    <row r="418" spans="1:24">
      <c r="A418" s="418"/>
      <c r="B418" s="418"/>
      <c r="C418" s="418"/>
      <c r="D418" s="418"/>
      <c r="E418" s="418"/>
      <c r="F418" s="418"/>
      <c r="G418" s="418"/>
      <c r="H418" s="418"/>
      <c r="I418" s="418"/>
      <c r="J418" s="418"/>
      <c r="K418" s="418"/>
      <c r="L418" s="418"/>
      <c r="M418" s="418"/>
      <c r="N418" s="418"/>
      <c r="O418" s="418"/>
      <c r="P418" s="418"/>
      <c r="Q418" s="418"/>
      <c r="R418" s="418"/>
      <c r="S418" s="418"/>
      <c r="T418" s="418"/>
      <c r="U418" s="418"/>
      <c r="V418" s="418"/>
      <c r="W418" s="418"/>
      <c r="X418" s="418"/>
    </row>
    <row r="419" spans="1:24">
      <c r="A419" s="418"/>
      <c r="B419" s="418"/>
      <c r="C419" s="418"/>
      <c r="D419" s="418"/>
      <c r="E419" s="418"/>
      <c r="F419" s="418"/>
      <c r="G419" s="418"/>
      <c r="H419" s="418"/>
      <c r="I419" s="418"/>
      <c r="J419" s="418"/>
      <c r="K419" s="418"/>
      <c r="L419" s="418"/>
      <c r="M419" s="418"/>
      <c r="N419" s="418"/>
      <c r="O419" s="418"/>
      <c r="P419" s="418"/>
      <c r="Q419" s="418"/>
      <c r="R419" s="418"/>
      <c r="S419" s="418"/>
      <c r="T419" s="418"/>
      <c r="U419" s="418"/>
      <c r="V419" s="418"/>
      <c r="W419" s="418"/>
      <c r="X419" s="418"/>
    </row>
    <row r="420" spans="1:24">
      <c r="A420" s="418"/>
      <c r="B420" s="418"/>
      <c r="C420" s="418"/>
      <c r="D420" s="418"/>
      <c r="E420" s="418"/>
      <c r="F420" s="418"/>
      <c r="G420" s="418"/>
      <c r="H420" s="418"/>
      <c r="I420" s="418"/>
      <c r="J420" s="418"/>
      <c r="K420" s="418"/>
      <c r="L420" s="418"/>
      <c r="M420" s="418"/>
      <c r="N420" s="418"/>
      <c r="O420" s="418"/>
      <c r="P420" s="418"/>
      <c r="Q420" s="418"/>
      <c r="R420" s="418"/>
      <c r="S420" s="418"/>
      <c r="T420" s="418"/>
      <c r="U420" s="418"/>
      <c r="V420" s="418"/>
      <c r="W420" s="418"/>
      <c r="X420" s="418"/>
    </row>
    <row r="421" spans="1:24">
      <c r="A421" s="418"/>
      <c r="B421" s="418"/>
      <c r="C421" s="418"/>
      <c r="D421" s="418"/>
      <c r="E421" s="418"/>
      <c r="F421" s="418"/>
      <c r="G421" s="418"/>
      <c r="H421" s="418"/>
      <c r="I421" s="418"/>
      <c r="J421" s="418"/>
      <c r="K421" s="418"/>
      <c r="L421" s="418"/>
      <c r="M421" s="418"/>
      <c r="N421" s="418"/>
      <c r="O421" s="418"/>
      <c r="P421" s="418"/>
      <c r="Q421" s="418"/>
      <c r="R421" s="418"/>
      <c r="S421" s="418"/>
      <c r="T421" s="418"/>
      <c r="U421" s="418"/>
      <c r="V421" s="418"/>
      <c r="W421" s="418"/>
      <c r="X421" s="418"/>
    </row>
    <row r="422" spans="1:24">
      <c r="A422" s="418"/>
      <c r="B422" s="418"/>
      <c r="C422" s="418"/>
      <c r="D422" s="418"/>
      <c r="E422" s="418"/>
      <c r="F422" s="418"/>
      <c r="G422" s="418"/>
      <c r="H422" s="418"/>
      <c r="I422" s="418"/>
      <c r="J422" s="418"/>
      <c r="K422" s="418"/>
      <c r="L422" s="418"/>
      <c r="M422" s="418"/>
      <c r="N422" s="418"/>
      <c r="O422" s="418"/>
      <c r="P422" s="418"/>
      <c r="Q422" s="418"/>
      <c r="R422" s="418"/>
      <c r="S422" s="418"/>
      <c r="T422" s="418"/>
      <c r="U422" s="418"/>
      <c r="V422" s="418"/>
      <c r="W422" s="418"/>
      <c r="X422" s="418"/>
    </row>
    <row r="423" spans="1:24">
      <c r="A423" s="418"/>
      <c r="B423" s="418"/>
      <c r="C423" s="418"/>
      <c r="D423" s="418"/>
      <c r="E423" s="418"/>
      <c r="F423" s="418"/>
      <c r="G423" s="418"/>
      <c r="H423" s="418"/>
      <c r="I423" s="418"/>
      <c r="J423" s="418"/>
      <c r="K423" s="418"/>
      <c r="L423" s="418"/>
      <c r="M423" s="418"/>
      <c r="N423" s="418"/>
      <c r="O423" s="418"/>
      <c r="P423" s="418"/>
      <c r="Q423" s="418"/>
      <c r="R423" s="418"/>
      <c r="S423" s="418"/>
      <c r="T423" s="418"/>
      <c r="U423" s="418"/>
      <c r="V423" s="418"/>
      <c r="W423" s="418"/>
      <c r="X423" s="418"/>
    </row>
    <row r="424" spans="1:24">
      <c r="A424" s="418"/>
      <c r="B424" s="418"/>
      <c r="C424" s="418"/>
      <c r="D424" s="418"/>
      <c r="E424" s="418"/>
      <c r="F424" s="418"/>
      <c r="G424" s="418"/>
      <c r="H424" s="418"/>
      <c r="I424" s="418"/>
      <c r="J424" s="418"/>
      <c r="K424" s="418"/>
      <c r="L424" s="418"/>
      <c r="M424" s="418"/>
      <c r="N424" s="418"/>
      <c r="O424" s="418"/>
      <c r="P424" s="418"/>
      <c r="Q424" s="418"/>
      <c r="R424" s="418"/>
      <c r="S424" s="418"/>
      <c r="T424" s="418"/>
      <c r="U424" s="418"/>
      <c r="V424" s="418"/>
      <c r="W424" s="418"/>
      <c r="X424" s="418"/>
    </row>
    <row r="425" spans="1:24">
      <c r="A425" s="418"/>
      <c r="B425" s="418"/>
      <c r="C425" s="418"/>
      <c r="D425" s="418"/>
      <c r="E425" s="418"/>
      <c r="F425" s="418"/>
      <c r="G425" s="418"/>
      <c r="H425" s="418"/>
      <c r="I425" s="418"/>
      <c r="J425" s="418"/>
      <c r="K425" s="418"/>
      <c r="L425" s="418"/>
      <c r="M425" s="418"/>
      <c r="N425" s="418"/>
      <c r="O425" s="418"/>
      <c r="P425" s="418"/>
      <c r="Q425" s="418"/>
      <c r="R425" s="418"/>
      <c r="S425" s="418"/>
      <c r="T425" s="418"/>
      <c r="U425" s="418"/>
      <c r="V425" s="418"/>
      <c r="W425" s="418"/>
      <c r="X425" s="418"/>
    </row>
    <row r="426" spans="1:24">
      <c r="A426" s="418"/>
      <c r="B426" s="418"/>
      <c r="C426" s="418"/>
      <c r="D426" s="418"/>
      <c r="E426" s="418"/>
      <c r="F426" s="418"/>
      <c r="G426" s="418"/>
      <c r="H426" s="418"/>
      <c r="I426" s="418"/>
      <c r="J426" s="418"/>
      <c r="K426" s="418"/>
      <c r="L426" s="418"/>
      <c r="M426" s="418"/>
      <c r="N426" s="418"/>
      <c r="O426" s="418"/>
      <c r="P426" s="418"/>
      <c r="Q426" s="418"/>
      <c r="R426" s="418"/>
      <c r="S426" s="418"/>
      <c r="T426" s="418"/>
      <c r="U426" s="418"/>
      <c r="V426" s="418"/>
      <c r="W426" s="418"/>
      <c r="X426" s="418"/>
    </row>
    <row r="427" spans="1:24">
      <c r="A427" s="418"/>
      <c r="B427" s="418"/>
      <c r="C427" s="418"/>
      <c r="D427" s="418"/>
      <c r="E427" s="418"/>
      <c r="F427" s="418"/>
      <c r="G427" s="418"/>
      <c r="H427" s="418"/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</row>
    <row r="428" spans="1:24">
      <c r="A428" s="418"/>
      <c r="B428" s="418"/>
      <c r="C428" s="418"/>
      <c r="D428" s="418"/>
      <c r="E428" s="418"/>
      <c r="F428" s="418"/>
      <c r="G428" s="418"/>
      <c r="H428" s="418"/>
      <c r="I428" s="418"/>
      <c r="J428" s="418"/>
      <c r="K428" s="418"/>
      <c r="L428" s="418"/>
      <c r="M428" s="418"/>
      <c r="N428" s="418"/>
      <c r="O428" s="418"/>
      <c r="P428" s="418"/>
      <c r="Q428" s="418"/>
      <c r="R428" s="418"/>
      <c r="S428" s="418"/>
      <c r="T428" s="418"/>
      <c r="U428" s="418"/>
      <c r="V428" s="418"/>
      <c r="W428" s="418"/>
      <c r="X428" s="418"/>
    </row>
    <row r="429" spans="1:24">
      <c r="A429" s="418"/>
      <c r="B429" s="418"/>
      <c r="C429" s="418"/>
      <c r="D429" s="418"/>
      <c r="E429" s="418"/>
      <c r="F429" s="418"/>
      <c r="G429" s="418"/>
      <c r="H429" s="418"/>
      <c r="I429" s="418"/>
      <c r="J429" s="418"/>
      <c r="K429" s="418"/>
      <c r="L429" s="418"/>
      <c r="M429" s="418"/>
      <c r="N429" s="418"/>
      <c r="O429" s="418"/>
      <c r="P429" s="418"/>
      <c r="Q429" s="418"/>
      <c r="R429" s="418"/>
      <c r="S429" s="418"/>
      <c r="T429" s="418"/>
      <c r="U429" s="418"/>
      <c r="V429" s="418"/>
      <c r="W429" s="418"/>
      <c r="X429" s="418"/>
    </row>
    <row r="430" spans="1:24">
      <c r="A430" s="418"/>
      <c r="B430" s="418"/>
      <c r="C430" s="418"/>
      <c r="D430" s="418"/>
      <c r="E430" s="418"/>
      <c r="F430" s="418"/>
      <c r="G430" s="418"/>
      <c r="H430" s="418"/>
      <c r="I430" s="418"/>
      <c r="J430" s="418"/>
      <c r="K430" s="418"/>
      <c r="L430" s="418"/>
      <c r="M430" s="418"/>
      <c r="N430" s="418"/>
      <c r="O430" s="418"/>
      <c r="P430" s="418"/>
      <c r="Q430" s="418"/>
      <c r="R430" s="418"/>
      <c r="S430" s="418"/>
      <c r="T430" s="418"/>
      <c r="U430" s="418"/>
      <c r="V430" s="418"/>
      <c r="W430" s="418"/>
      <c r="X430" s="418"/>
    </row>
    <row r="431" spans="1:24">
      <c r="A431" s="418"/>
      <c r="B431" s="418"/>
      <c r="C431" s="418"/>
      <c r="D431" s="418"/>
      <c r="E431" s="418"/>
      <c r="F431" s="418"/>
      <c r="G431" s="418"/>
      <c r="H431" s="418"/>
      <c r="I431" s="418"/>
      <c r="J431" s="418"/>
      <c r="K431" s="418"/>
      <c r="L431" s="418"/>
      <c r="M431" s="418"/>
      <c r="N431" s="418"/>
      <c r="O431" s="418"/>
      <c r="P431" s="418"/>
      <c r="Q431" s="418"/>
      <c r="R431" s="418"/>
      <c r="S431" s="418"/>
      <c r="T431" s="418"/>
      <c r="U431" s="418"/>
      <c r="V431" s="418"/>
      <c r="W431" s="418"/>
      <c r="X431" s="418"/>
    </row>
    <row r="432" spans="1:24">
      <c r="A432" s="418"/>
      <c r="B432" s="418"/>
      <c r="C432" s="418"/>
      <c r="D432" s="418"/>
      <c r="E432" s="418"/>
      <c r="F432" s="418"/>
      <c r="G432" s="418"/>
      <c r="H432" s="418"/>
      <c r="I432" s="418"/>
      <c r="J432" s="418"/>
      <c r="K432" s="418"/>
      <c r="L432" s="418"/>
      <c r="M432" s="418"/>
      <c r="N432" s="418"/>
      <c r="O432" s="418"/>
      <c r="P432" s="418"/>
      <c r="Q432" s="418"/>
      <c r="R432" s="418"/>
      <c r="S432" s="418"/>
      <c r="T432" s="418"/>
      <c r="U432" s="418"/>
      <c r="V432" s="418"/>
      <c r="W432" s="418"/>
      <c r="X432" s="418"/>
    </row>
    <row r="433" spans="1:24">
      <c r="A433" s="418"/>
      <c r="B433" s="418"/>
      <c r="C433" s="418"/>
      <c r="D433" s="418"/>
      <c r="E433" s="418"/>
      <c r="F433" s="418"/>
      <c r="G433" s="418"/>
      <c r="H433" s="418"/>
      <c r="I433" s="418"/>
      <c r="J433" s="418"/>
      <c r="K433" s="418"/>
      <c r="L433" s="418"/>
      <c r="M433" s="418"/>
      <c r="N433" s="418"/>
      <c r="O433" s="418"/>
      <c r="P433" s="418"/>
      <c r="Q433" s="418"/>
      <c r="R433" s="418"/>
      <c r="S433" s="418"/>
      <c r="T433" s="418"/>
      <c r="U433" s="418"/>
      <c r="V433" s="418"/>
      <c r="W433" s="418"/>
      <c r="X433" s="418"/>
    </row>
    <row r="434" spans="1:24">
      <c r="A434" s="418"/>
      <c r="B434" s="418"/>
      <c r="C434" s="418"/>
      <c r="D434" s="418"/>
      <c r="E434" s="418"/>
      <c r="F434" s="418"/>
      <c r="G434" s="418"/>
      <c r="H434" s="418"/>
      <c r="I434" s="418"/>
      <c r="J434" s="418"/>
      <c r="K434" s="418"/>
      <c r="L434" s="418"/>
      <c r="M434" s="418"/>
      <c r="N434" s="418"/>
      <c r="O434" s="418"/>
      <c r="P434" s="418"/>
      <c r="Q434" s="418"/>
      <c r="R434" s="418"/>
      <c r="S434" s="418"/>
      <c r="T434" s="418"/>
      <c r="U434" s="418"/>
      <c r="V434" s="418"/>
      <c r="W434" s="418"/>
      <c r="X434" s="418"/>
    </row>
    <row r="435" spans="1:24">
      <c r="A435" s="418"/>
      <c r="B435" s="418"/>
      <c r="C435" s="418"/>
      <c r="D435" s="418"/>
      <c r="E435" s="418"/>
      <c r="F435" s="418"/>
      <c r="G435" s="418"/>
      <c r="H435" s="418"/>
      <c r="I435" s="418"/>
      <c r="J435" s="418"/>
      <c r="K435" s="418"/>
      <c r="L435" s="418"/>
      <c r="M435" s="418"/>
      <c r="N435" s="418"/>
      <c r="O435" s="418"/>
      <c r="P435" s="418"/>
      <c r="Q435" s="418"/>
      <c r="R435" s="418"/>
      <c r="S435" s="418"/>
      <c r="T435" s="418"/>
      <c r="U435" s="418"/>
      <c r="V435" s="418"/>
      <c r="W435" s="418"/>
      <c r="X435" s="418"/>
    </row>
    <row r="436" spans="1:24">
      <c r="A436" s="418"/>
      <c r="B436" s="418"/>
      <c r="C436" s="418"/>
      <c r="D436" s="418"/>
      <c r="E436" s="418"/>
      <c r="F436" s="418"/>
      <c r="G436" s="418"/>
      <c r="H436" s="418"/>
      <c r="I436" s="418"/>
      <c r="J436" s="418"/>
      <c r="K436" s="418"/>
      <c r="L436" s="418"/>
      <c r="M436" s="418"/>
      <c r="N436" s="418"/>
      <c r="O436" s="418"/>
      <c r="P436" s="418"/>
      <c r="Q436" s="418"/>
      <c r="R436" s="418"/>
      <c r="S436" s="418"/>
      <c r="T436" s="418"/>
      <c r="U436" s="418"/>
      <c r="V436" s="418"/>
      <c r="W436" s="418"/>
      <c r="X436" s="418"/>
    </row>
    <row r="437" spans="1:24">
      <c r="A437" s="418"/>
      <c r="B437" s="418"/>
      <c r="C437" s="418"/>
      <c r="D437" s="418"/>
      <c r="E437" s="418"/>
      <c r="F437" s="418"/>
      <c r="G437" s="418"/>
      <c r="H437" s="418"/>
      <c r="I437" s="418"/>
      <c r="J437" s="418"/>
      <c r="K437" s="418"/>
      <c r="L437" s="418"/>
      <c r="M437" s="418"/>
      <c r="N437" s="418"/>
      <c r="O437" s="418"/>
      <c r="P437" s="418"/>
      <c r="Q437" s="418"/>
      <c r="R437" s="418"/>
      <c r="S437" s="418"/>
      <c r="T437" s="418"/>
      <c r="U437" s="418"/>
      <c r="V437" s="418"/>
      <c r="W437" s="418"/>
      <c r="X437" s="418"/>
    </row>
    <row r="438" spans="1:24">
      <c r="A438" s="418"/>
      <c r="B438" s="418"/>
      <c r="C438" s="418"/>
      <c r="D438" s="418"/>
      <c r="E438" s="418"/>
      <c r="F438" s="418"/>
      <c r="G438" s="418"/>
      <c r="H438" s="418"/>
      <c r="I438" s="418"/>
      <c r="J438" s="418"/>
      <c r="K438" s="418"/>
      <c r="L438" s="418"/>
      <c r="M438" s="418"/>
      <c r="N438" s="418"/>
      <c r="O438" s="418"/>
      <c r="P438" s="418"/>
      <c r="Q438" s="418"/>
      <c r="R438" s="418"/>
      <c r="S438" s="418"/>
      <c r="T438" s="418"/>
      <c r="U438" s="418"/>
      <c r="V438" s="418"/>
      <c r="W438" s="418"/>
      <c r="X438" s="418"/>
    </row>
    <row r="439" spans="1:24">
      <c r="A439" s="418"/>
      <c r="B439" s="418"/>
      <c r="C439" s="418"/>
      <c r="D439" s="418"/>
      <c r="E439" s="418"/>
      <c r="F439" s="418"/>
      <c r="G439" s="418"/>
      <c r="H439" s="418"/>
      <c r="I439" s="418"/>
      <c r="J439" s="418"/>
      <c r="K439" s="418"/>
      <c r="L439" s="418"/>
      <c r="M439" s="418"/>
      <c r="N439" s="418"/>
      <c r="O439" s="418"/>
      <c r="P439" s="418"/>
      <c r="Q439" s="418"/>
      <c r="R439" s="418"/>
      <c r="S439" s="418"/>
      <c r="T439" s="418"/>
      <c r="U439" s="418"/>
      <c r="V439" s="418"/>
      <c r="W439" s="418"/>
      <c r="X439" s="418"/>
    </row>
    <row r="440" spans="1:24">
      <c r="A440" s="418"/>
      <c r="B440" s="418"/>
      <c r="C440" s="418"/>
      <c r="D440" s="418"/>
      <c r="E440" s="418"/>
      <c r="F440" s="418"/>
      <c r="G440" s="418"/>
      <c r="H440" s="418"/>
      <c r="I440" s="418"/>
      <c r="J440" s="418"/>
      <c r="K440" s="418"/>
      <c r="L440" s="418"/>
      <c r="M440" s="418"/>
      <c r="N440" s="418"/>
      <c r="O440" s="418"/>
      <c r="P440" s="418"/>
      <c r="Q440" s="418"/>
      <c r="R440" s="418"/>
      <c r="S440" s="418"/>
      <c r="T440" s="418"/>
      <c r="U440" s="418"/>
      <c r="V440" s="418"/>
      <c r="W440" s="418"/>
      <c r="X440" s="418"/>
    </row>
    <row r="441" spans="1:24">
      <c r="A441" s="418"/>
      <c r="B441" s="418"/>
      <c r="C441" s="418"/>
      <c r="D441" s="418"/>
      <c r="E441" s="418"/>
      <c r="F441" s="418"/>
      <c r="G441" s="418"/>
      <c r="H441" s="418"/>
      <c r="I441" s="418"/>
      <c r="J441" s="418"/>
      <c r="K441" s="418"/>
      <c r="L441" s="418"/>
      <c r="M441" s="418"/>
      <c r="N441" s="418"/>
      <c r="O441" s="418"/>
      <c r="P441" s="418"/>
      <c r="Q441" s="418"/>
      <c r="R441" s="418"/>
      <c r="S441" s="418"/>
      <c r="T441" s="418"/>
      <c r="U441" s="418"/>
      <c r="V441" s="418"/>
      <c r="W441" s="418"/>
      <c r="X441" s="418"/>
    </row>
    <row r="442" spans="1:24">
      <c r="A442" s="418"/>
      <c r="B442" s="418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  <c r="P442" s="418"/>
      <c r="Q442" s="418"/>
      <c r="R442" s="418"/>
      <c r="S442" s="418"/>
      <c r="T442" s="418"/>
      <c r="U442" s="418"/>
      <c r="V442" s="418"/>
      <c r="W442" s="418"/>
      <c r="X442" s="418"/>
    </row>
    <row r="443" spans="1:24">
      <c r="A443" s="418"/>
      <c r="B443" s="418"/>
      <c r="C443" s="418"/>
      <c r="D443" s="418"/>
      <c r="E443" s="418"/>
      <c r="F443" s="418"/>
      <c r="G443" s="418"/>
      <c r="H443" s="418"/>
      <c r="I443" s="418"/>
      <c r="J443" s="418"/>
      <c r="K443" s="418"/>
      <c r="L443" s="418"/>
      <c r="M443" s="418"/>
      <c r="N443" s="418"/>
      <c r="O443" s="418"/>
      <c r="P443" s="418"/>
      <c r="Q443" s="418"/>
      <c r="R443" s="418"/>
      <c r="S443" s="418"/>
      <c r="T443" s="418"/>
      <c r="U443" s="418"/>
      <c r="V443" s="418"/>
      <c r="W443" s="418"/>
      <c r="X443" s="418"/>
    </row>
    <row r="444" spans="1:24">
      <c r="A444" s="418"/>
      <c r="B444" s="418"/>
      <c r="C444" s="418"/>
      <c r="D444" s="418"/>
      <c r="E444" s="418"/>
      <c r="F444" s="418"/>
      <c r="G444" s="418"/>
      <c r="H444" s="418"/>
      <c r="I444" s="418"/>
      <c r="J444" s="418"/>
      <c r="K444" s="418"/>
      <c r="L444" s="418"/>
      <c r="M444" s="418"/>
      <c r="N444" s="418"/>
      <c r="O444" s="418"/>
      <c r="P444" s="418"/>
      <c r="Q444" s="418"/>
      <c r="R444" s="418"/>
      <c r="S444" s="418"/>
      <c r="T444" s="418"/>
      <c r="U444" s="418"/>
      <c r="V444" s="418"/>
      <c r="W444" s="418"/>
      <c r="X444" s="418"/>
    </row>
    <row r="445" spans="1:24">
      <c r="A445" s="418"/>
      <c r="B445" s="418"/>
      <c r="C445" s="418"/>
      <c r="D445" s="418"/>
      <c r="E445" s="418"/>
      <c r="F445" s="418"/>
      <c r="G445" s="418"/>
      <c r="H445" s="418"/>
      <c r="I445" s="418"/>
      <c r="J445" s="418"/>
      <c r="K445" s="418"/>
      <c r="L445" s="418"/>
      <c r="M445" s="418"/>
      <c r="N445" s="418"/>
      <c r="O445" s="418"/>
      <c r="P445" s="418"/>
      <c r="Q445" s="418"/>
      <c r="R445" s="418"/>
      <c r="S445" s="418"/>
      <c r="T445" s="418"/>
      <c r="U445" s="418"/>
      <c r="V445" s="418"/>
      <c r="W445" s="418"/>
      <c r="X445" s="418"/>
    </row>
    <row r="446" spans="1:24">
      <c r="A446" s="418"/>
      <c r="B446" s="418"/>
      <c r="C446" s="418"/>
      <c r="D446" s="418"/>
      <c r="E446" s="418"/>
      <c r="F446" s="418"/>
      <c r="G446" s="418"/>
      <c r="H446" s="418"/>
      <c r="I446" s="418"/>
      <c r="J446" s="418"/>
      <c r="K446" s="418"/>
      <c r="L446" s="418"/>
      <c r="M446" s="418"/>
      <c r="N446" s="418"/>
      <c r="O446" s="418"/>
      <c r="P446" s="418"/>
      <c r="Q446" s="418"/>
      <c r="R446" s="418"/>
      <c r="S446" s="418"/>
      <c r="T446" s="418"/>
      <c r="U446" s="418"/>
      <c r="V446" s="418"/>
      <c r="W446" s="418"/>
      <c r="X446" s="418"/>
    </row>
    <row r="447" spans="1:24">
      <c r="A447" s="418"/>
      <c r="B447" s="418"/>
      <c r="C447" s="418"/>
      <c r="D447" s="418"/>
      <c r="E447" s="418"/>
      <c r="F447" s="418"/>
      <c r="G447" s="418"/>
      <c r="H447" s="418"/>
      <c r="I447" s="418"/>
      <c r="J447" s="418"/>
      <c r="K447" s="418"/>
      <c r="L447" s="418"/>
      <c r="M447" s="418"/>
      <c r="N447" s="418"/>
      <c r="O447" s="418"/>
      <c r="P447" s="418"/>
      <c r="Q447" s="418"/>
      <c r="R447" s="418"/>
      <c r="S447" s="418"/>
      <c r="T447" s="418"/>
      <c r="U447" s="418"/>
      <c r="V447" s="418"/>
      <c r="W447" s="418"/>
      <c r="X447" s="418"/>
    </row>
    <row r="448" spans="1:24">
      <c r="A448" s="418"/>
      <c r="B448" s="418"/>
      <c r="C448" s="418"/>
      <c r="D448" s="418"/>
      <c r="E448" s="418"/>
      <c r="F448" s="418"/>
      <c r="G448" s="418"/>
      <c r="H448" s="418"/>
      <c r="I448" s="418"/>
      <c r="J448" s="418"/>
      <c r="K448" s="418"/>
      <c r="L448" s="418"/>
      <c r="M448" s="418"/>
      <c r="N448" s="418"/>
      <c r="O448" s="418"/>
      <c r="P448" s="418"/>
      <c r="Q448" s="418"/>
      <c r="R448" s="418"/>
      <c r="S448" s="418"/>
      <c r="T448" s="418"/>
      <c r="U448" s="418"/>
      <c r="V448" s="418"/>
      <c r="W448" s="418"/>
      <c r="X448" s="418"/>
    </row>
    <row r="449" spans="1:24">
      <c r="A449" s="418"/>
      <c r="B449" s="418"/>
      <c r="C449" s="418"/>
      <c r="D449" s="418"/>
      <c r="E449" s="418"/>
      <c r="F449" s="418"/>
      <c r="G449" s="418"/>
      <c r="H449" s="418"/>
      <c r="I449" s="418"/>
      <c r="J449" s="418"/>
      <c r="K449" s="418"/>
      <c r="L449" s="418"/>
      <c r="M449" s="418"/>
      <c r="N449" s="418"/>
      <c r="O449" s="418"/>
      <c r="P449" s="418"/>
      <c r="Q449" s="418"/>
      <c r="R449" s="418"/>
      <c r="S449" s="418"/>
      <c r="T449" s="418"/>
      <c r="U449" s="418"/>
      <c r="V449" s="418"/>
      <c r="W449" s="418"/>
      <c r="X449" s="418"/>
    </row>
    <row r="450" spans="1:24">
      <c r="A450" s="418"/>
      <c r="B450" s="418"/>
      <c r="C450" s="418"/>
      <c r="D450" s="418"/>
      <c r="E450" s="418"/>
      <c r="F450" s="418"/>
      <c r="G450" s="418"/>
      <c r="H450" s="418"/>
      <c r="I450" s="418"/>
      <c r="J450" s="418"/>
      <c r="K450" s="418"/>
      <c r="L450" s="418"/>
      <c r="M450" s="418"/>
      <c r="N450" s="418"/>
      <c r="O450" s="418"/>
      <c r="P450" s="418"/>
      <c r="Q450" s="418"/>
      <c r="R450" s="418"/>
      <c r="S450" s="418"/>
      <c r="T450" s="418"/>
      <c r="U450" s="418"/>
      <c r="V450" s="418"/>
      <c r="W450" s="418"/>
      <c r="X450" s="418"/>
    </row>
    <row r="451" spans="1:24">
      <c r="A451" s="418"/>
      <c r="B451" s="418"/>
      <c r="C451" s="418"/>
      <c r="D451" s="418"/>
      <c r="E451" s="418"/>
      <c r="F451" s="418"/>
      <c r="G451" s="418"/>
      <c r="H451" s="418"/>
      <c r="I451" s="418"/>
      <c r="J451" s="418"/>
      <c r="K451" s="418"/>
      <c r="L451" s="418"/>
      <c r="M451" s="418"/>
      <c r="N451" s="418"/>
      <c r="O451" s="418"/>
      <c r="P451" s="418"/>
      <c r="Q451" s="418"/>
      <c r="R451" s="418"/>
      <c r="S451" s="418"/>
      <c r="T451" s="418"/>
      <c r="U451" s="418"/>
      <c r="V451" s="418"/>
      <c r="W451" s="418"/>
      <c r="X451" s="418"/>
    </row>
    <row r="452" spans="1:24">
      <c r="A452" s="418"/>
      <c r="B452" s="418"/>
      <c r="C452" s="418"/>
      <c r="D452" s="418"/>
      <c r="E452" s="418"/>
      <c r="F452" s="418"/>
      <c r="G452" s="418"/>
      <c r="H452" s="418"/>
      <c r="I452" s="418"/>
      <c r="J452" s="418"/>
      <c r="K452" s="418"/>
      <c r="L452" s="418"/>
      <c r="M452" s="418"/>
      <c r="N452" s="418"/>
      <c r="O452" s="418"/>
      <c r="P452" s="418"/>
      <c r="Q452" s="418"/>
      <c r="R452" s="418"/>
      <c r="S452" s="418"/>
      <c r="T452" s="418"/>
      <c r="U452" s="418"/>
      <c r="V452" s="418"/>
      <c r="W452" s="418"/>
      <c r="X452" s="418"/>
    </row>
    <row r="453" spans="1:24">
      <c r="A453" s="418"/>
      <c r="B453" s="418"/>
      <c r="C453" s="418"/>
      <c r="D453" s="418"/>
      <c r="E453" s="418"/>
      <c r="F453" s="418"/>
      <c r="G453" s="418"/>
      <c r="H453" s="418"/>
      <c r="I453" s="418"/>
      <c r="J453" s="418"/>
      <c r="K453" s="418"/>
      <c r="L453" s="418"/>
      <c r="M453" s="418"/>
      <c r="N453" s="418"/>
      <c r="O453" s="418"/>
      <c r="P453" s="418"/>
      <c r="Q453" s="418"/>
      <c r="R453" s="418"/>
      <c r="S453" s="418"/>
      <c r="T453" s="418"/>
      <c r="U453" s="418"/>
      <c r="V453" s="418"/>
      <c r="W453" s="418"/>
      <c r="X453" s="418"/>
    </row>
    <row r="454" spans="1:24">
      <c r="A454" s="418"/>
      <c r="B454" s="418"/>
      <c r="C454" s="418"/>
      <c r="D454" s="418"/>
      <c r="E454" s="418"/>
      <c r="F454" s="418"/>
      <c r="G454" s="418"/>
      <c r="H454" s="418"/>
      <c r="I454" s="418"/>
      <c r="J454" s="418"/>
      <c r="K454" s="418"/>
      <c r="L454" s="418"/>
      <c r="M454" s="418"/>
      <c r="N454" s="418"/>
      <c r="O454" s="418"/>
      <c r="P454" s="418"/>
      <c r="Q454" s="418"/>
      <c r="R454" s="418"/>
      <c r="S454" s="418"/>
      <c r="T454" s="418"/>
      <c r="U454" s="418"/>
      <c r="V454" s="418"/>
      <c r="W454" s="418"/>
      <c r="X454" s="418"/>
    </row>
    <row r="455" spans="1:24">
      <c r="A455" s="418"/>
      <c r="B455" s="418"/>
      <c r="C455" s="418"/>
      <c r="D455" s="418"/>
      <c r="E455" s="418"/>
      <c r="F455" s="418"/>
      <c r="G455" s="418"/>
      <c r="H455" s="418"/>
      <c r="I455" s="418"/>
      <c r="J455" s="418"/>
      <c r="K455" s="418"/>
      <c r="L455" s="418"/>
      <c r="M455" s="418"/>
      <c r="N455" s="418"/>
      <c r="O455" s="418"/>
      <c r="P455" s="418"/>
      <c r="Q455" s="418"/>
      <c r="R455" s="418"/>
      <c r="S455" s="418"/>
      <c r="T455" s="418"/>
      <c r="U455" s="418"/>
      <c r="V455" s="418"/>
      <c r="W455" s="418"/>
      <c r="X455" s="418"/>
    </row>
    <row r="456" spans="1:24">
      <c r="A456" s="418"/>
      <c r="B456" s="418"/>
      <c r="C456" s="418"/>
      <c r="D456" s="418"/>
      <c r="E456" s="418"/>
      <c r="F456" s="418"/>
      <c r="G456" s="418"/>
      <c r="H456" s="418"/>
      <c r="I456" s="418"/>
      <c r="J456" s="418"/>
      <c r="K456" s="418"/>
      <c r="L456" s="418"/>
      <c r="M456" s="418"/>
      <c r="N456" s="418"/>
      <c r="O456" s="418"/>
      <c r="P456" s="418"/>
      <c r="Q456" s="418"/>
      <c r="R456" s="418"/>
      <c r="S456" s="418"/>
      <c r="T456" s="418"/>
      <c r="U456" s="418"/>
      <c r="V456" s="418"/>
      <c r="W456" s="418"/>
      <c r="X456" s="418"/>
    </row>
    <row r="457" spans="1:24">
      <c r="A457" s="418"/>
      <c r="B457" s="418"/>
      <c r="C457" s="418"/>
      <c r="D457" s="418"/>
      <c r="E457" s="418"/>
      <c r="F457" s="418"/>
      <c r="G457" s="418"/>
      <c r="H457" s="418"/>
      <c r="I457" s="418"/>
      <c r="J457" s="418"/>
      <c r="K457" s="418"/>
      <c r="L457" s="418"/>
      <c r="M457" s="418"/>
      <c r="N457" s="418"/>
      <c r="O457" s="418"/>
      <c r="P457" s="418"/>
      <c r="Q457" s="418"/>
      <c r="R457" s="418"/>
      <c r="S457" s="418"/>
      <c r="T457" s="418"/>
      <c r="U457" s="418"/>
      <c r="V457" s="418"/>
      <c r="W457" s="418"/>
      <c r="X457" s="418"/>
    </row>
    <row r="458" spans="1:24">
      <c r="A458" s="418"/>
      <c r="B458" s="418"/>
      <c r="C458" s="418"/>
      <c r="D458" s="418"/>
      <c r="E458" s="418"/>
      <c r="F458" s="418"/>
      <c r="G458" s="418"/>
      <c r="H458" s="418"/>
      <c r="I458" s="418"/>
      <c r="J458" s="418"/>
      <c r="K458" s="418"/>
      <c r="L458" s="418"/>
      <c r="M458" s="418"/>
      <c r="N458" s="418"/>
      <c r="O458" s="418"/>
      <c r="P458" s="418"/>
      <c r="Q458" s="418"/>
      <c r="R458" s="418"/>
      <c r="S458" s="418"/>
      <c r="T458" s="418"/>
      <c r="U458" s="418"/>
      <c r="V458" s="418"/>
      <c r="W458" s="418"/>
      <c r="X458" s="418"/>
    </row>
    <row r="459" spans="1:24">
      <c r="A459" s="418"/>
      <c r="B459" s="418"/>
      <c r="C459" s="418"/>
      <c r="D459" s="418"/>
      <c r="E459" s="418"/>
      <c r="F459" s="418"/>
      <c r="G459" s="418"/>
      <c r="H459" s="418"/>
      <c r="I459" s="418"/>
      <c r="J459" s="418"/>
      <c r="K459" s="418"/>
      <c r="L459" s="418"/>
      <c r="M459" s="418"/>
      <c r="N459" s="418"/>
      <c r="O459" s="418"/>
      <c r="P459" s="418"/>
      <c r="Q459" s="418"/>
      <c r="R459" s="418"/>
      <c r="S459" s="418"/>
      <c r="T459" s="418"/>
      <c r="U459" s="418"/>
      <c r="V459" s="418"/>
      <c r="W459" s="418"/>
      <c r="X459" s="418"/>
    </row>
    <row r="460" spans="1:24">
      <c r="A460" s="418"/>
      <c r="B460" s="418"/>
      <c r="C460" s="418"/>
      <c r="D460" s="418"/>
      <c r="E460" s="418"/>
      <c r="F460" s="418"/>
      <c r="G460" s="418"/>
      <c r="H460" s="418"/>
      <c r="I460" s="418"/>
      <c r="J460" s="418"/>
      <c r="K460" s="418"/>
      <c r="L460" s="418"/>
      <c r="M460" s="418"/>
      <c r="N460" s="418"/>
      <c r="O460" s="418"/>
      <c r="P460" s="418"/>
      <c r="Q460" s="418"/>
      <c r="R460" s="418"/>
      <c r="S460" s="418"/>
      <c r="T460" s="418"/>
      <c r="U460" s="418"/>
      <c r="V460" s="418"/>
      <c r="W460" s="418"/>
      <c r="X460" s="418"/>
    </row>
    <row r="461" spans="1:24">
      <c r="A461" s="418"/>
      <c r="B461" s="418"/>
      <c r="C461" s="418"/>
      <c r="D461" s="418"/>
      <c r="E461" s="418"/>
      <c r="F461" s="418"/>
      <c r="G461" s="418"/>
      <c r="H461" s="418"/>
      <c r="I461" s="418"/>
      <c r="J461" s="418"/>
      <c r="K461" s="418"/>
      <c r="L461" s="418"/>
      <c r="M461" s="418"/>
      <c r="N461" s="418"/>
      <c r="O461" s="418"/>
      <c r="P461" s="418"/>
      <c r="Q461" s="418"/>
      <c r="R461" s="418"/>
      <c r="S461" s="418"/>
      <c r="T461" s="418"/>
      <c r="U461" s="418"/>
      <c r="V461" s="418"/>
      <c r="W461" s="418"/>
      <c r="X461" s="418"/>
    </row>
    <row r="462" spans="1:24">
      <c r="A462" s="418"/>
      <c r="B462" s="418"/>
      <c r="C462" s="418"/>
      <c r="D462" s="418"/>
      <c r="E462" s="418"/>
      <c r="F462" s="418"/>
      <c r="G462" s="418"/>
      <c r="H462" s="418"/>
      <c r="I462" s="418"/>
      <c r="J462" s="418"/>
      <c r="K462" s="418"/>
      <c r="L462" s="418"/>
      <c r="M462" s="418"/>
      <c r="N462" s="418"/>
      <c r="O462" s="418"/>
      <c r="P462" s="418"/>
      <c r="Q462" s="418"/>
      <c r="R462" s="418"/>
      <c r="S462" s="418"/>
      <c r="T462" s="418"/>
      <c r="U462" s="418"/>
      <c r="V462" s="418"/>
      <c r="W462" s="418"/>
      <c r="X462" s="418"/>
    </row>
    <row r="463" spans="1:24">
      <c r="A463" s="418"/>
      <c r="B463" s="418"/>
      <c r="C463" s="418"/>
      <c r="D463" s="418"/>
      <c r="E463" s="418"/>
      <c r="F463" s="418"/>
      <c r="G463" s="418"/>
      <c r="H463" s="418"/>
      <c r="I463" s="418"/>
      <c r="J463" s="418"/>
      <c r="K463" s="418"/>
      <c r="L463" s="418"/>
      <c r="M463" s="418"/>
      <c r="N463" s="418"/>
      <c r="O463" s="418"/>
      <c r="P463" s="418"/>
      <c r="Q463" s="418"/>
      <c r="R463" s="418"/>
      <c r="S463" s="418"/>
      <c r="T463" s="418"/>
      <c r="U463" s="418"/>
      <c r="V463" s="418"/>
      <c r="W463" s="418"/>
      <c r="X463" s="418"/>
    </row>
    <row r="464" spans="1:24">
      <c r="A464" s="418"/>
      <c r="B464" s="418"/>
      <c r="C464" s="418"/>
      <c r="D464" s="418"/>
      <c r="E464" s="418"/>
      <c r="F464" s="418"/>
      <c r="G464" s="418"/>
      <c r="H464" s="418"/>
      <c r="I464" s="418"/>
      <c r="J464" s="418"/>
      <c r="K464" s="418"/>
      <c r="L464" s="418"/>
      <c r="M464" s="418"/>
      <c r="N464" s="418"/>
      <c r="O464" s="418"/>
      <c r="P464" s="418"/>
      <c r="Q464" s="418"/>
      <c r="R464" s="418"/>
      <c r="S464" s="418"/>
      <c r="T464" s="418"/>
      <c r="U464" s="418"/>
      <c r="V464" s="418"/>
      <c r="W464" s="418"/>
      <c r="X464" s="418"/>
    </row>
    <row r="465" spans="1:24">
      <c r="A465" s="418"/>
      <c r="B465" s="418"/>
      <c r="C465" s="418"/>
      <c r="D465" s="418"/>
      <c r="E465" s="418"/>
      <c r="F465" s="418"/>
      <c r="G465" s="418"/>
      <c r="H465" s="418"/>
      <c r="I465" s="418"/>
      <c r="J465" s="418"/>
      <c r="K465" s="418"/>
      <c r="L465" s="418"/>
      <c r="M465" s="418"/>
      <c r="N465" s="418"/>
      <c r="O465" s="418"/>
      <c r="P465" s="418"/>
      <c r="Q465" s="418"/>
      <c r="R465" s="418"/>
      <c r="S465" s="418"/>
      <c r="T465" s="418"/>
      <c r="U465" s="418"/>
      <c r="V465" s="418"/>
      <c r="W465" s="418"/>
      <c r="X465" s="418"/>
    </row>
    <row r="466" spans="1:24">
      <c r="A466" s="418"/>
      <c r="B466" s="418"/>
      <c r="C466" s="418"/>
      <c r="D466" s="418"/>
      <c r="E466" s="418"/>
      <c r="F466" s="418"/>
      <c r="G466" s="418"/>
      <c r="H466" s="418"/>
      <c r="I466" s="418"/>
      <c r="J466" s="418"/>
      <c r="K466" s="418"/>
      <c r="L466" s="418"/>
      <c r="M466" s="418"/>
      <c r="N466" s="418"/>
      <c r="O466" s="418"/>
      <c r="P466" s="418"/>
      <c r="Q466" s="418"/>
      <c r="R466" s="418"/>
      <c r="S466" s="418"/>
      <c r="T466" s="418"/>
      <c r="U466" s="418"/>
      <c r="V466" s="418"/>
      <c r="W466" s="418"/>
      <c r="X466" s="418"/>
    </row>
    <row r="467" spans="1:24">
      <c r="A467" s="418"/>
      <c r="B467" s="418"/>
      <c r="C467" s="418"/>
      <c r="D467" s="418"/>
      <c r="E467" s="418"/>
      <c r="F467" s="418"/>
      <c r="G467" s="418"/>
      <c r="H467" s="418"/>
      <c r="I467" s="418"/>
      <c r="J467" s="418"/>
      <c r="K467" s="418"/>
      <c r="L467" s="418"/>
      <c r="M467" s="418"/>
      <c r="N467" s="418"/>
      <c r="O467" s="418"/>
      <c r="P467" s="418"/>
      <c r="Q467" s="418"/>
      <c r="R467" s="418"/>
      <c r="S467" s="418"/>
      <c r="T467" s="418"/>
      <c r="U467" s="418"/>
      <c r="V467" s="418"/>
      <c r="W467" s="418"/>
      <c r="X467" s="418"/>
    </row>
    <row r="468" spans="1:24">
      <c r="A468" s="418"/>
      <c r="B468" s="418"/>
      <c r="C468" s="418"/>
      <c r="D468" s="418"/>
      <c r="E468" s="418"/>
      <c r="F468" s="418"/>
      <c r="G468" s="418"/>
      <c r="H468" s="418"/>
      <c r="I468" s="418"/>
      <c r="J468" s="418"/>
      <c r="K468" s="418"/>
      <c r="L468" s="418"/>
      <c r="M468" s="418"/>
      <c r="N468" s="418"/>
      <c r="O468" s="418"/>
      <c r="P468" s="418"/>
      <c r="Q468" s="418"/>
      <c r="R468" s="418"/>
      <c r="S468" s="418"/>
      <c r="T468" s="418"/>
      <c r="U468" s="418"/>
      <c r="V468" s="418"/>
      <c r="W468" s="418"/>
      <c r="X468" s="418"/>
    </row>
    <row r="469" spans="1:24">
      <c r="A469" s="418"/>
      <c r="B469" s="418"/>
      <c r="C469" s="418"/>
      <c r="D469" s="418"/>
      <c r="E469" s="418"/>
      <c r="F469" s="418"/>
      <c r="G469" s="418"/>
      <c r="H469" s="418"/>
      <c r="I469" s="418"/>
      <c r="J469" s="418"/>
      <c r="K469" s="418"/>
      <c r="L469" s="418"/>
      <c r="M469" s="418"/>
      <c r="N469" s="418"/>
      <c r="O469" s="418"/>
      <c r="P469" s="418"/>
      <c r="Q469" s="418"/>
      <c r="R469" s="418"/>
      <c r="S469" s="418"/>
      <c r="T469" s="418"/>
      <c r="U469" s="418"/>
      <c r="V469" s="418"/>
      <c r="W469" s="418"/>
      <c r="X469" s="418"/>
    </row>
    <row r="470" spans="1:24">
      <c r="A470" s="418"/>
      <c r="B470" s="418"/>
      <c r="C470" s="418"/>
      <c r="D470" s="418"/>
      <c r="E470" s="418"/>
      <c r="F470" s="418"/>
      <c r="G470" s="418"/>
      <c r="H470" s="418"/>
      <c r="I470" s="418"/>
      <c r="J470" s="418"/>
      <c r="K470" s="418"/>
      <c r="L470" s="418"/>
      <c r="M470" s="418"/>
      <c r="N470" s="418"/>
      <c r="O470" s="418"/>
      <c r="P470" s="418"/>
      <c r="Q470" s="418"/>
      <c r="R470" s="418"/>
      <c r="S470" s="418"/>
      <c r="T470" s="418"/>
      <c r="U470" s="418"/>
      <c r="V470" s="418"/>
      <c r="W470" s="418"/>
      <c r="X470" s="418"/>
    </row>
    <row r="471" spans="1:24">
      <c r="A471" s="418"/>
      <c r="B471" s="418"/>
      <c r="C471" s="418"/>
      <c r="D471" s="418"/>
      <c r="E471" s="418"/>
      <c r="F471" s="418"/>
      <c r="G471" s="418"/>
      <c r="H471" s="418"/>
      <c r="I471" s="418"/>
      <c r="J471" s="418"/>
      <c r="K471" s="418"/>
      <c r="L471" s="418"/>
      <c r="M471" s="418"/>
      <c r="N471" s="418"/>
      <c r="O471" s="418"/>
      <c r="P471" s="418"/>
      <c r="Q471" s="418"/>
      <c r="R471" s="418"/>
      <c r="S471" s="418"/>
      <c r="T471" s="418"/>
      <c r="U471" s="418"/>
      <c r="V471" s="418"/>
      <c r="W471" s="418"/>
      <c r="X471" s="418"/>
    </row>
  </sheetData>
  <sheetProtection algorithmName="SHA-512" hashValue="HLsUQdJlacDAvpQ/Gn+SHnvo3rAPJKMetz2doibP6sVU19xYZb0xO8op3kvtyWUysVJDF6bFL4OMPjeYQ9Nmyw==" saltValue="oUEE0x6etpBD69Bb2qd/fQ==" spinCount="100000" sheet="1" objects="1" scenarios="1"/>
  <mergeCells count="260"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60416666666666663" bottom="2.5000000000000001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workbookViewId="0">
      <selection activeCell="J40" activeCellId="1" sqref="P13:X25 J40:Q40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807" t="s">
        <v>125</v>
      </c>
      <c r="W1" s="807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09" t="s">
        <v>112</v>
      </c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9"/>
      <c r="T5" s="809"/>
      <c r="U5" s="809"/>
      <c r="V5" s="809"/>
      <c r="W5" s="809"/>
      <c r="X5" s="46"/>
    </row>
    <row r="6" spans="1:24" ht="24.9" customHeight="1">
      <c r="A6" s="281"/>
      <c r="B6" s="809" t="str">
        <f>"ชั้นประถมศึกษาที่ " &amp; ตั้งค่า!I9 &amp; "/" &amp; ตั้งค่า!I10</f>
        <v>ชั้นประถมศึกษาที่ 1/1</v>
      </c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809"/>
      <c r="X6" s="46"/>
    </row>
    <row r="7" spans="1:24" ht="21" customHeight="1">
      <c r="A7" s="91"/>
      <c r="B7" s="807" t="s">
        <v>113</v>
      </c>
      <c r="C7" s="807"/>
      <c r="D7" s="810" t="str">
        <f>IF(ตั้งค่า!I4="","",ตั้งค่า!I4)</f>
        <v>ศาลาพัน</v>
      </c>
      <c r="E7" s="810"/>
      <c r="F7" s="810"/>
      <c r="G7" s="810"/>
      <c r="H7" s="810"/>
      <c r="I7" s="810"/>
      <c r="J7" s="810"/>
      <c r="K7" s="810"/>
      <c r="L7" s="810"/>
      <c r="M7" s="807" t="s">
        <v>211</v>
      </c>
      <c r="N7" s="807"/>
      <c r="O7" s="807"/>
      <c r="P7" s="810" t="str">
        <f>IF(ตั้งค่า!I5="","",ตั้งค่า!I5)</f>
        <v>เชียงรากน้อย</v>
      </c>
      <c r="Q7" s="810"/>
      <c r="R7" s="810"/>
      <c r="S7" s="810"/>
      <c r="T7" s="810"/>
      <c r="U7" s="810"/>
      <c r="V7" s="810"/>
      <c r="W7" s="810"/>
      <c r="X7" s="46"/>
    </row>
    <row r="8" spans="1:24" ht="21" customHeight="1">
      <c r="A8" s="91"/>
      <c r="B8" s="807" t="s">
        <v>212</v>
      </c>
      <c r="C8" s="807"/>
      <c r="D8" s="807"/>
      <c r="E8" s="810" t="str">
        <f>IF(ตั้งค่า!I6="","",ตั้งค่า!I6)</f>
        <v>สามโคก</v>
      </c>
      <c r="F8" s="810"/>
      <c r="G8" s="810"/>
      <c r="H8" s="810"/>
      <c r="I8" s="810"/>
      <c r="J8" s="810"/>
      <c r="K8" s="810"/>
      <c r="L8" s="810"/>
      <c r="M8" s="807" t="s">
        <v>114</v>
      </c>
      <c r="N8" s="807"/>
      <c r="O8" s="807"/>
      <c r="P8" s="810" t="str">
        <f>IF(ตั้งค่า!I7="","",ตั้งค่า!I7)</f>
        <v>ปทุมธานี</v>
      </c>
      <c r="Q8" s="810"/>
      <c r="R8" s="810"/>
      <c r="S8" s="810"/>
      <c r="T8" s="810"/>
      <c r="U8" s="810"/>
      <c r="V8" s="810"/>
      <c r="W8" s="810"/>
      <c r="X8" s="46"/>
    </row>
    <row r="9" spans="1:24" ht="21.6" customHeight="1">
      <c r="A9" s="91"/>
      <c r="B9" s="811" t="s">
        <v>229</v>
      </c>
      <c r="C9" s="811"/>
      <c r="D9" s="811"/>
      <c r="E9" s="811"/>
      <c r="F9" s="811"/>
      <c r="G9" s="810" t="str">
        <f>IF(ตั้งค่า!I8="","",ตั้งค่า!I8)</f>
        <v>ประถมศึกษาปทุมธานี เขต 1</v>
      </c>
      <c r="H9" s="810"/>
      <c r="I9" s="810"/>
      <c r="J9" s="810"/>
      <c r="K9" s="810"/>
      <c r="L9" s="810"/>
      <c r="M9" s="807" t="s">
        <v>115</v>
      </c>
      <c r="N9" s="807"/>
      <c r="O9" s="807"/>
      <c r="P9" s="810">
        <f>IF(ตั้งค่า!I3="","",ตั้งค่า!I3)</f>
        <v>2568</v>
      </c>
      <c r="Q9" s="810"/>
      <c r="R9" s="811" t="s">
        <v>122</v>
      </c>
      <c r="S9" s="811"/>
      <c r="T9" s="811"/>
      <c r="U9" s="811"/>
      <c r="V9" s="282">
        <f>IF(COUNTA(ข้อมูลนักเรียน!G3:G62)=0,"",COUNTA(ข้อมูลนักเรียน!G3:G62))</f>
        <v>11</v>
      </c>
      <c r="W9" s="47" t="s">
        <v>230</v>
      </c>
      <c r="X9" s="46"/>
    </row>
    <row r="10" spans="1:24" ht="6" customHeight="1" thickBo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  <c r="X10" s="46"/>
    </row>
    <row r="11" spans="1:24" ht="21" customHeight="1">
      <c r="A11" s="91"/>
      <c r="B11" s="803" t="s">
        <v>21</v>
      </c>
      <c r="C11" s="805" t="s">
        <v>152</v>
      </c>
      <c r="D11" s="805"/>
      <c r="E11" s="805"/>
      <c r="F11" s="805"/>
      <c r="G11" s="806"/>
      <c r="H11" s="816" t="s">
        <v>231</v>
      </c>
      <c r="I11" s="817"/>
      <c r="J11" s="817"/>
      <c r="K11" s="817"/>
      <c r="L11" s="817"/>
      <c r="M11" s="817"/>
      <c r="N11" s="817"/>
      <c r="O11" s="818"/>
      <c r="P11" s="819" t="s">
        <v>151</v>
      </c>
      <c r="Q11" s="820"/>
      <c r="R11" s="820"/>
      <c r="S11" s="821"/>
      <c r="T11" s="820" t="s">
        <v>232</v>
      </c>
      <c r="U11" s="820"/>
      <c r="V11" s="820"/>
      <c r="W11" s="820"/>
      <c r="X11" s="386"/>
    </row>
    <row r="12" spans="1:24" ht="21" customHeight="1" thickBot="1">
      <c r="A12" s="91"/>
      <c r="B12" s="804"/>
      <c r="C12" s="807"/>
      <c r="D12" s="807"/>
      <c r="E12" s="807"/>
      <c r="F12" s="807"/>
      <c r="G12" s="808"/>
      <c r="H12" s="387">
        <v>4</v>
      </c>
      <c r="I12" s="388">
        <v>3.5</v>
      </c>
      <c r="J12" s="389">
        <v>3</v>
      </c>
      <c r="K12" s="388">
        <v>2.5</v>
      </c>
      <c r="L12" s="389">
        <v>2</v>
      </c>
      <c r="M12" s="388">
        <v>1.5</v>
      </c>
      <c r="N12" s="389">
        <v>1</v>
      </c>
      <c r="O12" s="390">
        <v>0</v>
      </c>
      <c r="P12" s="391">
        <v>3</v>
      </c>
      <c r="Q12" s="392">
        <v>2</v>
      </c>
      <c r="R12" s="392">
        <v>1</v>
      </c>
      <c r="S12" s="393">
        <v>0</v>
      </c>
      <c r="T12" s="394">
        <v>3</v>
      </c>
      <c r="U12" s="392">
        <v>2</v>
      </c>
      <c r="V12" s="392">
        <v>1</v>
      </c>
      <c r="W12" s="395">
        <v>0</v>
      </c>
      <c r="X12" s="396"/>
    </row>
    <row r="13" spans="1:24" ht="21" customHeight="1">
      <c r="A13" s="91"/>
      <c r="B13" s="385">
        <f>IF(C13="","",1)</f>
        <v>1</v>
      </c>
      <c r="C13" s="826" t="str">
        <f>IF(ตั้งค่าวิชาเรียน!F5="","",ตั้งค่าวิชาเรียน!F5)</f>
        <v>ภาษาไทย 3</v>
      </c>
      <c r="D13" s="827"/>
      <c r="E13" s="827"/>
      <c r="F13" s="827"/>
      <c r="G13" s="828"/>
      <c r="H13" s="397">
        <f>IF($C$13="","",IF(COUNTIF(รวมเกรด1!$E$5:$E$31,H$12)=0,"",COUNTIF(รวมเกรด1!$E$5:$E$31,H$12)))</f>
        <v>1</v>
      </c>
      <c r="I13" s="398" t="str">
        <f>IF($C$13="","",IF(COUNTIF(รวมเกรด1!$E$5:$E$31,I$12)=0,"",COUNTIF(รวมเกรด1!$E$5:$E$31,I$12)))</f>
        <v/>
      </c>
      <c r="J13" s="398" t="str">
        <f>IF($C$13="","",IF(COUNTIF(รวมเกรด1!$E$5:$E$31,J$12)=0,"",COUNTIF(รวมเกรด1!$E$5:$E$31,J$12)))</f>
        <v/>
      </c>
      <c r="K13" s="398" t="str">
        <f>IF($C$13="","",IF(COUNTIF(รวมเกรด1!$E$5:$E$31,K$12)=0,"",COUNTIF(รวมเกรด1!$E$5:$E$31,K$12)))</f>
        <v/>
      </c>
      <c r="L13" s="398" t="str">
        <f>IF($C$13="","",IF(COUNTIF(รวมเกรด1!$E$5:$E$31,L$12)=0,"",COUNTIF(รวมเกรด1!$E$5:$E$31,L$12)))</f>
        <v/>
      </c>
      <c r="M13" s="398" t="str">
        <f>IF($C$13="","",IF(COUNTIF(รวมเกรด1!$E$5:$E$31,M$12)=0,"",COUNTIF(รวมเกรด1!$E$5:$E$31,M$12)))</f>
        <v/>
      </c>
      <c r="N13" s="398" t="str">
        <f>IF($C$13="","",IF(COUNTIF(รวมเกรด1!$E$5:$E$31,N$12)=0,"",COUNTIF(รวมเกรด1!$E$5:$E$31,N$12)))</f>
        <v/>
      </c>
      <c r="O13" s="399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81"/>
    </row>
    <row r="14" spans="1:24" ht="21" customHeight="1">
      <c r="A14" s="91"/>
      <c r="B14" s="400">
        <f>IF(C14="","",IF(B13="","",B13+1))</f>
        <v>2</v>
      </c>
      <c r="C14" s="813" t="str">
        <f>IF(ตั้งค่าวิชาเรียน!F6="","",ตั้งค่าวิชาเรียน!F6)</f>
        <v>คณิตศาสตร์ 3</v>
      </c>
      <c r="D14" s="814"/>
      <c r="E14" s="814"/>
      <c r="F14" s="814"/>
      <c r="G14" s="815"/>
      <c r="H14" s="401" t="str">
        <f>IF($C$14="","",IF(COUNTIF(รวมเกรด1!$I$5:$I$31,H$12)=0,"",COUNTIF(รวมเกรด1!$I$5:$I$31,H$12)))</f>
        <v/>
      </c>
      <c r="I14" s="402" t="str">
        <f>IF($C$14="","",IF(COUNTIF(รวมเกรด1!$I$5:$I$31,I$12)=0,"",COUNTIF(รวมเกรด1!$I$5:$I$31,I$12)))</f>
        <v/>
      </c>
      <c r="J14" s="402" t="str">
        <f>IF($C$14="","",IF(COUNTIF(รวมเกรด1!$I$5:$I$31,J$12)=0,"",COUNTIF(รวมเกรด1!$I$5:$I$31,J$12)))</f>
        <v/>
      </c>
      <c r="K14" s="402" t="str">
        <f>IF($C$14="","",IF(COUNTIF(รวมเกรด1!$I$5:$I$31,K$12)=0,"",COUNTIF(รวมเกรด1!$I$5:$I$31,K$12)))</f>
        <v/>
      </c>
      <c r="L14" s="402" t="str">
        <f>IF($C$14="","",IF(COUNTIF(รวมเกรด1!$I$5:$I$31,L$12)=0,"",COUNTIF(รวมเกรด1!$I$5:$I$31,L$12)))</f>
        <v/>
      </c>
      <c r="M14" s="402" t="str">
        <f>IF($C$14="","",IF(COUNTIF(รวมเกรด1!$I$5:$I$31,M$12)=0,"",COUNTIF(รวมเกรด1!$I$5:$I$31,M$12)))</f>
        <v/>
      </c>
      <c r="N14" s="402" t="str">
        <f>IF($C$14="","",IF(COUNTIF(รวมเกรด1!$I$5:$I$31,N$12)=0,"",COUNTIF(รวมเกรด1!$I$5:$I$31,N$12)))</f>
        <v/>
      </c>
      <c r="O14" s="403">
        <f>IF($C$14="","",IF(COUNTIF(รวมเกรด1!$I$5:$I$31,O$12)=0,"",COUNTIF(รวมเกรด1!$I$5:$I$31,O$12)))</f>
        <v>1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82"/>
    </row>
    <row r="15" spans="1:24" ht="21" customHeight="1">
      <c r="A15" s="91"/>
      <c r="B15" s="400">
        <f t="shared" ref="B15:B25" si="0">IF(C15="","",IF(B14="","",B14+1))</f>
        <v>3</v>
      </c>
      <c r="C15" s="813" t="str">
        <f>IF(ตั้งค่าวิชาเรียน!F7="","",ตั้งค่าวิชาเรียน!F7)</f>
        <v>วิทยาศาสตร์ 3</v>
      </c>
      <c r="D15" s="814"/>
      <c r="E15" s="814"/>
      <c r="F15" s="814"/>
      <c r="G15" s="815"/>
      <c r="H15" s="401" t="str">
        <f>IF($C$15="","",IF(COUNTIF(รวมเกรด1!$M$5:$M$31,H$12)=0,"",COUNTIF(รวมเกรด1!$M$5:$M$31,H$12)))</f>
        <v/>
      </c>
      <c r="I15" s="402" t="str">
        <f>IF($C$15="","",IF(COUNTIF(รวมเกรด1!$M$5:$M$31,I$12)=0,"",COUNTIF(รวมเกรด1!$M$5:$M$31,I$12)))</f>
        <v/>
      </c>
      <c r="J15" s="402" t="str">
        <f>IF($C$15="","",IF(COUNTIF(รวมเกรด1!$M$5:$M$31,J$12)=0,"",COUNTIF(รวมเกรด1!$M$5:$M$31,J$12)))</f>
        <v/>
      </c>
      <c r="K15" s="402" t="str">
        <f>IF($C$15="","",IF(COUNTIF(รวมเกรด1!$M$5:$M$31,K$12)=0,"",COUNTIF(รวมเกรด1!$M$5:$M$31,K$12)))</f>
        <v/>
      </c>
      <c r="L15" s="402" t="str">
        <f>IF($C$15="","",IF(COUNTIF(รวมเกรด1!$M$5:$M$31,L$12)=0,"",COUNTIF(รวมเกรด1!$M$5:$M$31,L$12)))</f>
        <v/>
      </c>
      <c r="M15" s="402" t="str">
        <f>IF($C$15="","",IF(COUNTIF(รวมเกรด1!$M$5:$M$31,M$12)=0,"",COUNTIF(รวมเกรด1!$M$5:$M$31,M$12)))</f>
        <v/>
      </c>
      <c r="N15" s="402" t="str">
        <f>IF($C$15="","",IF(COUNTIF(รวมเกรด1!$M$5:$M$31,N$12)=0,"",COUNTIF(รวมเกรด1!$M$5:$M$31,N$12)))</f>
        <v/>
      </c>
      <c r="O15" s="403">
        <f>IF($C$15="","",IF(COUNTIF(รวมเกรด1!$M$5:$M$31,O$12)=0,"",COUNTIF(รวมเกรด1!$M$5:$M$31,O$12)))</f>
        <v>1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82"/>
    </row>
    <row r="16" spans="1:24" ht="21" customHeight="1">
      <c r="A16" s="91"/>
      <c r="B16" s="400">
        <f t="shared" si="0"/>
        <v>4</v>
      </c>
      <c r="C16" s="813" t="str">
        <f>IF(ตั้งค่าวิชาเรียน!F8="","",ตั้งค่าวิชาเรียน!F8)</f>
        <v>สังคมศึกษาฯ 3</v>
      </c>
      <c r="D16" s="814"/>
      <c r="E16" s="814"/>
      <c r="F16" s="814"/>
      <c r="G16" s="815"/>
      <c r="H16" s="401" t="str">
        <f>IF($C$16="","",IF(COUNTIF(รวมเกรด1!$Q$5:$Q$31,H$12)=0,"",COUNTIF(รวมเกรด1!$Q$5:$Q$31,H$12)))</f>
        <v/>
      </c>
      <c r="I16" s="402" t="str">
        <f>IF($C$16="","",IF(COUNTIF(รวมเกรด1!$Q$5:$Q$31,I$12)=0,"",COUNTIF(รวมเกรด1!$Q$5:$Q$31,I$12)))</f>
        <v/>
      </c>
      <c r="J16" s="402" t="str">
        <f>IF($C$16="","",IF(COUNTIF(รวมเกรด1!$Q$5:$Q$31,J$12)=0,"",COUNTIF(รวมเกรด1!$Q$5:$Q$31,J$12)))</f>
        <v/>
      </c>
      <c r="K16" s="402" t="str">
        <f>IF($C$16="","",IF(COUNTIF(รวมเกรด1!$Q$5:$Q$31,K$12)=0,"",COUNTIF(รวมเกรด1!$Q$5:$Q$31,K$12)))</f>
        <v/>
      </c>
      <c r="L16" s="402" t="str">
        <f>IF($C$16="","",IF(COUNTIF(รวมเกรด1!$Q$5:$Q$31,L$12)=0,"",COUNTIF(รวมเกรด1!$Q$5:$Q$31,L$12)))</f>
        <v/>
      </c>
      <c r="M16" s="402" t="str">
        <f>IF($C$16="","",IF(COUNTIF(รวมเกรด1!$Q$5:$Q$31,M$12)=0,"",COUNTIF(รวมเกรด1!$Q$5:$Q$31,M$12)))</f>
        <v/>
      </c>
      <c r="N16" s="402" t="str">
        <f>IF($C$16="","",IF(COUNTIF(รวมเกรด1!$Q$5:$Q$31,N$12)=0,"",COUNTIF(รวมเกรด1!$Q$5:$Q$31,N$12)))</f>
        <v/>
      </c>
      <c r="O16" s="403">
        <f>IF($C$16="","",IF(COUNTIF(รวมเกรด1!$Q$5:$Q$31,O$12)=0,"",COUNTIF(รวมเกรด1!$Q$5:$Q$31,O$12)))</f>
        <v>1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82"/>
    </row>
    <row r="17" spans="1:24" ht="21" customHeight="1">
      <c r="A17" s="91"/>
      <c r="B17" s="400">
        <f t="shared" si="0"/>
        <v>5</v>
      </c>
      <c r="C17" s="813" t="str">
        <f>IF(ตั้งค่าวิชาเรียน!F9="","",ตั้งค่าวิชาเรียน!F9)</f>
        <v>ประวัติศาสตร์ 3</v>
      </c>
      <c r="D17" s="814"/>
      <c r="E17" s="814"/>
      <c r="F17" s="814"/>
      <c r="G17" s="815"/>
      <c r="H17" s="401" t="str">
        <f>IF($C$17="","",IF(COUNTIF(รวมเกรด1!$U$5:$U$31,H$12)=0,"",COUNTIF(รวมเกรด1!$U$5:$U$31,H$12)))</f>
        <v/>
      </c>
      <c r="I17" s="402" t="str">
        <f>IF($C$17="","",IF(COUNTIF(รวมเกรด1!$U$5:$U$31,I$12)=0,"",COUNTIF(รวมเกรด1!$U$5:$U$31,I$12)))</f>
        <v/>
      </c>
      <c r="J17" s="402" t="str">
        <f>IF($C$17="","",IF(COUNTIF(รวมเกรด1!$U$5:$U$31,J$12)=0,"",COUNTIF(รวมเกรด1!$U$5:$U$31,J$12)))</f>
        <v/>
      </c>
      <c r="K17" s="402" t="str">
        <f>IF($C$17="","",IF(COUNTIF(รวมเกรด1!$U$5:$U$31,K$12)=0,"",COUNTIF(รวมเกรด1!$U$5:$U$31,K$12)))</f>
        <v/>
      </c>
      <c r="L17" s="402" t="str">
        <f>IF($C$17="","",IF(COUNTIF(รวมเกรด1!$U$5:$U$31,L$12)=0,"",COUNTIF(รวมเกรด1!$U$5:$U$31,L$12)))</f>
        <v/>
      </c>
      <c r="M17" s="402" t="str">
        <f>IF($C$17="","",IF(COUNTIF(รวมเกรด1!$U$5:$U$31,M$12)=0,"",COUNTIF(รวมเกรด1!$U$5:$U$31,M$12)))</f>
        <v/>
      </c>
      <c r="N17" s="402" t="str">
        <f>IF($C$17="","",IF(COUNTIF(รวมเกรด1!$U$5:$U$31,N$12)=0,"",COUNTIF(รวมเกรด1!$U$5:$U$31,N$12)))</f>
        <v/>
      </c>
      <c r="O17" s="403">
        <f>IF($C$17="","",IF(COUNTIF(รวมเกรด1!$U$5:$U$31,O$12)=0,"",COUNTIF(รวมเกรด1!$U$5:$U$31,O$12)))</f>
        <v>1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82"/>
    </row>
    <row r="18" spans="1:24" ht="21" customHeight="1">
      <c r="A18" s="91"/>
      <c r="B18" s="400">
        <f t="shared" si="0"/>
        <v>6</v>
      </c>
      <c r="C18" s="813" t="str">
        <f>IF(ตั้งค่าวิชาเรียน!F10="","",ตั้งค่าวิชาเรียน!F10)</f>
        <v>สุขศึกษาและพลศึกษา 3</v>
      </c>
      <c r="D18" s="814"/>
      <c r="E18" s="814"/>
      <c r="F18" s="814"/>
      <c r="G18" s="815"/>
      <c r="H18" s="401" t="str">
        <f>IF($C$18="","",IF(COUNTIF(รวมเกรด1!$Y$5:$Y$31,H$12)=0,"",COUNTIF(รวมเกรด1!$Y$5:$Y$31,H$12)))</f>
        <v/>
      </c>
      <c r="I18" s="402" t="str">
        <f>IF($C$18="","",IF(COUNTIF(รวมเกรด1!$Y$5:$Y$31,I$12)=0,"",COUNTIF(รวมเกรด1!$Y$5:$Y$31,I$12)))</f>
        <v/>
      </c>
      <c r="J18" s="402" t="str">
        <f>IF($C$18="","",IF(COUNTIF(รวมเกรด1!$Y$5:$Y$31,J$12)=0,"",COUNTIF(รวมเกรด1!$Y$5:$Y$31,J$12)))</f>
        <v/>
      </c>
      <c r="K18" s="402" t="str">
        <f>IF($C$18="","",IF(COUNTIF(รวมเกรด1!$Y$5:$Y$31,K$12)=0,"",COUNTIF(รวมเกรด1!$Y$5:$Y$31,K$12)))</f>
        <v/>
      </c>
      <c r="L18" s="402" t="str">
        <f>IF($C$18="","",IF(COUNTIF(รวมเกรด1!$Y$5:$Y$31,L$12)=0,"",COUNTIF(รวมเกรด1!$Y$5:$Y$31,L$12)))</f>
        <v/>
      </c>
      <c r="M18" s="402" t="str">
        <f>IF($C$18="","",IF(COUNTIF(รวมเกรด1!$Y$5:$Y$31,M$12)=0,"",COUNTIF(รวมเกรด1!$Y$5:$Y$31,M$12)))</f>
        <v/>
      </c>
      <c r="N18" s="402" t="str">
        <f>IF($C$18="","",IF(COUNTIF(รวมเกรด1!$Y$5:$Y$31,N$12)=0,"",COUNTIF(รวมเกรด1!$Y$5:$Y$31,N$12)))</f>
        <v/>
      </c>
      <c r="O18" s="403">
        <f>IF($C$18="","",IF(COUNTIF(รวมเกรด1!$Y$5:$Y$31,O$12)=0,"",COUNTIF(รวมเกรด1!$Y$5:$Y$31,O$12)))</f>
        <v>1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82"/>
    </row>
    <row r="19" spans="1:24" ht="21" customHeight="1">
      <c r="A19" s="91"/>
      <c r="B19" s="400">
        <f t="shared" si="0"/>
        <v>7</v>
      </c>
      <c r="C19" s="813" t="str">
        <f>IF(ตั้งค่าวิชาเรียน!F11="","",ตั้งค่าวิชาเรียน!F11)</f>
        <v>ศิลปะ 3</v>
      </c>
      <c r="D19" s="814"/>
      <c r="E19" s="814"/>
      <c r="F19" s="814"/>
      <c r="G19" s="815"/>
      <c r="H19" s="401" t="str">
        <f>IF($C$19="","",IF(COUNTIF(รวมเกรด2!$E$5:$E$31,H$12)=0,"",COUNTIF(รวมเกรด2!$E$5:$E$31,H$12)))</f>
        <v/>
      </c>
      <c r="I19" s="402" t="str">
        <f>IF($C$19="","",IF(COUNTIF(รวมเกรด2!$E$5:$E$31,I$12)=0,"",COUNTIF(รวมเกรด2!$E$5:$E$31,I$12)))</f>
        <v/>
      </c>
      <c r="J19" s="402" t="str">
        <f>IF($C$19="","",IF(COUNTIF(รวมเกรด2!$E$5:$E$31,J$12)=0,"",COUNTIF(รวมเกรด2!$E$5:$E$31,J$12)))</f>
        <v/>
      </c>
      <c r="K19" s="402" t="str">
        <f>IF($C$19="","",IF(COUNTIF(รวมเกรด2!$E$5:$E$31,K$12)=0,"",COUNTIF(รวมเกรด2!$E$5:$E$31,K$12)))</f>
        <v/>
      </c>
      <c r="L19" s="402" t="str">
        <f>IF($C$19="","",IF(COUNTIF(รวมเกรด2!$E$5:$E$31,L$12)=0,"",COUNTIF(รวมเกรด2!$E$5:$E$31,L$12)))</f>
        <v/>
      </c>
      <c r="M19" s="402" t="str">
        <f>IF($C$19="","",IF(COUNTIF(รวมเกรด2!$E$5:$E$31,M$12)=0,"",COUNTIF(รวมเกรด2!$E$5:$E$31,M$12)))</f>
        <v/>
      </c>
      <c r="N19" s="402" t="str">
        <f>IF($C$19="","",IF(COUNTIF(รวมเกรด2!$E$5:$E$31,N$12)=0,"",COUNTIF(รวมเกรด2!$E$5:$E$31,N$12)))</f>
        <v/>
      </c>
      <c r="O19" s="403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82"/>
    </row>
    <row r="20" spans="1:24" ht="21" customHeight="1">
      <c r="A20" s="91"/>
      <c r="B20" s="400">
        <f t="shared" si="0"/>
        <v>8</v>
      </c>
      <c r="C20" s="813" t="str">
        <f>IF(ตั้งค่าวิชาเรียน!F12="","",ตั้งค่าวิชาเรียน!F12)</f>
        <v>การงานอาชีพ 3</v>
      </c>
      <c r="D20" s="814"/>
      <c r="E20" s="814"/>
      <c r="F20" s="814"/>
      <c r="G20" s="815"/>
      <c r="H20" s="401" t="str">
        <f>IF($C$20="","",IF(COUNTIF(รวมเกรด2!$I$5:$I$31,H$12)=0,"",COUNTIF(รวมเกรด2!$I$5:$I$31,H$12)))</f>
        <v/>
      </c>
      <c r="I20" s="402" t="str">
        <f>IF($C$20="","",IF(COUNTIF(รวมเกรด2!$I$5:$I$31,I$12)=0,"",COUNTIF(รวมเกรด2!$I$5:$I$31,I$12)))</f>
        <v/>
      </c>
      <c r="J20" s="402" t="str">
        <f>IF($C$20="","",IF(COUNTIF(รวมเกรด2!$I$5:$I$31,J$12)=0,"",COUNTIF(รวมเกรด2!$I$5:$I$31,J$12)))</f>
        <v/>
      </c>
      <c r="K20" s="402" t="str">
        <f>IF($C$20="","",IF(COUNTIF(รวมเกรด2!$I$5:$I$31,K$12)=0,"",COUNTIF(รวมเกรด2!$I$5:$I$31,K$12)))</f>
        <v/>
      </c>
      <c r="L20" s="402" t="str">
        <f>IF($C$20="","",IF(COUNTIF(รวมเกรด2!$I$5:$I$31,L$12)=0,"",COUNTIF(รวมเกรด2!$I$5:$I$31,L$12)))</f>
        <v/>
      </c>
      <c r="M20" s="402" t="str">
        <f>IF($C$20="","",IF(COUNTIF(รวมเกรด2!$I$5:$I$31,M$12)=0,"",COUNTIF(รวมเกรด2!$I$5:$I$31,M$12)))</f>
        <v/>
      </c>
      <c r="N20" s="402" t="str">
        <f>IF($C$20="","",IF(COUNTIF(รวมเกรด2!$I$5:$I$31,N$12)=0,"",COUNTIF(รวมเกรด2!$I$5:$I$31,N$12)))</f>
        <v/>
      </c>
      <c r="O20" s="403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82"/>
    </row>
    <row r="21" spans="1:24" ht="21" customHeight="1">
      <c r="A21" s="91"/>
      <c r="B21" s="400">
        <f t="shared" si="0"/>
        <v>9</v>
      </c>
      <c r="C21" s="813" t="str">
        <f>IF(ตั้งค่าวิชาเรียน!F13="","",ตั้งค่าวิชาเรียน!F13)</f>
        <v>ภาษาอังกฤษ 3</v>
      </c>
      <c r="D21" s="814"/>
      <c r="E21" s="814"/>
      <c r="F21" s="814"/>
      <c r="G21" s="815"/>
      <c r="H21" s="401" t="str">
        <f>IF($C$21="","",IF(COUNTIF(รวมเกรด2!$M$5:$M$31,H$12)=0,"",COUNTIF(รวมเกรด2!$M$5:$M$31,H$12)))</f>
        <v/>
      </c>
      <c r="I21" s="402" t="str">
        <f>IF($C$21="","",IF(COUNTIF(รวมเกรด2!$M$5:$M$31,I$12)=0,"",COUNTIF(รวมเกรด2!$M$5:$M$31,I$12)))</f>
        <v/>
      </c>
      <c r="J21" s="402" t="str">
        <f>IF($C$21="","",IF(COUNTIF(รวมเกรด2!$M$5:$M$31,J$12)=0,"",COUNTIF(รวมเกรด2!$M$5:$M$31,J$12)))</f>
        <v/>
      </c>
      <c r="K21" s="402" t="str">
        <f>IF($C$21="","",IF(COUNTIF(รวมเกรด2!$M$5:$M$31,K$12)=0,"",COUNTIF(รวมเกรด2!$M$5:$M$31,K$12)))</f>
        <v/>
      </c>
      <c r="L21" s="402" t="str">
        <f>IF($C$21="","",IF(COUNTIF(รวมเกรด2!$M$5:$M$31,L$12)=0,"",COUNTIF(รวมเกรด2!$M$5:$M$31,L$12)))</f>
        <v/>
      </c>
      <c r="M21" s="402" t="str">
        <f>IF($C$21="","",IF(COUNTIF(รวมเกรด2!$M$5:$M$31,M$12)=0,"",COUNTIF(รวมเกรด2!$M$5:$M$31,M$12)))</f>
        <v/>
      </c>
      <c r="N21" s="402" t="str">
        <f>IF($C$21="","",IF(COUNTIF(รวมเกรด2!$M$5:$M$31,N$12)=0,"",COUNTIF(รวมเกรด2!$M$5:$M$31,N$12)))</f>
        <v/>
      </c>
      <c r="O21" s="403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82"/>
    </row>
    <row r="22" spans="1:24" ht="21" customHeight="1">
      <c r="A22" s="91"/>
      <c r="B22" s="400">
        <f t="shared" si="0"/>
        <v>10</v>
      </c>
      <c r="C22" s="813" t="str">
        <f>IF(ตั้งค่าวิชาเรียน!F14="","",ตั้งค่าวิชาเรียน!F14)</f>
        <v>หน้าที่พลเมือง 3</v>
      </c>
      <c r="D22" s="814"/>
      <c r="E22" s="814"/>
      <c r="F22" s="814"/>
      <c r="G22" s="815"/>
      <c r="H22" s="401" t="str">
        <f>IF($C$22="","",IF(COUNTIF(รวมเกรด2!$Q$5:$Q$31,H$12)=0,"",COUNTIF(รวมเกรด2!$Q$5:$Q$31,H$12)))</f>
        <v/>
      </c>
      <c r="I22" s="402" t="str">
        <f>IF($C$22="","",IF(COUNTIF(รวมเกรด2!$Q$5:$Q$31,I$12)=0,"",COUNTIF(รวมเกรด2!$Q$5:$Q$31,I$12)))</f>
        <v/>
      </c>
      <c r="J22" s="402" t="str">
        <f>IF($C$22="","",IF(COUNTIF(รวมเกรด2!$Q$5:$Q$31,J$12)=0,"",COUNTIF(รวมเกรด2!$Q$5:$Q$31,J$12)))</f>
        <v/>
      </c>
      <c r="K22" s="402" t="str">
        <f>IF($C$22="","",IF(COUNTIF(รวมเกรด2!$Q$5:$Q$31,K$12)=0,"",COUNTIF(รวมเกรด2!$Q$5:$Q$31,K$12)))</f>
        <v/>
      </c>
      <c r="L22" s="402" t="str">
        <f>IF($C$22="","",IF(COUNTIF(รวมเกรด2!$Q$5:$Q$31,L$12)=0,"",COUNTIF(รวมเกรด2!$Q$5:$Q$31,L$12)))</f>
        <v/>
      </c>
      <c r="M22" s="402" t="str">
        <f>IF($C$22="","",IF(COUNTIF(รวมเกรด2!$Q$5:$Q$31,M$12)=0,"",COUNTIF(รวมเกรด2!$Q$5:$Q$31,M$12)))</f>
        <v/>
      </c>
      <c r="N22" s="402" t="str">
        <f>IF($C$22="","",IF(COUNTIF(รวมเกรด2!$Q$5:$Q$31,N$12)=0,"",COUNTIF(รวมเกรด2!$Q$5:$Q$31,N$12)))</f>
        <v/>
      </c>
      <c r="O22" s="403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82"/>
    </row>
    <row r="23" spans="1:24" ht="21" customHeight="1">
      <c r="A23" s="91"/>
      <c r="B23" s="400">
        <f>IF(C23="","",IF(B22="","",B22+1))</f>
        <v>11</v>
      </c>
      <c r="C23" s="813" t="str">
        <f>IF(ตั้งค่าวิชาเรียน!F15="","",ตั้งค่าวิชาเรียน!F15)</f>
        <v>คอมพิวเตอร์ 3</v>
      </c>
      <c r="D23" s="814"/>
      <c r="E23" s="814"/>
      <c r="F23" s="814"/>
      <c r="G23" s="815"/>
      <c r="H23" s="401" t="str">
        <f>IF($C$23="","",IF(COUNTIF(รวมเกรด2!$U$5:$U$31,H$12)=0,"",COUNTIF(รวมเกรด2!$U$5:$U$31,H$12)))</f>
        <v/>
      </c>
      <c r="I23" s="402" t="str">
        <f>IF($C$23="","",IF(COUNTIF(รวมเกรด2!$U$5:$U$31,I$12)=0,"",COUNTIF(รวมเกรด2!$U$5:$U$31,I$12)))</f>
        <v/>
      </c>
      <c r="J23" s="402" t="str">
        <f>IF($C$23="","",IF(COUNTIF(รวมเกรด2!$U$5:$U$31,J$12)=0,"",COUNTIF(รวมเกรด2!$U$5:$U$31,J$12)))</f>
        <v/>
      </c>
      <c r="K23" s="402" t="str">
        <f>IF($C$23="","",IF(COUNTIF(รวมเกรด2!$U$5:$U$31,K$12)=0,"",COUNTIF(รวมเกรด2!$U$5:$U$31,K$12)))</f>
        <v/>
      </c>
      <c r="L23" s="402" t="str">
        <f>IF($C$23="","",IF(COUNTIF(รวมเกรด2!$U$5:$U$31,L$12)=0,"",COUNTIF(รวมเกรด2!$U$5:$U$31,L$12)))</f>
        <v/>
      </c>
      <c r="M23" s="402" t="str">
        <f>IF($C$23="","",IF(COUNTIF(รวมเกรด2!$U$5:$U$31,M$12)=0,"",COUNTIF(รวมเกรด2!$U$5:$U$31,M$12)))</f>
        <v/>
      </c>
      <c r="N23" s="402" t="str">
        <f>IF($C$23="","",IF(COUNTIF(รวมเกรด2!$U$5:$U$31,N$12)=0,"",COUNTIF(รวมเกรด2!$U$5:$U$31,N$12)))</f>
        <v/>
      </c>
      <c r="O23" s="403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82"/>
    </row>
    <row r="24" spans="1:24" ht="21" customHeight="1">
      <c r="A24" s="91"/>
      <c r="B24" s="400">
        <f>IF(C24="","",IF(B23="","",B23+1))</f>
        <v>12</v>
      </c>
      <c r="C24" s="813" t="str">
        <f>IF(ตั้งค่าวิชาเรียน!F16="","",ตั้งค่าวิชาเรียน!F16)</f>
        <v>ภาษาอังกฤษ (เพิ่ม)</v>
      </c>
      <c r="D24" s="814"/>
      <c r="E24" s="814"/>
      <c r="F24" s="814"/>
      <c r="G24" s="815"/>
      <c r="H24" s="404" t="str">
        <f>IF($C$24="","",IF(COUNTIF(รวมเกรด2!$Y$5:$Y$31,H$12)=0,"",COUNTIF(รวมเกรด2!$Y$5:$Y$31,H$12)))</f>
        <v/>
      </c>
      <c r="I24" s="405" t="str">
        <f>IF($C$24="","",IF(COUNTIF(รวมเกรด2!$Y$5:$Y$31,I$12)=0,"",COUNTIF(รวมเกรด2!$Y$5:$Y$31,I$12)))</f>
        <v/>
      </c>
      <c r="J24" s="405" t="str">
        <f>IF($C$24="","",IF(COUNTIF(รวมเกรด2!$Y$5:$Y$31,J$12)=0,"",COUNTIF(รวมเกรด2!$Y$5:$Y$31,J$12)))</f>
        <v/>
      </c>
      <c r="K24" s="405" t="str">
        <f>IF($C$24="","",IF(COUNTIF(รวมเกรด2!$Y$5:$Y$31,K$12)=0,"",COUNTIF(รวมเกรด2!$Y$5:$Y$31,K$12)))</f>
        <v/>
      </c>
      <c r="L24" s="405" t="str">
        <f>IF($C$24="","",IF(COUNTIF(รวมเกรด2!$Y$5:$Y$31,L$12)=0,"",COUNTIF(รวมเกรด2!$Y$5:$Y$31,L$12)))</f>
        <v/>
      </c>
      <c r="M24" s="405" t="str">
        <f>IF($C$24="","",IF(COUNTIF(รวมเกรด2!$Y$5:$Y$31,M$12)=0,"",COUNTIF(รวมเกรด2!$Y$5:$Y$31,M$12)))</f>
        <v/>
      </c>
      <c r="N24" s="405" t="str">
        <f>IF($C$24="","",IF(COUNTIF(รวมเกรด2!$Y$5:$Y$31,N$12)=0,"",COUNTIF(รวมเกรด2!$Y$5:$Y$31,N$12)))</f>
        <v/>
      </c>
      <c r="O24" s="406" t="str">
        <f>IF($C$24="","",IF(COUNTIF(รวมเกรด2!$Y$5:$Y$31,O$12)=0,"",COUNTIF(รวมเกรด2!$Y$5:$Y$31,O$12)))</f>
        <v/>
      </c>
      <c r="P24" s="278" t="str">
        <f>IF(การตัดสิน!D45="","",การตัดสิน!D45)</f>
        <v/>
      </c>
      <c r="Q24" s="279"/>
      <c r="R24" s="279"/>
      <c r="S24" s="280"/>
      <c r="T24" s="278"/>
      <c r="U24" s="279"/>
      <c r="V24" s="279"/>
      <c r="W24" s="280"/>
      <c r="X24" s="383"/>
    </row>
    <row r="25" spans="1:24" ht="21" customHeight="1" thickBot="1">
      <c r="A25" s="91"/>
      <c r="B25" s="407">
        <f t="shared" si="0"/>
        <v>13</v>
      </c>
      <c r="C25" s="800" t="str">
        <f>IF(ตั้งค่าวิชาเรียน!F17="","",ตั้งค่าวิชาเรียน!F17)</f>
        <v>การป้องกันการทุจริต 3</v>
      </c>
      <c r="D25" s="801"/>
      <c r="E25" s="801"/>
      <c r="F25" s="801"/>
      <c r="G25" s="802"/>
      <c r="H25" s="408" t="str">
        <f>IF($C$25="","",IF(COUNTIF(รวมเกรด3!$E$5:$E$31,H$12)=0,"",COUNTIF(รวมเกรด3!$E$5:$E$31,H$12)))</f>
        <v/>
      </c>
      <c r="I25" s="409" t="str">
        <f>IF($C$25="","",IF(COUNTIF(รวมเกรด3!$E$5:$E$31,I$12)=0,"",COUNTIF(รวมเกรด3!$E$5:$E$31,I$12)))</f>
        <v/>
      </c>
      <c r="J25" s="409">
        <f>IF($C$25="","",IF(COUNTIF(รวมเกรด3!$E$5:$E$31,J$12)=0,"",COUNTIF(รวมเกรด3!$E$5:$E$31,J$12)))</f>
        <v>2</v>
      </c>
      <c r="K25" s="409" t="str">
        <f>IF($C$25="","",IF(COUNTIF(รวมเกรด3!$E$5:$E$31,K$12)=0,"",COUNTIF(รวมเกรด3!$E$5:$E$31,K$12)))</f>
        <v/>
      </c>
      <c r="L25" s="409" t="str">
        <f>IF($C$25="","",IF(COUNTIF(รวมเกรด3!$E$5:$E$31,L$12)=0,"",COUNTIF(รวมเกรด3!$E$5:$E$31,L$12)))</f>
        <v/>
      </c>
      <c r="M25" s="409" t="str">
        <f>IF($C$25="","",IF(COUNTIF(รวมเกรด3!$E$5:$E$31,M$12)=0,"",COUNTIF(รวมเกรด3!$E$5:$E$31,M$12)))</f>
        <v/>
      </c>
      <c r="N25" s="409" t="str">
        <f>IF($C$25="","",IF(COUNTIF(รวมเกรด3!$E$5:$E$31,N$12)=0,"",COUNTIF(รวมเกรด3!$E$5:$E$31,N$12)))</f>
        <v/>
      </c>
      <c r="O25" s="410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84"/>
    </row>
    <row r="26" spans="1:24" ht="21" customHeight="1">
      <c r="A26" s="91"/>
      <c r="B26" s="812" t="s">
        <v>123</v>
      </c>
      <c r="C26" s="812"/>
      <c r="D26" s="810"/>
      <c r="E26" s="810"/>
      <c r="F26" s="810"/>
      <c r="G26" s="810"/>
      <c r="H26" s="810"/>
      <c r="I26" s="810"/>
      <c r="J26" s="810"/>
      <c r="K26" s="810"/>
      <c r="L26" s="812" t="s">
        <v>123</v>
      </c>
      <c r="M26" s="812"/>
      <c r="N26" s="810"/>
      <c r="O26" s="810"/>
      <c r="P26" s="810"/>
      <c r="Q26" s="810"/>
      <c r="R26" s="810"/>
      <c r="S26" s="810"/>
      <c r="T26" s="810"/>
      <c r="U26" s="810"/>
      <c r="V26" s="285" t="str">
        <f>IF($C$26="","",IF(COUNTIF(#REF!,V$12)=0,"",COUNTIF(#REF!,V$12)))</f>
        <v/>
      </c>
      <c r="W26" s="285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25" t="str">
        <f>IF(ตั้งค่า!I14="","","( " &amp; ตั้งค่า!I14 &amp; " )")</f>
        <v>( นางสาวนฤภร วาตาดา )</v>
      </c>
      <c r="E27" s="825"/>
      <c r="F27" s="825"/>
      <c r="G27" s="825"/>
      <c r="H27" s="825"/>
      <c r="I27" s="825"/>
      <c r="J27" s="825"/>
      <c r="K27" s="825"/>
      <c r="L27" s="285"/>
      <c r="M27" s="285"/>
      <c r="N27" s="825" t="str">
        <f>IF(ตั้งค่า!I15="","","( " &amp; ตั้งค่า!I15 &amp; " )")</f>
        <v/>
      </c>
      <c r="O27" s="825"/>
      <c r="P27" s="825"/>
      <c r="Q27" s="825"/>
      <c r="R27" s="825"/>
      <c r="S27" s="825"/>
      <c r="T27" s="825"/>
      <c r="U27" s="825"/>
      <c r="V27" s="285"/>
      <c r="W27" s="285"/>
      <c r="X27" s="46"/>
    </row>
    <row r="28" spans="1:24" ht="20.25" customHeight="1">
      <c r="A28" s="91"/>
      <c r="B28" s="5"/>
      <c r="C28" s="45"/>
      <c r="D28" s="825" t="s">
        <v>121</v>
      </c>
      <c r="E28" s="825"/>
      <c r="F28" s="825"/>
      <c r="G28" s="825"/>
      <c r="H28" s="825"/>
      <c r="I28" s="825"/>
      <c r="J28" s="825"/>
      <c r="K28" s="825"/>
      <c r="L28" s="45"/>
      <c r="M28" s="45"/>
      <c r="N28" s="825" t="s">
        <v>121</v>
      </c>
      <c r="O28" s="825"/>
      <c r="P28" s="825"/>
      <c r="Q28" s="825"/>
      <c r="R28" s="825"/>
      <c r="S28" s="825"/>
      <c r="T28" s="825"/>
      <c r="U28" s="825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812" t="s">
        <v>123</v>
      </c>
      <c r="I29" s="812"/>
      <c r="J29" s="810"/>
      <c r="K29" s="810"/>
      <c r="L29" s="810"/>
      <c r="M29" s="810"/>
      <c r="N29" s="810"/>
      <c r="O29" s="810"/>
      <c r="P29" s="810"/>
      <c r="Q29" s="810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12" t="s">
        <v>441</v>
      </c>
      <c r="K30" s="812"/>
      <c r="L30" s="812"/>
      <c r="M30" s="812"/>
      <c r="N30" s="812"/>
      <c r="O30" s="812"/>
      <c r="P30" s="812"/>
      <c r="Q30" s="812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812" t="s">
        <v>430</v>
      </c>
      <c r="K31" s="812"/>
      <c r="L31" s="812"/>
      <c r="M31" s="812"/>
      <c r="N31" s="812"/>
      <c r="O31" s="812"/>
      <c r="P31" s="812"/>
      <c r="Q31" s="812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24" t="s">
        <v>123</v>
      </c>
      <c r="H32" s="824"/>
      <c r="I32" s="824"/>
      <c r="J32" s="810"/>
      <c r="K32" s="810"/>
      <c r="L32" s="810"/>
      <c r="M32" s="810"/>
      <c r="N32" s="810"/>
      <c r="O32" s="810"/>
      <c r="P32" s="810"/>
      <c r="Q32" s="810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286"/>
      <c r="I33" s="45"/>
      <c r="J33" s="812" t="str">
        <f>IF(ตั้งค่า!I16="","","( " &amp; ตั้งค่า!I16 &amp; " )")</f>
        <v>( นายกานต์ สุขกลาง )</v>
      </c>
      <c r="K33" s="812"/>
      <c r="L33" s="812"/>
      <c r="M33" s="812"/>
      <c r="N33" s="812"/>
      <c r="O33" s="812"/>
      <c r="P33" s="812"/>
      <c r="Q33" s="812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812" t="s">
        <v>124</v>
      </c>
      <c r="K34" s="812"/>
      <c r="L34" s="812"/>
      <c r="M34" s="812"/>
      <c r="N34" s="812"/>
      <c r="O34" s="812"/>
      <c r="P34" s="812"/>
      <c r="Q34" s="812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286"/>
      <c r="E36" s="45"/>
      <c r="F36" s="45"/>
      <c r="G36" s="45"/>
      <c r="H36" s="45"/>
      <c r="I36" s="45"/>
      <c r="J36" s="45"/>
      <c r="K36" s="411"/>
      <c r="L36" s="812" t="s">
        <v>233</v>
      </c>
      <c r="M36" s="812"/>
      <c r="N36" s="411"/>
      <c r="O36" s="812" t="s">
        <v>234</v>
      </c>
      <c r="P36" s="812"/>
      <c r="Q36" s="812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24" t="s">
        <v>123</v>
      </c>
      <c r="H37" s="824"/>
      <c r="I37" s="824"/>
      <c r="J37" s="810"/>
      <c r="K37" s="810"/>
      <c r="L37" s="810"/>
      <c r="M37" s="810"/>
      <c r="N37" s="810"/>
      <c r="O37" s="810"/>
      <c r="P37" s="810"/>
      <c r="Q37" s="810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812" t="str">
        <f>IF(ตั้งค่า!I17="","","( " &amp; ตั้งค่า!I17 &amp; " )")</f>
        <v>( นางสาวศิริลักษณ์ สืบไทย )</v>
      </c>
      <c r="K38" s="812"/>
      <c r="L38" s="812"/>
      <c r="M38" s="812"/>
      <c r="N38" s="812"/>
      <c r="O38" s="812"/>
      <c r="P38" s="812"/>
      <c r="Q38" s="812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812" t="str">
        <f>IF(ตั้งค่า!I18="","",ตั้งค่า!I18)</f>
        <v>ผู้อำนวยการโรงเรียนศาลาพัน</v>
      </c>
      <c r="K39" s="812"/>
      <c r="L39" s="812"/>
      <c r="M39" s="812"/>
      <c r="N39" s="812"/>
      <c r="O39" s="812"/>
      <c r="P39" s="812"/>
      <c r="Q39" s="812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22">
        <v>244439</v>
      </c>
      <c r="K40" s="823"/>
      <c r="L40" s="823"/>
      <c r="M40" s="823"/>
      <c r="N40" s="823"/>
      <c r="O40" s="823"/>
      <c r="P40" s="823"/>
      <c r="Q40" s="823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412"/>
    </row>
  </sheetData>
  <sheetProtection algorithmName="SHA-512" hashValue="AR0XB/KAepSX5rPlMZ49+PB6rQcsBrUsXtmHdGMtPcsjrjRTdL2eSnKOSwERQwV0iJ8e94b7Aq1qVJal6Nflqw==" saltValue="PY7qAyoj7zzhPyk6RlH1CQ==" spinCount="100000" sheet="1" objects="1" scenarios="1"/>
  <mergeCells count="57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3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topLeftCell="A22" zoomScaleNormal="100" workbookViewId="0">
      <selection activeCell="B33" sqref="B33:H33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807" t="s">
        <v>125</v>
      </c>
      <c r="U1" s="807"/>
      <c r="V1" s="807"/>
      <c r="W1" s="807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09" t="s">
        <v>112</v>
      </c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9"/>
      <c r="T5" s="809"/>
      <c r="U5" s="809"/>
      <c r="V5" s="809"/>
      <c r="W5" s="809"/>
    </row>
    <row r="6" spans="1:23" ht="24.9" customHeight="1">
      <c r="A6" s="281"/>
      <c r="B6" s="809" t="str">
        <f>"ชั้นประถมศึกษาที่ " &amp; ตั้งค่า!I9 &amp; "/" &amp; ตั้งค่า!I10</f>
        <v>ชั้นประถมศึกษาที่ 1/1</v>
      </c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809"/>
    </row>
    <row r="7" spans="1:23" ht="21" customHeight="1">
      <c r="A7" s="91"/>
      <c r="B7" s="807" t="s">
        <v>113</v>
      </c>
      <c r="C7" s="807"/>
      <c r="D7" s="810" t="str">
        <f>IF(ตั้งค่า!I4="","",ตั้งค่า!I4)</f>
        <v>ศาลาพัน</v>
      </c>
      <c r="E7" s="810"/>
      <c r="F7" s="810"/>
      <c r="G7" s="810"/>
      <c r="H7" s="810"/>
      <c r="I7" s="810"/>
      <c r="J7" s="810"/>
      <c r="K7" s="810"/>
      <c r="L7" s="810"/>
      <c r="M7" s="807" t="s">
        <v>211</v>
      </c>
      <c r="N7" s="807"/>
      <c r="O7" s="807"/>
      <c r="P7" s="810" t="str">
        <f>IF(ตั้งค่า!I5="","",ตั้งค่า!I5)</f>
        <v>เชียงรากน้อย</v>
      </c>
      <c r="Q7" s="810"/>
      <c r="R7" s="810"/>
      <c r="S7" s="810"/>
      <c r="T7" s="810"/>
      <c r="U7" s="810"/>
      <c r="V7" s="810"/>
      <c r="W7" s="810"/>
    </row>
    <row r="8" spans="1:23" ht="21" customHeight="1">
      <c r="A8" s="91"/>
      <c r="B8" s="807" t="s">
        <v>212</v>
      </c>
      <c r="C8" s="807"/>
      <c r="D8" s="807"/>
      <c r="E8" s="810" t="str">
        <f>IF(ตั้งค่า!I6="","",ตั้งค่า!I6)</f>
        <v>สามโคก</v>
      </c>
      <c r="F8" s="810"/>
      <c r="G8" s="810"/>
      <c r="H8" s="810"/>
      <c r="I8" s="810"/>
      <c r="J8" s="810"/>
      <c r="K8" s="810"/>
      <c r="L8" s="810"/>
      <c r="M8" s="807" t="s">
        <v>114</v>
      </c>
      <c r="N8" s="807"/>
      <c r="O8" s="807"/>
      <c r="P8" s="810" t="str">
        <f>IF(ตั้งค่า!I7="","",ตั้งค่า!I7)</f>
        <v>ปทุมธานี</v>
      </c>
      <c r="Q8" s="810"/>
      <c r="R8" s="810"/>
      <c r="S8" s="810"/>
      <c r="T8" s="810"/>
      <c r="U8" s="810"/>
      <c r="V8" s="810"/>
      <c r="W8" s="810"/>
    </row>
    <row r="9" spans="1:23" ht="21.6" customHeight="1">
      <c r="A9" s="91"/>
      <c r="B9" s="811" t="s">
        <v>229</v>
      </c>
      <c r="C9" s="811"/>
      <c r="D9" s="811"/>
      <c r="E9" s="811"/>
      <c r="F9" s="811"/>
      <c r="G9" s="810" t="str">
        <f>IF(ตั้งค่า!I8="","",ตั้งค่า!I8)</f>
        <v>ประถมศึกษาปทุมธานี เขต 1</v>
      </c>
      <c r="H9" s="810"/>
      <c r="I9" s="810"/>
      <c r="J9" s="810"/>
      <c r="K9" s="810"/>
      <c r="L9" s="810"/>
      <c r="M9" s="807" t="s">
        <v>115</v>
      </c>
      <c r="N9" s="807"/>
      <c r="O9" s="807"/>
      <c r="P9" s="810">
        <f>IF(ตั้งค่า!I3="","",ตั้งค่า!I3)</f>
        <v>2568</v>
      </c>
      <c r="Q9" s="810"/>
      <c r="R9" s="811" t="s">
        <v>122</v>
      </c>
      <c r="S9" s="811"/>
      <c r="T9" s="811"/>
      <c r="U9" s="811"/>
      <c r="V9" s="282">
        <f>IF(COUNTA(ข้อมูลนักเรียน!G3:G62)=0,"",COUNTA(ข้อมูลนักเรียน!G3:G62))</f>
        <v>11</v>
      </c>
      <c r="W9" s="47" t="s">
        <v>230</v>
      </c>
    </row>
    <row r="10" spans="1:23" ht="6" customHeigh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287"/>
      <c r="Q11" s="287"/>
      <c r="R11" s="287"/>
      <c r="S11" s="287"/>
      <c r="T11" s="287"/>
      <c r="U11" s="287"/>
      <c r="V11" s="287"/>
      <c r="W11" s="287"/>
    </row>
    <row r="12" spans="1:23" ht="21" customHeight="1">
      <c r="A12" s="91"/>
      <c r="B12" s="829" t="s">
        <v>401</v>
      </c>
      <c r="C12" s="829"/>
      <c r="D12" s="829"/>
      <c r="E12" s="829"/>
      <c r="F12" s="829"/>
      <c r="G12" s="829"/>
      <c r="H12" s="829"/>
      <c r="I12" s="830" t="s">
        <v>400</v>
      </c>
      <c r="J12" s="830"/>
      <c r="K12" s="830"/>
      <c r="L12" s="830"/>
      <c r="M12" s="288"/>
      <c r="N12" s="830" t="s">
        <v>399</v>
      </c>
      <c r="O12" s="830"/>
      <c r="P12" s="830"/>
      <c r="Q12" s="830"/>
      <c r="R12" s="108"/>
      <c r="S12" s="830" t="s">
        <v>398</v>
      </c>
      <c r="T12" s="830"/>
      <c r="U12" s="830"/>
      <c r="V12" s="830"/>
      <c r="W12" s="108"/>
    </row>
    <row r="13" spans="1:23" ht="21" customHeight="1">
      <c r="A13" s="91"/>
      <c r="B13" s="831" t="s">
        <v>402</v>
      </c>
      <c r="C13" s="831"/>
      <c r="D13" s="831"/>
      <c r="E13" s="831"/>
      <c r="F13" s="831"/>
      <c r="G13" s="831"/>
      <c r="H13" s="831"/>
      <c r="I13" s="830" t="s">
        <v>400</v>
      </c>
      <c r="J13" s="830"/>
      <c r="K13" s="830"/>
      <c r="L13" s="830"/>
      <c r="M13" s="285"/>
      <c r="N13" s="830" t="s">
        <v>399</v>
      </c>
      <c r="O13" s="830"/>
      <c r="P13" s="830"/>
      <c r="Q13" s="830"/>
      <c r="R13" s="285"/>
      <c r="S13" s="830" t="s">
        <v>398</v>
      </c>
      <c r="T13" s="830"/>
      <c r="U13" s="830"/>
      <c r="V13" s="830"/>
      <c r="W13" s="285"/>
    </row>
    <row r="14" spans="1:23" ht="21" customHeight="1">
      <c r="A14" s="91"/>
      <c r="B14" s="831" t="s">
        <v>403</v>
      </c>
      <c r="C14" s="831"/>
      <c r="D14" s="831"/>
      <c r="E14" s="831"/>
      <c r="F14" s="831"/>
      <c r="G14" s="831"/>
      <c r="H14" s="831"/>
      <c r="I14" s="830" t="s">
        <v>400</v>
      </c>
      <c r="J14" s="830"/>
      <c r="K14" s="830"/>
      <c r="L14" s="830"/>
      <c r="M14" s="285"/>
      <c r="N14" s="830" t="s">
        <v>399</v>
      </c>
      <c r="O14" s="830"/>
      <c r="P14" s="830"/>
      <c r="Q14" s="830"/>
      <c r="R14" s="285"/>
      <c r="S14" s="830" t="s">
        <v>398</v>
      </c>
      <c r="T14" s="830"/>
      <c r="U14" s="830"/>
      <c r="V14" s="830"/>
      <c r="W14" s="285"/>
    </row>
    <row r="15" spans="1:23" ht="21" customHeight="1">
      <c r="A15" s="91"/>
      <c r="B15" s="829" t="s">
        <v>404</v>
      </c>
      <c r="C15" s="829"/>
      <c r="D15" s="829"/>
      <c r="E15" s="829"/>
      <c r="F15" s="829"/>
      <c r="G15" s="829"/>
      <c r="H15" s="829"/>
      <c r="I15" s="830" t="s">
        <v>400</v>
      </c>
      <c r="J15" s="830"/>
      <c r="K15" s="830"/>
      <c r="L15" s="830"/>
      <c r="M15" s="285"/>
      <c r="N15" s="830" t="s">
        <v>399</v>
      </c>
      <c r="O15" s="830"/>
      <c r="P15" s="830"/>
      <c r="Q15" s="830"/>
      <c r="R15" s="285"/>
      <c r="S15" s="830" t="s">
        <v>398</v>
      </c>
      <c r="T15" s="830"/>
      <c r="U15" s="830"/>
      <c r="V15" s="830"/>
      <c r="W15" s="285"/>
    </row>
    <row r="16" spans="1:23" ht="21" customHeight="1">
      <c r="A16" s="91"/>
      <c r="B16" s="829" t="s">
        <v>405</v>
      </c>
      <c r="C16" s="829"/>
      <c r="D16" s="829"/>
      <c r="E16" s="829"/>
      <c r="F16" s="829"/>
      <c r="G16" s="829"/>
      <c r="H16" s="829"/>
      <c r="I16" s="830" t="s">
        <v>400</v>
      </c>
      <c r="J16" s="830"/>
      <c r="K16" s="830"/>
      <c r="L16" s="830"/>
      <c r="M16" s="285"/>
      <c r="N16" s="830" t="s">
        <v>399</v>
      </c>
      <c r="O16" s="830"/>
      <c r="P16" s="830"/>
      <c r="Q16" s="830"/>
      <c r="R16" s="285"/>
      <c r="S16" s="830" t="s">
        <v>398</v>
      </c>
      <c r="T16" s="830"/>
      <c r="U16" s="830"/>
      <c r="V16" s="830"/>
      <c r="W16" s="285"/>
    </row>
    <row r="17" spans="1:23" ht="21" customHeight="1">
      <c r="A17" s="91"/>
      <c r="B17" s="108"/>
      <c r="C17" s="106"/>
      <c r="D17" s="106"/>
      <c r="E17" s="106"/>
      <c r="F17" s="106"/>
      <c r="G17" s="106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</row>
    <row r="18" spans="1:23" ht="21" customHeight="1">
      <c r="A18" s="91"/>
      <c r="B18" s="829" t="s">
        <v>407</v>
      </c>
      <c r="C18" s="829"/>
      <c r="D18" s="829"/>
      <c r="E18" s="829"/>
      <c r="F18" s="829"/>
      <c r="G18" s="854" t="str">
        <f>IF(ตั้งค่า!I14="","","" &amp; ตั้งค่า!I14 &amp; "")</f>
        <v>นางสาวนฤภร วาตาดา</v>
      </c>
      <c r="H18" s="854"/>
      <c r="I18" s="854"/>
      <c r="J18" s="854"/>
      <c r="K18" s="854"/>
      <c r="L18" s="106"/>
      <c r="M18" s="855" t="s">
        <v>121</v>
      </c>
      <c r="N18" s="855"/>
      <c r="O18" s="855"/>
      <c r="P18" s="855"/>
      <c r="Q18" s="856" t="str">
        <f>IF(ตั้งค่า!I15="",""," " &amp; ตั้งค่า!I15 &amp; "")</f>
        <v/>
      </c>
      <c r="R18" s="856"/>
      <c r="S18" s="856"/>
      <c r="T18" s="856"/>
      <c r="U18" s="856"/>
      <c r="V18" s="856"/>
      <c r="W18" s="285"/>
    </row>
    <row r="19" spans="1:23" ht="9.6" customHeight="1">
      <c r="A19" s="91"/>
      <c r="B19" s="108"/>
      <c r="C19" s="106"/>
      <c r="D19" s="106"/>
      <c r="E19" s="106"/>
      <c r="F19" s="106"/>
      <c r="G19" s="106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</row>
    <row r="20" spans="1:23" ht="21" customHeight="1">
      <c r="A20" s="91"/>
      <c r="B20" s="108"/>
      <c r="C20" s="857" t="s">
        <v>406</v>
      </c>
      <c r="D20" s="857"/>
      <c r="E20" s="857"/>
      <c r="F20" s="857"/>
      <c r="G20" s="857"/>
      <c r="H20" s="854" t="str">
        <f>IF(ตั้งค่า!I17="","","" &amp; ตั้งค่า!I17 &amp; "")</f>
        <v>นางสาวศิริลักษณ์ สืบไทย</v>
      </c>
      <c r="I20" s="854"/>
      <c r="J20" s="854"/>
      <c r="K20" s="854"/>
      <c r="L20" s="854"/>
      <c r="M20" s="854"/>
      <c r="N20" s="285"/>
      <c r="O20" s="285"/>
      <c r="P20" s="285"/>
      <c r="Q20" s="285"/>
      <c r="R20" s="285"/>
      <c r="S20" s="285"/>
      <c r="T20" s="285"/>
      <c r="U20" s="285"/>
      <c r="V20" s="285"/>
      <c r="W20" s="285"/>
    </row>
    <row r="21" spans="1:23" ht="21" customHeight="1">
      <c r="A21" s="91"/>
      <c r="B21" s="108"/>
      <c r="C21" s="106"/>
      <c r="D21" s="106"/>
      <c r="E21" s="106"/>
      <c r="F21" s="106"/>
      <c r="G21" s="106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</row>
    <row r="22" spans="1:23" ht="21" customHeight="1">
      <c r="A22" s="91"/>
      <c r="B22" s="852" t="s">
        <v>408</v>
      </c>
      <c r="C22" s="852"/>
      <c r="D22" s="852"/>
      <c r="E22" s="852"/>
      <c r="F22" s="852"/>
      <c r="G22" s="852"/>
      <c r="H22" s="852"/>
      <c r="I22" s="853" t="s">
        <v>409</v>
      </c>
      <c r="J22" s="853"/>
      <c r="K22" s="853"/>
      <c r="L22" s="853"/>
      <c r="M22" s="853"/>
      <c r="N22" s="853"/>
      <c r="O22" s="853"/>
      <c r="P22" s="853" t="s">
        <v>410</v>
      </c>
      <c r="Q22" s="853"/>
      <c r="R22" s="853"/>
      <c r="S22" s="853"/>
      <c r="T22" s="853"/>
      <c r="U22" s="853"/>
      <c r="V22" s="853"/>
      <c r="W22" s="285"/>
    </row>
    <row r="23" spans="1:23" ht="21" customHeight="1">
      <c r="A23" s="91"/>
      <c r="B23" s="860" t="s">
        <v>443</v>
      </c>
      <c r="C23" s="861"/>
      <c r="D23" s="861"/>
      <c r="E23" s="861"/>
      <c r="F23" s="861"/>
      <c r="G23" s="861"/>
      <c r="H23" s="862"/>
      <c r="I23" s="860" t="s">
        <v>432</v>
      </c>
      <c r="J23" s="861"/>
      <c r="K23" s="861"/>
      <c r="L23" s="861"/>
      <c r="M23" s="861"/>
      <c r="N23" s="861"/>
      <c r="O23" s="862"/>
      <c r="P23" s="289"/>
      <c r="Q23" s="289"/>
      <c r="R23" s="289"/>
      <c r="S23" s="289"/>
      <c r="T23" s="289"/>
      <c r="U23" s="289"/>
      <c r="V23" s="290"/>
      <c r="W23" s="285"/>
    </row>
    <row r="24" spans="1:23" ht="21" customHeight="1">
      <c r="A24" s="91"/>
      <c r="B24" s="863"/>
      <c r="C24" s="864"/>
      <c r="D24" s="864"/>
      <c r="E24" s="864"/>
      <c r="F24" s="864"/>
      <c r="G24" s="864"/>
      <c r="H24" s="865"/>
      <c r="I24" s="863"/>
      <c r="J24" s="864"/>
      <c r="K24" s="864"/>
      <c r="L24" s="864"/>
      <c r="M24" s="864"/>
      <c r="N24" s="864"/>
      <c r="O24" s="865"/>
      <c r="P24" s="858" t="s">
        <v>411</v>
      </c>
      <c r="Q24" s="858"/>
      <c r="R24" s="858"/>
      <c r="S24" s="858"/>
      <c r="T24" s="858"/>
      <c r="U24" s="858"/>
      <c r="V24" s="859"/>
      <c r="W24" s="285"/>
    </row>
    <row r="25" spans="1:23" ht="21" customHeight="1">
      <c r="A25" s="47" t="str">
        <f>IF(C26="","",IF(B25="","",B25+1))</f>
        <v/>
      </c>
      <c r="B25" s="838" t="s">
        <v>426</v>
      </c>
      <c r="C25" s="839"/>
      <c r="D25" s="839"/>
      <c r="E25" s="839"/>
      <c r="F25" s="839"/>
      <c r="G25" s="839"/>
      <c r="H25" s="840"/>
      <c r="I25" s="838" t="s">
        <v>427</v>
      </c>
      <c r="J25" s="839"/>
      <c r="K25" s="839"/>
      <c r="L25" s="839"/>
      <c r="M25" s="839"/>
      <c r="N25" s="839"/>
      <c r="O25" s="840"/>
      <c r="P25" s="291" t="s">
        <v>412</v>
      </c>
      <c r="Q25" s="841" t="s">
        <v>99</v>
      </c>
      <c r="R25" s="841"/>
      <c r="S25" s="292"/>
      <c r="T25" s="291" t="s">
        <v>412</v>
      </c>
      <c r="U25" s="841" t="s">
        <v>100</v>
      </c>
      <c r="V25" s="842"/>
      <c r="W25" s="47"/>
    </row>
    <row r="26" spans="1:23" ht="21" customHeight="1">
      <c r="A26" s="47"/>
      <c r="B26" s="847"/>
      <c r="C26" s="807"/>
      <c r="D26" s="807"/>
      <c r="E26" s="807"/>
      <c r="F26" s="807"/>
      <c r="G26" s="807"/>
      <c r="H26" s="848"/>
      <c r="I26" s="847"/>
      <c r="J26" s="807"/>
      <c r="K26" s="807"/>
      <c r="L26" s="807"/>
      <c r="M26" s="807"/>
      <c r="N26" s="807"/>
      <c r="O26" s="848"/>
      <c r="P26" s="841"/>
      <c r="Q26" s="841"/>
      <c r="R26" s="841"/>
      <c r="S26" s="841"/>
      <c r="T26" s="841"/>
      <c r="U26" s="841"/>
      <c r="V26" s="842"/>
      <c r="W26" s="47"/>
    </row>
    <row r="27" spans="1:23" ht="21" customHeight="1">
      <c r="A27" s="91"/>
      <c r="B27" s="866" t="s">
        <v>442</v>
      </c>
      <c r="C27" s="867"/>
      <c r="D27" s="867"/>
      <c r="E27" s="867"/>
      <c r="F27" s="867"/>
      <c r="G27" s="867"/>
      <c r="H27" s="868"/>
      <c r="I27" s="866" t="s">
        <v>433</v>
      </c>
      <c r="J27" s="867"/>
      <c r="K27" s="867"/>
      <c r="L27" s="867"/>
      <c r="M27" s="867"/>
      <c r="N27" s="867"/>
      <c r="O27" s="868"/>
      <c r="P27" s="869" t="s">
        <v>413</v>
      </c>
      <c r="Q27" s="869"/>
      <c r="R27" s="869"/>
      <c r="S27" s="869"/>
      <c r="T27" s="869"/>
      <c r="U27" s="869"/>
      <c r="V27" s="870"/>
      <c r="W27" s="285" t="str">
        <f>IF($C$27="","",IF(COUNTIF(#REF!,W$12)=0,"",COUNTIF(#REF!,W$12)))</f>
        <v/>
      </c>
    </row>
    <row r="28" spans="1:23" ht="21" customHeight="1">
      <c r="A28" s="91"/>
      <c r="B28" s="838" t="s">
        <v>448</v>
      </c>
      <c r="C28" s="839"/>
      <c r="D28" s="839"/>
      <c r="E28" s="839"/>
      <c r="F28" s="839"/>
      <c r="G28" s="839"/>
      <c r="H28" s="840"/>
      <c r="I28" s="838" t="s">
        <v>428</v>
      </c>
      <c r="J28" s="839"/>
      <c r="K28" s="839"/>
      <c r="L28" s="839"/>
      <c r="M28" s="839"/>
      <c r="N28" s="839"/>
      <c r="O28" s="840"/>
      <c r="P28" s="841" t="str">
        <f>IF(ตั้งค่า!I17="","","(" &amp; ตั้งค่า!I17 &amp; ")")</f>
        <v>(นางสาวศิริลักษณ์ สืบไทย)</v>
      </c>
      <c r="Q28" s="841"/>
      <c r="R28" s="841"/>
      <c r="S28" s="841"/>
      <c r="T28" s="841"/>
      <c r="U28" s="841"/>
      <c r="V28" s="842"/>
      <c r="W28" s="285" t="str">
        <f>IF($C$28="","",IF(COUNTIF(#REF!,W$12)=0,"",COUNTIF(#REF!,W$12)))</f>
        <v/>
      </c>
    </row>
    <row r="29" spans="1:23" ht="24.6" customHeight="1">
      <c r="A29" s="91"/>
      <c r="B29" s="847"/>
      <c r="C29" s="807"/>
      <c r="D29" s="807"/>
      <c r="E29" s="807"/>
      <c r="F29" s="807"/>
      <c r="G29" s="807"/>
      <c r="H29" s="848"/>
      <c r="I29" s="847"/>
      <c r="J29" s="807"/>
      <c r="K29" s="807"/>
      <c r="L29" s="807"/>
      <c r="M29" s="807"/>
      <c r="N29" s="807"/>
      <c r="O29" s="848"/>
      <c r="P29" s="841" t="s">
        <v>366</v>
      </c>
      <c r="Q29" s="841"/>
      <c r="R29" s="841"/>
      <c r="S29" s="841"/>
      <c r="T29" s="841"/>
      <c r="U29" s="841"/>
      <c r="V29" s="842"/>
      <c r="W29" s="45"/>
    </row>
    <row r="30" spans="1:23" ht="21" customHeight="1">
      <c r="A30" s="91"/>
      <c r="B30" s="866" t="s">
        <v>442</v>
      </c>
      <c r="C30" s="867"/>
      <c r="D30" s="867"/>
      <c r="E30" s="867"/>
      <c r="F30" s="867"/>
      <c r="G30" s="867"/>
      <c r="H30" s="868"/>
      <c r="I30" s="866" t="s">
        <v>431</v>
      </c>
      <c r="J30" s="867"/>
      <c r="K30" s="867"/>
      <c r="L30" s="867"/>
      <c r="M30" s="867"/>
      <c r="N30" s="867"/>
      <c r="O30" s="868"/>
      <c r="P30" s="841"/>
      <c r="Q30" s="841"/>
      <c r="R30" s="841"/>
      <c r="S30" s="841"/>
      <c r="T30" s="841"/>
      <c r="U30" s="841"/>
      <c r="V30" s="842"/>
      <c r="W30" s="45"/>
    </row>
    <row r="31" spans="1:23" ht="22.2" customHeight="1">
      <c r="A31" s="91"/>
      <c r="B31" s="838" t="s">
        <v>441</v>
      </c>
      <c r="C31" s="839"/>
      <c r="D31" s="839"/>
      <c r="E31" s="839"/>
      <c r="F31" s="839"/>
      <c r="G31" s="839"/>
      <c r="H31" s="840"/>
      <c r="I31" s="838" t="s">
        <v>415</v>
      </c>
      <c r="J31" s="839"/>
      <c r="K31" s="839"/>
      <c r="L31" s="839"/>
      <c r="M31" s="839"/>
      <c r="N31" s="839"/>
      <c r="O31" s="840"/>
      <c r="P31" s="841" t="s">
        <v>414</v>
      </c>
      <c r="Q31" s="841"/>
      <c r="R31" s="841"/>
      <c r="S31" s="841"/>
      <c r="T31" s="841"/>
      <c r="U31" s="841"/>
      <c r="V31" s="842"/>
      <c r="W31" s="45"/>
    </row>
    <row r="32" spans="1:23" ht="6" customHeight="1">
      <c r="A32" s="91"/>
      <c r="B32" s="843"/>
      <c r="C32" s="812"/>
      <c r="D32" s="812"/>
      <c r="E32" s="812"/>
      <c r="F32" s="812"/>
      <c r="G32" s="812"/>
      <c r="H32" s="844"/>
      <c r="I32" s="847"/>
      <c r="J32" s="807"/>
      <c r="K32" s="807"/>
      <c r="L32" s="807"/>
      <c r="M32" s="807"/>
      <c r="N32" s="807"/>
      <c r="O32" s="848"/>
      <c r="P32" s="841"/>
      <c r="Q32" s="841"/>
      <c r="R32" s="841"/>
      <c r="S32" s="841"/>
      <c r="T32" s="841"/>
      <c r="U32" s="841"/>
      <c r="V32" s="842"/>
      <c r="W32" s="45"/>
    </row>
    <row r="33" spans="1:23" ht="20.399999999999999" customHeight="1">
      <c r="A33" s="91"/>
      <c r="B33" s="849" t="s">
        <v>434</v>
      </c>
      <c r="C33" s="850"/>
      <c r="D33" s="850"/>
      <c r="E33" s="850"/>
      <c r="F33" s="850"/>
      <c r="G33" s="850"/>
      <c r="H33" s="851"/>
      <c r="I33" s="849" t="s">
        <v>434</v>
      </c>
      <c r="J33" s="850"/>
      <c r="K33" s="850"/>
      <c r="L33" s="850"/>
      <c r="M33" s="850"/>
      <c r="N33" s="850"/>
      <c r="O33" s="851"/>
      <c r="P33" s="849" t="s">
        <v>434</v>
      </c>
      <c r="Q33" s="850"/>
      <c r="R33" s="850"/>
      <c r="S33" s="850"/>
      <c r="T33" s="850"/>
      <c r="U33" s="850"/>
      <c r="V33" s="851"/>
      <c r="W33" s="45"/>
    </row>
    <row r="34" spans="1:23" ht="21" hidden="1" customHeight="1">
      <c r="A34" s="91"/>
      <c r="B34" s="843"/>
      <c r="C34" s="812"/>
      <c r="D34" s="812"/>
      <c r="E34" s="812"/>
      <c r="F34" s="812"/>
      <c r="G34" s="812"/>
      <c r="H34" s="844"/>
      <c r="I34" s="845"/>
      <c r="J34" s="825"/>
      <c r="K34" s="825"/>
      <c r="L34" s="825"/>
      <c r="M34" s="825"/>
      <c r="N34" s="825"/>
      <c r="O34" s="846"/>
      <c r="P34" s="825"/>
      <c r="Q34" s="825"/>
      <c r="R34" s="825"/>
      <c r="S34" s="825"/>
      <c r="T34" s="825"/>
      <c r="U34" s="825"/>
      <c r="V34" s="846"/>
      <c r="W34" s="45"/>
    </row>
    <row r="35" spans="1:23" ht="21" customHeight="1">
      <c r="A35" s="91"/>
      <c r="B35" s="832"/>
      <c r="C35" s="833"/>
      <c r="D35" s="833"/>
      <c r="E35" s="833"/>
      <c r="F35" s="833"/>
      <c r="G35" s="833"/>
      <c r="H35" s="834"/>
      <c r="I35" s="835"/>
      <c r="J35" s="836"/>
      <c r="K35" s="836"/>
      <c r="L35" s="836"/>
      <c r="M35" s="836"/>
      <c r="N35" s="836"/>
      <c r="O35" s="837"/>
      <c r="P35" s="836"/>
      <c r="Q35" s="836"/>
      <c r="R35" s="836"/>
      <c r="S35" s="836"/>
      <c r="T35" s="836"/>
      <c r="U35" s="836"/>
      <c r="V35" s="837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286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mergeCells count="82">
    <mergeCell ref="B29:H29"/>
    <mergeCell ref="I29:O29"/>
    <mergeCell ref="P29:V29"/>
    <mergeCell ref="B30:H30"/>
    <mergeCell ref="I30:O30"/>
    <mergeCell ref="P30:V30"/>
    <mergeCell ref="B27:H27"/>
    <mergeCell ref="I27:O27"/>
    <mergeCell ref="P27:V27"/>
    <mergeCell ref="B28:H28"/>
    <mergeCell ref="I28:O28"/>
    <mergeCell ref="P28:V28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16:H16"/>
    <mergeCell ref="N16:Q16"/>
    <mergeCell ref="B12:H12"/>
    <mergeCell ref="B13:H13"/>
    <mergeCell ref="P9:Q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tabSelected="1"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09" t="s">
        <v>244</v>
      </c>
      <c r="C2" s="809"/>
      <c r="D2" s="809"/>
      <c r="E2" s="809"/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46"/>
      <c r="X2" s="177"/>
      <c r="Y2" s="178"/>
      <c r="Z2" s="36"/>
    </row>
    <row r="3" spans="1:26" ht="20.25" customHeight="1">
      <c r="A3" s="47"/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46"/>
      <c r="X3" s="65"/>
      <c r="Y3" s="65"/>
      <c r="Z3" s="65"/>
    </row>
    <row r="4" spans="1:26">
      <c r="A4" s="47"/>
      <c r="B4" s="873" t="s">
        <v>154</v>
      </c>
      <c r="C4" s="873"/>
      <c r="D4" s="873"/>
      <c r="E4" s="873"/>
      <c r="F4" s="873"/>
      <c r="G4" s="873"/>
      <c r="H4" s="873" t="s">
        <v>245</v>
      </c>
      <c r="I4" s="873"/>
      <c r="J4" s="873"/>
      <c r="K4" s="873"/>
      <c r="L4" s="873"/>
      <c r="M4" s="873"/>
      <c r="N4" s="873"/>
      <c r="O4" s="873"/>
      <c r="P4" s="873"/>
      <c r="Q4" s="873" t="s">
        <v>155</v>
      </c>
      <c r="R4" s="873"/>
      <c r="S4" s="873"/>
      <c r="T4" s="873"/>
      <c r="U4" s="873"/>
      <c r="V4" s="873"/>
      <c r="W4" s="46"/>
      <c r="X4" s="65"/>
      <c r="Y4" s="65"/>
      <c r="Z4" s="65"/>
    </row>
    <row r="5" spans="1:26">
      <c r="A5" s="47"/>
      <c r="B5" s="871">
        <v>4</v>
      </c>
      <c r="C5" s="871"/>
      <c r="D5" s="871"/>
      <c r="E5" s="871"/>
      <c r="F5" s="871"/>
      <c r="G5" s="871"/>
      <c r="H5" s="872" t="s">
        <v>246</v>
      </c>
      <c r="I5" s="872"/>
      <c r="J5" s="872"/>
      <c r="K5" s="872"/>
      <c r="L5" s="872"/>
      <c r="M5" s="872"/>
      <c r="N5" s="872"/>
      <c r="O5" s="872"/>
      <c r="P5" s="872"/>
      <c r="Q5" s="871" t="s">
        <v>156</v>
      </c>
      <c r="R5" s="871"/>
      <c r="S5" s="871"/>
      <c r="T5" s="871"/>
      <c r="U5" s="871"/>
      <c r="V5" s="871"/>
      <c r="W5" s="47"/>
      <c r="X5" s="65"/>
      <c r="Y5" s="65"/>
      <c r="Z5" s="65"/>
    </row>
    <row r="6" spans="1:26">
      <c r="A6" s="47"/>
      <c r="B6" s="871">
        <v>3.5</v>
      </c>
      <c r="C6" s="871"/>
      <c r="D6" s="871"/>
      <c r="E6" s="871"/>
      <c r="F6" s="871"/>
      <c r="G6" s="871"/>
      <c r="H6" s="872" t="s">
        <v>247</v>
      </c>
      <c r="I6" s="872"/>
      <c r="J6" s="872"/>
      <c r="K6" s="872"/>
      <c r="L6" s="872"/>
      <c r="M6" s="872"/>
      <c r="N6" s="872"/>
      <c r="O6" s="872"/>
      <c r="P6" s="872"/>
      <c r="Q6" s="871" t="s">
        <v>158</v>
      </c>
      <c r="R6" s="871"/>
      <c r="S6" s="871"/>
      <c r="T6" s="871"/>
      <c r="U6" s="871"/>
      <c r="V6" s="871"/>
      <c r="W6" s="47"/>
      <c r="X6" s="65"/>
      <c r="Y6" s="65"/>
      <c r="Z6" s="65"/>
    </row>
    <row r="7" spans="1:26">
      <c r="A7" s="104"/>
      <c r="B7" s="871">
        <v>3</v>
      </c>
      <c r="C7" s="871"/>
      <c r="D7" s="871"/>
      <c r="E7" s="871"/>
      <c r="F7" s="871"/>
      <c r="G7" s="871"/>
      <c r="H7" s="872" t="s">
        <v>248</v>
      </c>
      <c r="I7" s="872"/>
      <c r="J7" s="872"/>
      <c r="K7" s="872"/>
      <c r="L7" s="872"/>
      <c r="M7" s="872"/>
      <c r="N7" s="872"/>
      <c r="O7" s="872"/>
      <c r="P7" s="872"/>
      <c r="Q7" s="871" t="s">
        <v>160</v>
      </c>
      <c r="R7" s="871"/>
      <c r="S7" s="871"/>
      <c r="T7" s="871"/>
      <c r="U7" s="871"/>
      <c r="V7" s="871"/>
      <c r="W7" s="104"/>
      <c r="X7" s="65"/>
      <c r="Y7" s="65"/>
      <c r="Z7" s="65"/>
    </row>
    <row r="8" spans="1:26">
      <c r="A8" s="104"/>
      <c r="B8" s="871">
        <v>2.5</v>
      </c>
      <c r="C8" s="871"/>
      <c r="D8" s="871"/>
      <c r="E8" s="871"/>
      <c r="F8" s="871"/>
      <c r="G8" s="871"/>
      <c r="H8" s="872" t="s">
        <v>249</v>
      </c>
      <c r="I8" s="872"/>
      <c r="J8" s="872"/>
      <c r="K8" s="872"/>
      <c r="L8" s="872"/>
      <c r="M8" s="872"/>
      <c r="N8" s="872"/>
      <c r="O8" s="872"/>
      <c r="P8" s="872"/>
      <c r="Q8" s="871" t="s">
        <v>162</v>
      </c>
      <c r="R8" s="871"/>
      <c r="S8" s="871"/>
      <c r="T8" s="871"/>
      <c r="U8" s="871"/>
      <c r="V8" s="871"/>
      <c r="W8" s="104"/>
      <c r="X8" s="65"/>
      <c r="Y8" s="65"/>
      <c r="Z8" s="65"/>
    </row>
    <row r="9" spans="1:26">
      <c r="A9" s="104"/>
      <c r="B9" s="871">
        <v>2</v>
      </c>
      <c r="C9" s="871"/>
      <c r="D9" s="871"/>
      <c r="E9" s="871"/>
      <c r="F9" s="871"/>
      <c r="G9" s="871"/>
      <c r="H9" s="872" t="s">
        <v>250</v>
      </c>
      <c r="I9" s="872"/>
      <c r="J9" s="872"/>
      <c r="K9" s="872"/>
      <c r="L9" s="872"/>
      <c r="M9" s="872"/>
      <c r="N9" s="872"/>
      <c r="O9" s="872"/>
      <c r="P9" s="872"/>
      <c r="Q9" s="871" t="s">
        <v>157</v>
      </c>
      <c r="R9" s="871"/>
      <c r="S9" s="871"/>
      <c r="T9" s="871"/>
      <c r="U9" s="871"/>
      <c r="V9" s="871"/>
      <c r="W9" s="104"/>
      <c r="X9" s="65"/>
      <c r="Y9" s="65"/>
      <c r="Z9" s="65"/>
    </row>
    <row r="10" spans="1:26" ht="21" customHeight="1">
      <c r="A10" s="47"/>
      <c r="B10" s="871">
        <v>1.5</v>
      </c>
      <c r="C10" s="871"/>
      <c r="D10" s="871"/>
      <c r="E10" s="871"/>
      <c r="F10" s="871"/>
      <c r="G10" s="871"/>
      <c r="H10" s="872" t="s">
        <v>251</v>
      </c>
      <c r="I10" s="872"/>
      <c r="J10" s="872"/>
      <c r="K10" s="872"/>
      <c r="L10" s="872"/>
      <c r="M10" s="872"/>
      <c r="N10" s="872"/>
      <c r="O10" s="872"/>
      <c r="P10" s="872"/>
      <c r="Q10" s="871" t="s">
        <v>159</v>
      </c>
      <c r="R10" s="871"/>
      <c r="S10" s="871"/>
      <c r="T10" s="871"/>
      <c r="U10" s="871"/>
      <c r="V10" s="871"/>
      <c r="W10" s="47"/>
      <c r="X10" s="65"/>
      <c r="Y10" s="65"/>
      <c r="Z10" s="65"/>
    </row>
    <row r="11" spans="1:26">
      <c r="A11" s="47"/>
      <c r="B11" s="871">
        <v>1</v>
      </c>
      <c r="C11" s="871"/>
      <c r="D11" s="871"/>
      <c r="E11" s="871"/>
      <c r="F11" s="871"/>
      <c r="G11" s="871"/>
      <c r="H11" s="872" t="s">
        <v>252</v>
      </c>
      <c r="I11" s="872"/>
      <c r="J11" s="872"/>
      <c r="K11" s="872"/>
      <c r="L11" s="872"/>
      <c r="M11" s="872"/>
      <c r="N11" s="872"/>
      <c r="O11" s="872"/>
      <c r="P11" s="872"/>
      <c r="Q11" s="871" t="s">
        <v>161</v>
      </c>
      <c r="R11" s="871"/>
      <c r="S11" s="871"/>
      <c r="T11" s="871"/>
      <c r="U11" s="871"/>
      <c r="V11" s="871"/>
      <c r="W11" s="47"/>
      <c r="X11" s="65"/>
      <c r="Y11" s="65"/>
      <c r="Z11" s="65"/>
    </row>
    <row r="12" spans="1:26">
      <c r="A12" s="47"/>
      <c r="B12" s="871">
        <v>0</v>
      </c>
      <c r="C12" s="871"/>
      <c r="D12" s="871"/>
      <c r="E12" s="871"/>
      <c r="F12" s="871"/>
      <c r="G12" s="871"/>
      <c r="H12" s="872" t="s">
        <v>253</v>
      </c>
      <c r="I12" s="872"/>
      <c r="J12" s="872"/>
      <c r="K12" s="872"/>
      <c r="L12" s="872"/>
      <c r="M12" s="872"/>
      <c r="N12" s="872"/>
      <c r="O12" s="872"/>
      <c r="P12" s="872"/>
      <c r="Q12" s="871" t="s">
        <v>163</v>
      </c>
      <c r="R12" s="871"/>
      <c r="S12" s="871"/>
      <c r="T12" s="871"/>
      <c r="U12" s="871"/>
      <c r="V12" s="871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807" t="s">
        <v>132</v>
      </c>
      <c r="C14" s="807"/>
      <c r="D14" s="807"/>
      <c r="E14" s="807"/>
      <c r="F14" s="807"/>
      <c r="G14" s="874" t="s">
        <v>254</v>
      </c>
      <c r="H14" s="874"/>
      <c r="I14" s="874"/>
      <c r="J14" s="874"/>
      <c r="K14" s="874"/>
      <c r="L14" s="874"/>
      <c r="M14" s="874"/>
      <c r="N14" s="874"/>
      <c r="O14" s="874"/>
      <c r="P14" s="874"/>
      <c r="Q14" s="874"/>
      <c r="R14" s="874"/>
      <c r="S14" s="874"/>
      <c r="T14" s="874"/>
      <c r="U14" s="874"/>
      <c r="V14" s="874"/>
      <c r="W14" s="45"/>
      <c r="X14" s="65"/>
      <c r="Y14" s="65"/>
      <c r="Z14" s="65"/>
    </row>
    <row r="15" spans="1:26">
      <c r="A15" s="5"/>
      <c r="B15" s="807" t="s">
        <v>255</v>
      </c>
      <c r="C15" s="807"/>
      <c r="D15" s="807"/>
      <c r="E15" s="807"/>
      <c r="F15" s="807"/>
      <c r="G15" s="875" t="s">
        <v>256</v>
      </c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73" t="s">
        <v>111</v>
      </c>
      <c r="C18" s="873"/>
      <c r="D18" s="873"/>
      <c r="E18" s="873"/>
      <c r="F18" s="873"/>
      <c r="G18" s="873"/>
      <c r="H18" s="873" t="s">
        <v>245</v>
      </c>
      <c r="I18" s="873"/>
      <c r="J18" s="873"/>
      <c r="K18" s="873"/>
      <c r="L18" s="873"/>
      <c r="M18" s="873"/>
      <c r="N18" s="873"/>
      <c r="O18" s="873"/>
      <c r="P18" s="873"/>
      <c r="Q18" s="873" t="s">
        <v>155</v>
      </c>
      <c r="R18" s="873"/>
      <c r="S18" s="873"/>
      <c r="T18" s="873"/>
      <c r="U18" s="873"/>
      <c r="V18" s="873"/>
      <c r="W18" s="45"/>
      <c r="X18" s="65"/>
      <c r="Y18" s="65"/>
      <c r="Z18" s="65"/>
    </row>
    <row r="19" spans="1:26">
      <c r="A19" s="5"/>
      <c r="B19" s="871">
        <v>3</v>
      </c>
      <c r="C19" s="871"/>
      <c r="D19" s="871"/>
      <c r="E19" s="871"/>
      <c r="F19" s="871"/>
      <c r="G19" s="871"/>
      <c r="H19" s="872" t="s">
        <v>258</v>
      </c>
      <c r="I19" s="872"/>
      <c r="J19" s="872"/>
      <c r="K19" s="872"/>
      <c r="L19" s="872"/>
      <c r="M19" s="872"/>
      <c r="N19" s="872"/>
      <c r="O19" s="872"/>
      <c r="P19" s="872"/>
      <c r="Q19" s="871" t="str">
        <f>ตั้งค่าการประเมิน!C4 &amp; " - " &amp; ตั้งค่าการประเมิน!D4</f>
        <v>2.5 - 3</v>
      </c>
      <c r="R19" s="871"/>
      <c r="S19" s="871"/>
      <c r="T19" s="871"/>
      <c r="U19" s="871"/>
      <c r="V19" s="871"/>
      <c r="W19" s="45"/>
      <c r="X19" s="65"/>
      <c r="Y19" s="65"/>
      <c r="Z19" s="65"/>
    </row>
    <row r="20" spans="1:26">
      <c r="A20" s="5"/>
      <c r="B20" s="871">
        <v>2</v>
      </c>
      <c r="C20" s="871"/>
      <c r="D20" s="871"/>
      <c r="E20" s="871"/>
      <c r="F20" s="871"/>
      <c r="G20" s="871"/>
      <c r="H20" s="872" t="s">
        <v>259</v>
      </c>
      <c r="I20" s="872"/>
      <c r="J20" s="872"/>
      <c r="K20" s="872"/>
      <c r="L20" s="872"/>
      <c r="M20" s="872"/>
      <c r="N20" s="872"/>
      <c r="O20" s="872"/>
      <c r="P20" s="872"/>
      <c r="Q20" s="871" t="str">
        <f>ตั้งค่าการประเมิน!C5 &amp; " - " &amp; ตั้งค่าการประเมิน!D5</f>
        <v>1.5 - 2.49</v>
      </c>
      <c r="R20" s="871"/>
      <c r="S20" s="871"/>
      <c r="T20" s="871"/>
      <c r="U20" s="871"/>
      <c r="V20" s="871"/>
      <c r="W20" s="45"/>
      <c r="X20" s="65"/>
      <c r="Y20" s="65"/>
      <c r="Z20" s="65"/>
    </row>
    <row r="21" spans="1:26">
      <c r="A21" s="5"/>
      <c r="B21" s="871">
        <v>1</v>
      </c>
      <c r="C21" s="871"/>
      <c r="D21" s="871"/>
      <c r="E21" s="871"/>
      <c r="F21" s="871"/>
      <c r="G21" s="871"/>
      <c r="H21" s="872" t="s">
        <v>260</v>
      </c>
      <c r="I21" s="872"/>
      <c r="J21" s="872"/>
      <c r="K21" s="872"/>
      <c r="L21" s="872"/>
      <c r="M21" s="872"/>
      <c r="N21" s="872"/>
      <c r="O21" s="872"/>
      <c r="P21" s="872"/>
      <c r="Q21" s="871" t="str">
        <f>ตั้งค่าการประเมิน!C6 &amp; " - " &amp; ตั้งค่าการประเมิน!D6</f>
        <v>1 - 1.49</v>
      </c>
      <c r="R21" s="871"/>
      <c r="S21" s="871"/>
      <c r="T21" s="871"/>
      <c r="U21" s="871"/>
      <c r="V21" s="871"/>
      <c r="W21" s="45"/>
      <c r="X21" s="65"/>
      <c r="Y21" s="65"/>
      <c r="Z21" s="65"/>
    </row>
    <row r="22" spans="1:26">
      <c r="A22" s="5"/>
      <c r="B22" s="871">
        <v>0</v>
      </c>
      <c r="C22" s="871"/>
      <c r="D22" s="871"/>
      <c r="E22" s="871"/>
      <c r="F22" s="871"/>
      <c r="G22" s="871"/>
      <c r="H22" s="872" t="s">
        <v>261</v>
      </c>
      <c r="I22" s="872"/>
      <c r="J22" s="872"/>
      <c r="K22" s="872"/>
      <c r="L22" s="872"/>
      <c r="M22" s="872"/>
      <c r="N22" s="872"/>
      <c r="O22" s="872"/>
      <c r="P22" s="872"/>
      <c r="Q22" s="871" t="str">
        <f>ตั้งค่าการประเมิน!C7 &amp; " - " &amp; ตั้งค่าการประเมิน!D7</f>
        <v>0 - 0.99</v>
      </c>
      <c r="R22" s="871"/>
      <c r="S22" s="871"/>
      <c r="T22" s="871"/>
      <c r="U22" s="871"/>
      <c r="V22" s="871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76" t="s">
        <v>263</v>
      </c>
      <c r="J24" s="876"/>
      <c r="K24" s="876"/>
      <c r="L24" s="876"/>
      <c r="M24" s="876"/>
      <c r="N24" s="876"/>
      <c r="O24" s="876"/>
      <c r="P24" s="876"/>
      <c r="Q24" s="876"/>
      <c r="R24" s="876"/>
      <c r="S24" s="876"/>
      <c r="T24" s="876"/>
      <c r="U24" s="876"/>
      <c r="V24" s="876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807" t="s">
        <v>264</v>
      </c>
      <c r="C26" s="807"/>
      <c r="D26" s="807"/>
      <c r="E26" s="807"/>
      <c r="F26" s="807"/>
      <c r="G26" s="807"/>
      <c r="H26" s="807"/>
      <c r="I26" s="5" t="s">
        <v>265</v>
      </c>
      <c r="J26" s="833" t="s">
        <v>266</v>
      </c>
      <c r="K26" s="833"/>
      <c r="L26" s="833"/>
      <c r="M26" s="833"/>
      <c r="N26" s="833"/>
      <c r="O26" s="833"/>
      <c r="P26" s="833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812" t="s">
        <v>267</v>
      </c>
      <c r="K27" s="812"/>
      <c r="L27" s="812"/>
      <c r="M27" s="812"/>
      <c r="N27" s="812"/>
      <c r="O27" s="812"/>
      <c r="P27" s="812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807" t="s">
        <v>268</v>
      </c>
      <c r="C29" s="807"/>
      <c r="D29" s="807"/>
      <c r="E29" s="807"/>
      <c r="F29" s="807"/>
      <c r="G29" s="807"/>
      <c r="H29" s="807"/>
      <c r="I29" s="5" t="s">
        <v>265</v>
      </c>
      <c r="J29" s="833" t="s">
        <v>269</v>
      </c>
      <c r="K29" s="833"/>
      <c r="L29" s="833"/>
      <c r="M29" s="833"/>
      <c r="N29" s="833"/>
      <c r="O29" s="833"/>
      <c r="P29" s="833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812" t="s">
        <v>270</v>
      </c>
      <c r="K30" s="812"/>
      <c r="L30" s="812"/>
      <c r="M30" s="812"/>
      <c r="N30" s="812"/>
      <c r="O30" s="812"/>
      <c r="P30" s="812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807" t="s">
        <v>271</v>
      </c>
      <c r="C32" s="807"/>
      <c r="D32" s="807"/>
      <c r="E32" s="807"/>
      <c r="F32" s="807"/>
      <c r="G32" s="807"/>
      <c r="H32" s="807"/>
      <c r="I32" s="5" t="s">
        <v>265</v>
      </c>
      <c r="J32" s="833" t="s">
        <v>272</v>
      </c>
      <c r="K32" s="833"/>
      <c r="L32" s="833"/>
      <c r="M32" s="833"/>
      <c r="N32" s="833"/>
      <c r="O32" s="833"/>
      <c r="P32" s="833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812" t="s">
        <v>273</v>
      </c>
      <c r="K33" s="812"/>
      <c r="L33" s="812"/>
      <c r="M33" s="812"/>
      <c r="N33" s="812"/>
      <c r="O33" s="812"/>
      <c r="P33" s="812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7" t="s">
        <v>185</v>
      </c>
      <c r="E1" s="447"/>
      <c r="F1" s="447"/>
      <c r="G1" s="447"/>
    </row>
    <row r="2" spans="1:7">
      <c r="A2" s="36"/>
      <c r="B2" s="36"/>
      <c r="C2" s="36"/>
      <c r="D2" s="447"/>
      <c r="E2" s="447"/>
      <c r="F2" s="447"/>
      <c r="G2" s="447"/>
    </row>
    <row r="3" spans="1:7">
      <c r="A3" s="36"/>
      <c r="B3" s="36"/>
      <c r="C3" s="36"/>
      <c r="D3" s="442" t="s">
        <v>186</v>
      </c>
      <c r="E3" s="442" t="s">
        <v>187</v>
      </c>
      <c r="F3" s="442" t="s">
        <v>188</v>
      </c>
      <c r="G3" s="442" t="s">
        <v>118</v>
      </c>
    </row>
    <row r="4" spans="1:7">
      <c r="A4" s="36"/>
      <c r="B4" s="36"/>
      <c r="C4" s="36"/>
      <c r="D4" s="442"/>
      <c r="E4" s="442"/>
      <c r="F4" s="442"/>
      <c r="G4" s="442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51" t="s">
        <v>91</v>
      </c>
      <c r="D1" s="452"/>
      <c r="E1" s="452"/>
      <c r="F1" s="452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53" t="s">
        <v>92</v>
      </c>
      <c r="D2" s="454"/>
      <c r="E2" s="445" t="s">
        <v>93</v>
      </c>
      <c r="F2" s="445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45"/>
      <c r="F3" s="445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55" t="s">
        <v>101</v>
      </c>
      <c r="D8" s="456"/>
      <c r="E8" s="456"/>
      <c r="F8" s="457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58" t="s">
        <v>102</v>
      </c>
      <c r="D9" s="459"/>
      <c r="E9" s="459"/>
      <c r="F9" s="460"/>
      <c r="G9" s="36"/>
      <c r="H9" s="36"/>
      <c r="I9" s="36"/>
    </row>
    <row r="10" spans="1:9" ht="21">
      <c r="A10" s="43">
        <f t="shared" si="0"/>
        <v>9</v>
      </c>
      <c r="B10" s="30"/>
      <c r="C10" s="448" t="s">
        <v>103</v>
      </c>
      <c r="D10" s="449"/>
      <c r="E10" s="449"/>
      <c r="F10" s="450"/>
      <c r="G10" s="36"/>
      <c r="H10" s="36"/>
      <c r="I10" s="36"/>
    </row>
    <row r="11" spans="1:9" ht="21">
      <c r="A11" s="43">
        <f t="shared" si="0"/>
        <v>10</v>
      </c>
      <c r="B11" s="30"/>
      <c r="C11" s="448" t="s">
        <v>104</v>
      </c>
      <c r="D11" s="449"/>
      <c r="E11" s="449"/>
      <c r="F11" s="450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6" t="s">
        <v>194</v>
      </c>
      <c r="B1" s="479" t="s">
        <v>281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80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7"/>
      <c r="B2" s="481" t="s">
        <v>282</v>
      </c>
      <c r="C2" s="482"/>
      <c r="D2" s="482"/>
      <c r="E2" s="482"/>
      <c r="F2" s="482"/>
      <c r="G2" s="482"/>
      <c r="H2" s="482"/>
      <c r="I2" s="482"/>
      <c r="J2" s="482"/>
      <c r="K2" s="483"/>
      <c r="L2" s="484" t="s">
        <v>283</v>
      </c>
      <c r="M2" s="482"/>
      <c r="N2" s="482"/>
      <c r="O2" s="482"/>
      <c r="P2" s="482"/>
      <c r="Q2" s="482"/>
      <c r="R2" s="482"/>
      <c r="S2" s="482"/>
      <c r="T2" s="482"/>
      <c r="U2" s="483"/>
      <c r="V2" s="36"/>
      <c r="W2" s="36"/>
      <c r="X2" s="36"/>
    </row>
    <row r="3" spans="1:24" ht="21.75" customHeight="1">
      <c r="A3" s="477"/>
      <c r="B3" s="485" t="s">
        <v>287</v>
      </c>
      <c r="C3" s="472"/>
      <c r="D3" s="470" t="s">
        <v>288</v>
      </c>
      <c r="E3" s="470"/>
      <c r="F3" s="471" t="s">
        <v>289</v>
      </c>
      <c r="G3" s="471"/>
      <c r="H3" s="470" t="s">
        <v>290</v>
      </c>
      <c r="I3" s="470"/>
      <c r="J3" s="472" t="s">
        <v>291</v>
      </c>
      <c r="K3" s="473"/>
      <c r="L3" s="491" t="s">
        <v>287</v>
      </c>
      <c r="M3" s="472"/>
      <c r="N3" s="470" t="s">
        <v>288</v>
      </c>
      <c r="O3" s="470"/>
      <c r="P3" s="471" t="s">
        <v>289</v>
      </c>
      <c r="Q3" s="471"/>
      <c r="R3" s="470" t="s">
        <v>290</v>
      </c>
      <c r="S3" s="470"/>
      <c r="T3" s="472" t="s">
        <v>291</v>
      </c>
      <c r="U3" s="473"/>
      <c r="V3" s="36"/>
      <c r="W3" s="36"/>
      <c r="X3" s="36"/>
    </row>
    <row r="4" spans="1:24" ht="18.600000000000001" thickBot="1">
      <c r="A4" s="478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74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74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74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74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74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75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64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67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65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68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65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68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65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68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65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68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66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69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86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489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87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490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87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490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87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490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87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490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88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490"/>
      <c r="V19" s="36"/>
      <c r="W19" s="36"/>
      <c r="X19" s="36"/>
    </row>
    <row r="20" spans="1:24" ht="22.5" customHeight="1" thickBot="1">
      <c r="A20" s="461" t="s">
        <v>292</v>
      </c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462"/>
      <c r="O20" s="462"/>
      <c r="P20" s="462"/>
      <c r="Q20" s="462"/>
      <c r="R20" s="462"/>
      <c r="S20" s="462"/>
      <c r="T20" s="462"/>
      <c r="U20" s="463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6" t="s">
        <v>194</v>
      </c>
      <c r="B1" s="499" t="s">
        <v>294</v>
      </c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  <c r="U1" s="500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7"/>
      <c r="B2" s="501" t="s">
        <v>282</v>
      </c>
      <c r="C2" s="502"/>
      <c r="D2" s="502"/>
      <c r="E2" s="502"/>
      <c r="F2" s="502"/>
      <c r="G2" s="502"/>
      <c r="H2" s="502"/>
      <c r="I2" s="502"/>
      <c r="J2" s="502"/>
      <c r="K2" s="503"/>
      <c r="L2" s="504" t="s">
        <v>283</v>
      </c>
      <c r="M2" s="505"/>
      <c r="N2" s="505"/>
      <c r="O2" s="505"/>
      <c r="P2" s="505"/>
      <c r="Q2" s="505"/>
      <c r="R2" s="505"/>
      <c r="S2" s="505"/>
      <c r="T2" s="505"/>
      <c r="U2" s="506"/>
      <c r="V2" s="36"/>
      <c r="W2" s="36"/>
      <c r="X2" s="36"/>
    </row>
    <row r="3" spans="1:24" ht="39.75" customHeight="1">
      <c r="A3" s="477"/>
      <c r="B3" s="507" t="s">
        <v>296</v>
      </c>
      <c r="C3" s="508"/>
      <c r="D3" s="509" t="s">
        <v>297</v>
      </c>
      <c r="E3" s="509"/>
      <c r="F3" s="510" t="s">
        <v>298</v>
      </c>
      <c r="G3" s="510"/>
      <c r="H3" s="509" t="s">
        <v>299</v>
      </c>
      <c r="I3" s="509"/>
      <c r="J3" s="508" t="s">
        <v>300</v>
      </c>
      <c r="K3" s="511"/>
      <c r="L3" s="507" t="s">
        <v>296</v>
      </c>
      <c r="M3" s="508"/>
      <c r="N3" s="509" t="s">
        <v>297</v>
      </c>
      <c r="O3" s="509"/>
      <c r="P3" s="510" t="s">
        <v>298</v>
      </c>
      <c r="Q3" s="510"/>
      <c r="R3" s="509" t="s">
        <v>299</v>
      </c>
      <c r="S3" s="509"/>
      <c r="T3" s="508" t="s">
        <v>300</v>
      </c>
      <c r="U3" s="511"/>
      <c r="V3" s="36"/>
      <c r="W3" s="36"/>
      <c r="X3" s="36"/>
    </row>
    <row r="4" spans="1:24" ht="18.600000000000001" thickBot="1">
      <c r="A4" s="478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492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74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492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74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492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75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493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67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494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68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494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68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494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68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494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68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495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69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496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489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497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490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497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490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497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490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497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490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498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490"/>
      <c r="V19" s="36"/>
      <c r="W19" s="36"/>
      <c r="X19" s="36"/>
    </row>
    <row r="20" spans="1:24" ht="22.5" customHeight="1" thickBot="1">
      <c r="A20" s="461" t="s">
        <v>295</v>
      </c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462"/>
      <c r="O20" s="462"/>
      <c r="P20" s="462"/>
      <c r="Q20" s="462"/>
      <c r="R20" s="462"/>
      <c r="S20" s="462"/>
      <c r="T20" s="462"/>
      <c r="U20" s="463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98" zoomScaleNormal="98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L14" sqref="L14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21" t="s">
        <v>131</v>
      </c>
      <c r="E1" s="514" t="s">
        <v>190</v>
      </c>
      <c r="F1" s="514" t="s">
        <v>23</v>
      </c>
      <c r="G1" s="523" t="s">
        <v>11</v>
      </c>
      <c r="H1" s="514" t="s">
        <v>24</v>
      </c>
      <c r="I1" s="514" t="s">
        <v>25</v>
      </c>
      <c r="J1" s="514" t="s">
        <v>26</v>
      </c>
      <c r="K1" s="514" t="s">
        <v>74</v>
      </c>
      <c r="L1" s="514" t="s">
        <v>191</v>
      </c>
      <c r="M1" s="514" t="s">
        <v>192</v>
      </c>
      <c r="N1" s="514" t="s">
        <v>193</v>
      </c>
      <c r="O1" s="514" t="s">
        <v>194</v>
      </c>
      <c r="P1" s="516" t="s">
        <v>195</v>
      </c>
      <c r="Q1" s="516"/>
      <c r="R1" s="516"/>
      <c r="S1" s="516"/>
      <c r="T1" s="517" t="s">
        <v>196</v>
      </c>
      <c r="U1" s="517"/>
      <c r="V1" s="517"/>
      <c r="W1" s="517"/>
      <c r="X1" s="518" t="s">
        <v>197</v>
      </c>
      <c r="Y1" s="518"/>
      <c r="Z1" s="518"/>
      <c r="AA1" s="518"/>
      <c r="AB1" s="518"/>
      <c r="AC1" s="519" t="s">
        <v>198</v>
      </c>
      <c r="AD1" s="519" t="s">
        <v>199</v>
      </c>
      <c r="AE1" s="512" t="s">
        <v>200</v>
      </c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 s="513"/>
      <c r="AV1" s="513"/>
      <c r="AW1" s="513"/>
    </row>
    <row r="2" spans="1:49">
      <c r="A2" s="36"/>
      <c r="B2" s="36"/>
      <c r="C2" s="36"/>
      <c r="D2" s="522"/>
      <c r="E2" s="515"/>
      <c r="F2" s="515"/>
      <c r="G2" s="524"/>
      <c r="H2" s="515"/>
      <c r="I2" s="515"/>
      <c r="J2" s="515"/>
      <c r="K2" s="515"/>
      <c r="L2" s="515"/>
      <c r="M2" s="515"/>
      <c r="N2" s="515"/>
      <c r="O2" s="515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20"/>
      <c r="AD2" s="520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180" t="s">
        <v>475</v>
      </c>
      <c r="F3" s="877" t="s">
        <v>476</v>
      </c>
      <c r="G3" s="376" t="s">
        <v>12</v>
      </c>
      <c r="H3" s="377" t="s">
        <v>477</v>
      </c>
      <c r="I3" s="195" t="s">
        <v>478</v>
      </c>
      <c r="J3" s="90" t="str">
        <f>_xlfn.IFNA(VLOOKUP(G3,รายการ!$A$2:$B$11,2,FALSE),"")</f>
        <v>ชาย</v>
      </c>
      <c r="K3" s="59" t="s">
        <v>75</v>
      </c>
      <c r="L3" s="87">
        <v>244120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180" t="s">
        <v>479</v>
      </c>
      <c r="F4" s="878" t="s">
        <v>480</v>
      </c>
      <c r="G4" s="376" t="s">
        <v>12</v>
      </c>
      <c r="H4" s="377" t="s">
        <v>481</v>
      </c>
      <c r="I4" s="195" t="s">
        <v>482</v>
      </c>
      <c r="J4" s="90" t="str">
        <f>_xlfn.IFNA(VLOOKUP(G4,รายการ!$A$2:$B$11,2,FALSE),"")</f>
        <v>ชาย</v>
      </c>
      <c r="K4" s="59" t="s">
        <v>75</v>
      </c>
      <c r="L4" s="87">
        <v>243389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180" t="s">
        <v>483</v>
      </c>
      <c r="F5" s="878" t="s">
        <v>484</v>
      </c>
      <c r="G5" s="376" t="s">
        <v>12</v>
      </c>
      <c r="H5" s="377" t="s">
        <v>485</v>
      </c>
      <c r="I5" s="195" t="s">
        <v>486</v>
      </c>
      <c r="J5" s="90" t="str">
        <f>_xlfn.IFNA(VLOOKUP(G5,รายการ!$A$2:$B$11,2,FALSE),"")</f>
        <v>ชาย</v>
      </c>
      <c r="K5" s="59" t="s">
        <v>75</v>
      </c>
      <c r="L5" s="87">
        <v>243389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180" t="s">
        <v>487</v>
      </c>
      <c r="F6" s="878" t="s">
        <v>488</v>
      </c>
      <c r="G6" s="376" t="s">
        <v>13</v>
      </c>
      <c r="H6" s="377" t="s">
        <v>489</v>
      </c>
      <c r="I6" s="195" t="s">
        <v>490</v>
      </c>
      <c r="J6" s="90" t="str">
        <f>_xlfn.IFNA(VLOOKUP(G6,รายการ!$A$2:$B$11,2,FALSE),"")</f>
        <v>หญิง</v>
      </c>
      <c r="K6" s="59" t="s">
        <v>75</v>
      </c>
      <c r="L6" s="87">
        <v>243389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181" t="s">
        <v>491</v>
      </c>
      <c r="F7" s="879" t="s">
        <v>492</v>
      </c>
      <c r="G7" s="378" t="s">
        <v>13</v>
      </c>
      <c r="H7" s="880" t="s">
        <v>493</v>
      </c>
      <c r="I7" s="379" t="s">
        <v>494</v>
      </c>
      <c r="J7" s="90" t="str">
        <f>_xlfn.IFNA(VLOOKUP(G7,รายการ!$A$2:$B$11,2,FALSE),"")</f>
        <v>หญิง</v>
      </c>
      <c r="K7" s="59" t="s">
        <v>75</v>
      </c>
      <c r="L7" s="87">
        <v>243389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>
        <f t="shared" si="0"/>
        <v>6</v>
      </c>
      <c r="E8" s="881" t="s">
        <v>495</v>
      </c>
      <c r="F8" s="882" t="s">
        <v>496</v>
      </c>
      <c r="G8" s="883" t="s">
        <v>13</v>
      </c>
      <c r="H8" s="884" t="s">
        <v>497</v>
      </c>
      <c r="I8" s="885" t="s">
        <v>498</v>
      </c>
      <c r="J8" s="90" t="str">
        <f>_xlfn.IFNA(VLOOKUP(G8,รายการ!$A$2:$B$11,2,FALSE),"")</f>
        <v>หญิง</v>
      </c>
      <c r="K8" s="59" t="s">
        <v>75</v>
      </c>
      <c r="L8" s="87">
        <v>243389</v>
      </c>
      <c r="M8" s="63"/>
      <c r="N8" s="194"/>
      <c r="O8" s="78">
        <f>IF(H8="","",DATEDIF(N8,ตั้งค่า!$I$12,"Y"))</f>
        <v>669</v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>
        <f t="shared" si="0"/>
        <v>7</v>
      </c>
      <c r="E9" s="181" t="s">
        <v>499</v>
      </c>
      <c r="F9" s="879" t="s">
        <v>500</v>
      </c>
      <c r="G9" s="378" t="s">
        <v>12</v>
      </c>
      <c r="H9" s="880" t="s">
        <v>501</v>
      </c>
      <c r="I9" s="379"/>
      <c r="J9" s="90" t="str">
        <f>_xlfn.IFNA(VLOOKUP(G9,รายการ!$A$2:$B$11,2,FALSE),"")</f>
        <v>ชาย</v>
      </c>
      <c r="K9" s="59" t="s">
        <v>75</v>
      </c>
      <c r="L9" s="87">
        <v>243389</v>
      </c>
      <c r="M9" s="63"/>
      <c r="N9" s="194"/>
      <c r="O9" s="78">
        <f>IF(H9="","",DATEDIF(N9,ตั้งค่า!$I$12,"Y"))</f>
        <v>669</v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>
        <f t="shared" si="0"/>
        <v>8</v>
      </c>
      <c r="E10" s="181" t="s">
        <v>502</v>
      </c>
      <c r="F10" s="879" t="s">
        <v>503</v>
      </c>
      <c r="G10" s="378" t="s">
        <v>12</v>
      </c>
      <c r="H10" s="880" t="s">
        <v>504</v>
      </c>
      <c r="I10" s="379" t="s">
        <v>505</v>
      </c>
      <c r="J10" s="90" t="str">
        <f>_xlfn.IFNA(VLOOKUP(G10,รายการ!$A$2:$B$11,2,FALSE),"")</f>
        <v>ชาย</v>
      </c>
      <c r="K10" s="59" t="s">
        <v>75</v>
      </c>
      <c r="L10" s="87">
        <v>243389</v>
      </c>
      <c r="M10" s="63"/>
      <c r="N10" s="194"/>
      <c r="O10" s="78">
        <f>IF(H10="","",DATEDIF(N10,ตั้งค่า!$I$12,"Y"))</f>
        <v>669</v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>
        <f t="shared" si="0"/>
        <v>9</v>
      </c>
      <c r="E11" s="181" t="s">
        <v>506</v>
      </c>
      <c r="F11" s="879" t="s">
        <v>507</v>
      </c>
      <c r="G11" s="378" t="s">
        <v>13</v>
      </c>
      <c r="H11" s="880" t="s">
        <v>508</v>
      </c>
      <c r="I11" s="379" t="s">
        <v>509</v>
      </c>
      <c r="J11" s="90" t="str">
        <f>_xlfn.IFNA(VLOOKUP(G11,รายการ!$A$2:$B$11,2,FALSE),"")</f>
        <v>หญิง</v>
      </c>
      <c r="K11" s="59" t="s">
        <v>75</v>
      </c>
      <c r="L11" s="87">
        <v>243919</v>
      </c>
      <c r="M11" s="63"/>
      <c r="N11" s="194"/>
      <c r="O11" s="78">
        <f>IF(H11="","",DATEDIF(N11,ตั้งค่า!$I$12,"Y"))</f>
        <v>669</v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>
        <f t="shared" si="0"/>
        <v>10</v>
      </c>
      <c r="E12" s="181" t="s">
        <v>510</v>
      </c>
      <c r="F12" s="879" t="s">
        <v>511</v>
      </c>
      <c r="G12" s="378" t="s">
        <v>12</v>
      </c>
      <c r="H12" s="880" t="s">
        <v>512</v>
      </c>
      <c r="I12" s="379" t="s">
        <v>513</v>
      </c>
      <c r="J12" s="90" t="str">
        <f>_xlfn.IFNA(VLOOKUP(G12,รายการ!$A$2:$B$11,2,FALSE),"")</f>
        <v>ชาย</v>
      </c>
      <c r="K12" s="59" t="s">
        <v>75</v>
      </c>
      <c r="L12" s="87">
        <v>243389</v>
      </c>
      <c r="M12" s="63"/>
      <c r="N12" s="194"/>
      <c r="O12" s="78">
        <f>IF(H12="","",DATEDIF(N12,ตั้งค่า!$I$12,"Y"))</f>
        <v>669</v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>
        <f t="shared" si="0"/>
        <v>11</v>
      </c>
      <c r="E13" s="181" t="s">
        <v>514</v>
      </c>
      <c r="F13" s="879" t="s">
        <v>515</v>
      </c>
      <c r="G13" s="378" t="s">
        <v>12</v>
      </c>
      <c r="H13" s="880" t="s">
        <v>516</v>
      </c>
      <c r="I13" s="379" t="s">
        <v>517</v>
      </c>
      <c r="J13" s="90" t="str">
        <f>_xlfn.IFNA(VLOOKUP(G13,รายการ!$A$2:$B$11,2,FALSE),"")</f>
        <v>ชาย</v>
      </c>
      <c r="K13" s="59" t="s">
        <v>75</v>
      </c>
      <c r="L13" s="87">
        <v>244243</v>
      </c>
      <c r="M13" s="63"/>
      <c r="N13" s="194"/>
      <c r="O13" s="78">
        <f>IF(H13="","",DATEDIF(N13,ตั้งค่า!$I$12,"Y"))</f>
        <v>669</v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 t="str">
        <f t="shared" si="0"/>
        <v/>
      </c>
      <c r="E14" s="180"/>
      <c r="F14" s="254"/>
      <c r="G14" s="376"/>
      <c r="H14" s="377"/>
      <c r="I14" s="195"/>
      <c r="J14" s="90" t="str">
        <f>_xlfn.IFNA(VLOOKUP(G14,รายการ!$A$2:$B$11,2,FALSE),"")</f>
        <v/>
      </c>
      <c r="K14" s="59"/>
      <c r="L14" s="87"/>
      <c r="M14" s="63"/>
      <c r="N14" s="194"/>
      <c r="O14" s="78" t="str">
        <f>IF(H14="","",DATEDIF(N14,ตั้งค่า!$I$12,"Y"))</f>
        <v/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 t="str">
        <f t="shared" si="0"/>
        <v/>
      </c>
      <c r="E15" s="180"/>
      <c r="F15" s="380"/>
      <c r="G15" s="376"/>
      <c r="H15" s="377"/>
      <c r="I15" s="195"/>
      <c r="J15" s="90" t="str">
        <f>_xlfn.IFNA(VLOOKUP(G15,รายการ!$A$2:$B$11,2,FALSE),"")</f>
        <v/>
      </c>
      <c r="K15" s="59"/>
      <c r="L15" s="87"/>
      <c r="M15" s="63"/>
      <c r="N15" s="194"/>
      <c r="O15" s="78" t="str">
        <f>IF(H15="","",DATEDIF(N15,ตั้งค่า!$I$12,"Y"))</f>
        <v/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 t="str">
        <f t="shared" si="0"/>
        <v/>
      </c>
      <c r="E16" s="180"/>
      <c r="F16" s="254"/>
      <c r="G16" s="376"/>
      <c r="H16" s="377"/>
      <c r="I16" s="195"/>
      <c r="J16" s="90" t="str">
        <f>_xlfn.IFNA(VLOOKUP(G16,รายการ!$A$2:$B$11,2,FALSE),"")</f>
        <v/>
      </c>
      <c r="K16" s="59"/>
      <c r="L16" s="87"/>
      <c r="M16" s="63"/>
      <c r="N16" s="194"/>
      <c r="O16" s="78" t="str">
        <f>IF(H16="","",DATEDIF(N16,ตั้งค่า!$I$12,"Y"))</f>
        <v/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 t="str">
        <f t="shared" si="0"/>
        <v/>
      </c>
      <c r="E17" s="180"/>
      <c r="F17" s="254"/>
      <c r="G17" s="376"/>
      <c r="H17" s="377"/>
      <c r="I17" s="195"/>
      <c r="J17" s="90" t="str">
        <f>_xlfn.IFNA(VLOOKUP(G17,รายการ!$A$2:$B$11,2,FALSE),"")</f>
        <v/>
      </c>
      <c r="K17" s="59"/>
      <c r="L17" s="87"/>
      <c r="M17" s="63"/>
      <c r="N17" s="194"/>
      <c r="O17" s="78" t="str">
        <f>IF(H17="","",DATEDIF(N17,ตั้งค่า!$I$12,"Y"))</f>
        <v/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 t="str">
        <f t="shared" si="0"/>
        <v/>
      </c>
      <c r="E18" s="180"/>
      <c r="F18" s="254"/>
      <c r="G18" s="376"/>
      <c r="H18" s="377"/>
      <c r="I18" s="195"/>
      <c r="J18" s="90" t="str">
        <f>_xlfn.IFNA(VLOOKUP(G18,รายการ!$A$2:$B$11,2,FALSE),"")</f>
        <v/>
      </c>
      <c r="K18" s="59"/>
      <c r="L18" s="87"/>
      <c r="M18" s="63"/>
      <c r="N18" s="87"/>
      <c r="O18" s="78" t="str">
        <f>IF(H18="","",DATEDIF(N18,ตั้งค่า!$I$12,"Y"))</f>
        <v/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1">
      <c r="A19" s="36"/>
      <c r="B19" s="36"/>
      <c r="C19" s="36"/>
      <c r="D19" s="85" t="str">
        <f t="shared" si="0"/>
        <v/>
      </c>
      <c r="E19" s="181"/>
      <c r="F19" s="249"/>
      <c r="G19" s="249"/>
      <c r="H19" s="250"/>
      <c r="I19" s="250"/>
      <c r="J19" s="90" t="str">
        <f>_xlfn.IFNA(VLOOKUP(G19,รายการ!$A$2:$B$11,2,FALSE),"")</f>
        <v/>
      </c>
      <c r="K19" s="59"/>
      <c r="L19" s="87"/>
      <c r="M19" s="63"/>
      <c r="N19" s="87"/>
      <c r="O19" s="78" t="str">
        <f>IF(H19="","",DATEDIF(N19,ตั้งค่า!$I$12,"Y"))</f>
        <v/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2025-09-30T03:58:52Z</cp:lastPrinted>
  <dcterms:created xsi:type="dcterms:W3CDTF">2020-03-31T12:59:46Z</dcterms:created>
  <dcterms:modified xsi:type="dcterms:W3CDTF">2025-09-30T04:15:53Z</dcterms:modified>
</cp:coreProperties>
</file>