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ศาลพัน\งานวิชาการ\ปพ.5\68\gpa\"/>
    </mc:Choice>
  </mc:AlternateContent>
  <xr:revisionPtr revIDLastSave="0" documentId="13_ncr:1_{69345B80-839B-4CDA-ACA0-BFFD10082E73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ตั้งค่า" sheetId="1" r:id="rId1"/>
    <sheet name="วิชาเรียน" sheetId="4" r:id="rId2"/>
    <sheet name="คะแนนรวมปลายปี" sheetId="3" r:id="rId3"/>
    <sheet name="รายงานผลการเรียนปลายปี" sheetId="6" r:id="rId4"/>
  </sheets>
  <definedNames>
    <definedName name="_xlnm.Print_Area" localSheetId="3">รายงานผลการเรียนปลายปี!$A$1:$R$42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1" i="6" l="1"/>
  <c r="L5" i="6"/>
  <c r="F5" i="6"/>
  <c r="G40" i="6" l="1"/>
  <c r="I39" i="6"/>
  <c r="L11" i="6"/>
  <c r="AJ5" i="3"/>
  <c r="AJ6" i="3"/>
  <c r="AJ7" i="3"/>
  <c r="AJ8" i="3"/>
  <c r="AJ9" i="3"/>
  <c r="AJ10" i="3"/>
  <c r="AJ11" i="3"/>
  <c r="AJ12" i="3"/>
  <c r="AJ13" i="3"/>
  <c r="AJ14" i="3"/>
  <c r="AJ15" i="3"/>
  <c r="AJ16" i="3"/>
  <c r="AJ17" i="3"/>
  <c r="AJ18" i="3"/>
  <c r="AJ19" i="3"/>
  <c r="AJ20" i="3"/>
  <c r="AJ21" i="3"/>
  <c r="AJ22" i="3"/>
  <c r="AJ23" i="3"/>
  <c r="AJ24" i="3"/>
  <c r="AJ25" i="3"/>
  <c r="AJ26" i="3"/>
  <c r="AJ27" i="3"/>
  <c r="AJ28" i="3"/>
  <c r="AJ29" i="3"/>
  <c r="AJ30" i="3"/>
  <c r="AJ31" i="3"/>
  <c r="AJ32" i="3"/>
  <c r="AJ33" i="3"/>
  <c r="AJ34" i="3"/>
  <c r="AJ35" i="3"/>
  <c r="AJ36" i="3"/>
  <c r="AJ37" i="3"/>
  <c r="AJ38" i="3"/>
  <c r="AJ39" i="3"/>
  <c r="AJ40" i="3"/>
  <c r="AJ41" i="3"/>
  <c r="AJ42" i="3"/>
  <c r="AJ43" i="3"/>
  <c r="AJ44" i="3"/>
  <c r="AJ45" i="3"/>
  <c r="AJ46" i="3"/>
  <c r="AJ47" i="3"/>
  <c r="AJ48" i="3"/>
  <c r="AJ49" i="3"/>
  <c r="AJ50" i="3"/>
  <c r="AJ51" i="3"/>
  <c r="AJ52" i="3"/>
  <c r="AJ53" i="3"/>
  <c r="AJ54" i="3"/>
  <c r="AJ55" i="3"/>
  <c r="AJ56" i="3"/>
  <c r="AJ57" i="3"/>
  <c r="AJ58" i="3"/>
  <c r="AJ59" i="3"/>
  <c r="AJ60" i="3"/>
  <c r="AJ61" i="3"/>
  <c r="AJ62" i="3"/>
  <c r="AJ63" i="3"/>
  <c r="AJ4" i="3"/>
  <c r="AF5" i="3"/>
  <c r="AF6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23" i="3"/>
  <c r="AF24" i="3"/>
  <c r="AF25" i="3"/>
  <c r="AF26" i="3"/>
  <c r="AF27" i="3"/>
  <c r="AF28" i="3"/>
  <c r="AF29" i="3"/>
  <c r="AF30" i="3"/>
  <c r="AF31" i="3"/>
  <c r="AF32" i="3"/>
  <c r="AF33" i="3"/>
  <c r="AF34" i="3"/>
  <c r="AF35" i="3"/>
  <c r="AF36" i="3"/>
  <c r="AF37" i="3"/>
  <c r="AF38" i="3"/>
  <c r="AF39" i="3"/>
  <c r="AF40" i="3"/>
  <c r="AF41" i="3"/>
  <c r="AF42" i="3"/>
  <c r="AF43" i="3"/>
  <c r="AF44" i="3"/>
  <c r="AF45" i="3"/>
  <c r="AF46" i="3"/>
  <c r="AF47" i="3"/>
  <c r="AF48" i="3"/>
  <c r="AF49" i="3"/>
  <c r="AF50" i="3"/>
  <c r="AF51" i="3"/>
  <c r="AF52" i="3"/>
  <c r="AF53" i="3"/>
  <c r="AF54" i="3"/>
  <c r="AF55" i="3"/>
  <c r="AF56" i="3"/>
  <c r="AF57" i="3"/>
  <c r="AF58" i="3"/>
  <c r="AF59" i="3"/>
  <c r="AF60" i="3"/>
  <c r="AF61" i="3"/>
  <c r="AF62" i="3"/>
  <c r="AF63" i="3"/>
  <c r="AF4" i="3"/>
  <c r="AE5" i="3"/>
  <c r="AE6" i="3"/>
  <c r="AE7" i="3"/>
  <c r="AE8" i="3"/>
  <c r="AE9" i="3"/>
  <c r="AE10" i="3"/>
  <c r="AE11" i="3"/>
  <c r="AE12" i="3"/>
  <c r="AE13" i="3"/>
  <c r="AE1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60" i="3"/>
  <c r="AE61" i="3"/>
  <c r="AE62" i="3"/>
  <c r="AE63" i="3"/>
  <c r="AE4" i="3"/>
  <c r="AD5" i="3"/>
  <c r="AD6" i="3"/>
  <c r="AD7" i="3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42" i="3"/>
  <c r="AD43" i="3"/>
  <c r="AD44" i="3"/>
  <c r="AD45" i="3"/>
  <c r="AD46" i="3"/>
  <c r="AD47" i="3"/>
  <c r="AD48" i="3"/>
  <c r="AD49" i="3"/>
  <c r="AD50" i="3"/>
  <c r="AD51" i="3"/>
  <c r="AD52" i="3"/>
  <c r="AD53" i="3"/>
  <c r="AD54" i="3"/>
  <c r="AD55" i="3"/>
  <c r="AD56" i="3"/>
  <c r="AD57" i="3"/>
  <c r="AD58" i="3"/>
  <c r="AD59" i="3"/>
  <c r="AD60" i="3"/>
  <c r="AD61" i="3"/>
  <c r="AD62" i="3"/>
  <c r="AD63" i="3"/>
  <c r="AD4" i="3"/>
  <c r="AC5" i="3"/>
  <c r="AC6" i="3"/>
  <c r="AC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C28" i="3"/>
  <c r="AC29" i="3"/>
  <c r="AC30" i="3"/>
  <c r="AC31" i="3"/>
  <c r="AC32" i="3"/>
  <c r="AC33" i="3"/>
  <c r="AC34" i="3"/>
  <c r="AC35" i="3"/>
  <c r="AC36" i="3"/>
  <c r="AC37" i="3"/>
  <c r="AC38" i="3"/>
  <c r="AC39" i="3"/>
  <c r="AC40" i="3"/>
  <c r="AC41" i="3"/>
  <c r="AC42" i="3"/>
  <c r="AC43" i="3"/>
  <c r="AC44" i="3"/>
  <c r="AC45" i="3"/>
  <c r="AC46" i="3"/>
  <c r="AC47" i="3"/>
  <c r="AC48" i="3"/>
  <c r="AC49" i="3"/>
  <c r="AC50" i="3"/>
  <c r="AC51" i="3"/>
  <c r="AC52" i="3"/>
  <c r="AC53" i="3"/>
  <c r="AC54" i="3"/>
  <c r="AC55" i="3"/>
  <c r="AC56" i="3"/>
  <c r="AC57" i="3"/>
  <c r="AC58" i="3"/>
  <c r="AC59" i="3"/>
  <c r="AC60" i="3"/>
  <c r="AC61" i="3"/>
  <c r="AC62" i="3"/>
  <c r="AC63" i="3"/>
  <c r="AC4" i="3"/>
  <c r="AB5" i="3"/>
  <c r="AB6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4" i="3"/>
  <c r="AA5" i="3"/>
  <c r="AA6" i="3"/>
  <c r="AA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4" i="3"/>
  <c r="Z5" i="3"/>
  <c r="Z6" i="3"/>
  <c r="Z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48" i="3"/>
  <c r="Z49" i="3"/>
  <c r="Z50" i="3"/>
  <c r="Z51" i="3"/>
  <c r="Z52" i="3"/>
  <c r="Z53" i="3"/>
  <c r="Z54" i="3"/>
  <c r="Z55" i="3"/>
  <c r="Z56" i="3"/>
  <c r="Z57" i="3"/>
  <c r="Z58" i="3"/>
  <c r="Z59" i="3"/>
  <c r="Z60" i="3"/>
  <c r="Z61" i="3"/>
  <c r="Z62" i="3"/>
  <c r="Z63" i="3"/>
  <c r="Z4" i="3"/>
  <c r="Y5" i="3"/>
  <c r="Y6" i="3"/>
  <c r="Y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Y28" i="3"/>
  <c r="Y29" i="3"/>
  <c r="Y30" i="3"/>
  <c r="Y31" i="3"/>
  <c r="Y32" i="3"/>
  <c r="Y33" i="3"/>
  <c r="Y34" i="3"/>
  <c r="Y35" i="3"/>
  <c r="Y36" i="3"/>
  <c r="Y37" i="3"/>
  <c r="Y38" i="3"/>
  <c r="Y39" i="3"/>
  <c r="Y40" i="3"/>
  <c r="Y41" i="3"/>
  <c r="Y42" i="3"/>
  <c r="Y43" i="3"/>
  <c r="Y44" i="3"/>
  <c r="Y45" i="3"/>
  <c r="Y46" i="3"/>
  <c r="Y47" i="3"/>
  <c r="Y48" i="3"/>
  <c r="Y49" i="3"/>
  <c r="Y50" i="3"/>
  <c r="Y51" i="3"/>
  <c r="Y52" i="3"/>
  <c r="Y53" i="3"/>
  <c r="Y54" i="3"/>
  <c r="Y55" i="3"/>
  <c r="Y56" i="3"/>
  <c r="Y57" i="3"/>
  <c r="Y58" i="3"/>
  <c r="Y59" i="3"/>
  <c r="Y60" i="3"/>
  <c r="Y61" i="3"/>
  <c r="Y62" i="3"/>
  <c r="Y63" i="3"/>
  <c r="Y4" i="3"/>
  <c r="X5" i="3"/>
  <c r="X6" i="3"/>
  <c r="X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X28" i="3"/>
  <c r="X29" i="3"/>
  <c r="X30" i="3"/>
  <c r="X31" i="3"/>
  <c r="X32" i="3"/>
  <c r="X33" i="3"/>
  <c r="X34" i="3"/>
  <c r="X35" i="3"/>
  <c r="X36" i="3"/>
  <c r="X37" i="3"/>
  <c r="X38" i="3"/>
  <c r="X39" i="3"/>
  <c r="X40" i="3"/>
  <c r="X41" i="3"/>
  <c r="X42" i="3"/>
  <c r="X43" i="3"/>
  <c r="X44" i="3"/>
  <c r="X45" i="3"/>
  <c r="X46" i="3"/>
  <c r="X47" i="3"/>
  <c r="X48" i="3"/>
  <c r="X49" i="3"/>
  <c r="X50" i="3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4" i="3"/>
  <c r="L10" i="6" l="1"/>
  <c r="K6" i="6" l="1"/>
  <c r="M33" i="6"/>
  <c r="B33" i="6"/>
  <c r="H33" i="6"/>
  <c r="L28" i="6"/>
  <c r="L27" i="6"/>
  <c r="L26" i="6"/>
  <c r="L25" i="6"/>
  <c r="L24" i="6"/>
  <c r="L23" i="6"/>
  <c r="L21" i="6"/>
  <c r="L20" i="6"/>
  <c r="L19" i="6"/>
  <c r="L18" i="6"/>
  <c r="L17" i="6"/>
  <c r="L16" i="6"/>
  <c r="L15" i="6"/>
  <c r="L14" i="6"/>
  <c r="L13" i="6"/>
  <c r="L12" i="6"/>
  <c r="F6" i="6"/>
  <c r="N35" i="6"/>
  <c r="I35" i="6"/>
  <c r="C35" i="6"/>
  <c r="F24" i="6"/>
  <c r="F25" i="6"/>
  <c r="F26" i="6"/>
  <c r="F27" i="6"/>
  <c r="F28" i="6"/>
  <c r="F23" i="6"/>
  <c r="C23" i="6"/>
  <c r="B23" i="6" s="1"/>
  <c r="C25" i="6"/>
  <c r="C26" i="6"/>
  <c r="C27" i="6"/>
  <c r="B27" i="6" s="1"/>
  <c r="C28" i="6"/>
  <c r="B28" i="6" s="1"/>
  <c r="C24" i="6"/>
  <c r="C10" i="6"/>
  <c r="F22" i="6"/>
  <c r="F11" i="6"/>
  <c r="F12" i="6"/>
  <c r="F13" i="6"/>
  <c r="F14" i="6"/>
  <c r="F15" i="6"/>
  <c r="F16" i="6"/>
  <c r="F17" i="6"/>
  <c r="F18" i="6"/>
  <c r="F19" i="6"/>
  <c r="F20" i="6"/>
  <c r="F21" i="6"/>
  <c r="F10" i="6"/>
  <c r="C19" i="6"/>
  <c r="B19" i="6" s="1"/>
  <c r="C20" i="6"/>
  <c r="B20" i="6" s="1"/>
  <c r="C21" i="6"/>
  <c r="B21" i="6" s="1"/>
  <c r="C15" i="6"/>
  <c r="C16" i="6"/>
  <c r="C17" i="6"/>
  <c r="C18" i="6"/>
  <c r="C11" i="6"/>
  <c r="B10" i="6" s="1"/>
  <c r="B11" i="6" s="1"/>
  <c r="C12" i="6"/>
  <c r="C13" i="6"/>
  <c r="C14" i="6"/>
  <c r="P5" i="6"/>
  <c r="I4" i="6"/>
  <c r="I3" i="6"/>
  <c r="BI26" i="3"/>
  <c r="BI27" i="3"/>
  <c r="BI28" i="3"/>
  <c r="BI29" i="3"/>
  <c r="BI30" i="3"/>
  <c r="BI31" i="3"/>
  <c r="BI32" i="3"/>
  <c r="BI33" i="3"/>
  <c r="BI34" i="3"/>
  <c r="BI35" i="3"/>
  <c r="BI36" i="3"/>
  <c r="BI37" i="3"/>
  <c r="BI38" i="3"/>
  <c r="BI39" i="3"/>
  <c r="BI40" i="3"/>
  <c r="BI41" i="3"/>
  <c r="BI42" i="3"/>
  <c r="BI43" i="3"/>
  <c r="BI44" i="3"/>
  <c r="BI45" i="3"/>
  <c r="BI46" i="3"/>
  <c r="BI47" i="3"/>
  <c r="BI48" i="3"/>
  <c r="BI49" i="3"/>
  <c r="BI50" i="3"/>
  <c r="BI51" i="3"/>
  <c r="BI52" i="3"/>
  <c r="BI53" i="3"/>
  <c r="BI54" i="3"/>
  <c r="BI55" i="3"/>
  <c r="BI56" i="3"/>
  <c r="BI57" i="3"/>
  <c r="BI58" i="3"/>
  <c r="BI59" i="3"/>
  <c r="BI60" i="3"/>
  <c r="BI61" i="3"/>
  <c r="BI62" i="3"/>
  <c r="BI63" i="3"/>
  <c r="BH24" i="3"/>
  <c r="BH25" i="3"/>
  <c r="BH26" i="3"/>
  <c r="BH27" i="3"/>
  <c r="BH28" i="3"/>
  <c r="BH29" i="3"/>
  <c r="BH30" i="3"/>
  <c r="BH31" i="3"/>
  <c r="BH32" i="3"/>
  <c r="BH33" i="3"/>
  <c r="BH34" i="3"/>
  <c r="BH35" i="3"/>
  <c r="BH36" i="3"/>
  <c r="BH37" i="3"/>
  <c r="BH38" i="3"/>
  <c r="BH39" i="3"/>
  <c r="BH40" i="3"/>
  <c r="BH41" i="3"/>
  <c r="BH42" i="3"/>
  <c r="BH43" i="3"/>
  <c r="BH44" i="3"/>
  <c r="BH45" i="3"/>
  <c r="BH46" i="3"/>
  <c r="BH47" i="3"/>
  <c r="BH48" i="3"/>
  <c r="BH49" i="3"/>
  <c r="BH50" i="3"/>
  <c r="BH51" i="3"/>
  <c r="BH52" i="3"/>
  <c r="BH53" i="3"/>
  <c r="BH54" i="3"/>
  <c r="BH55" i="3"/>
  <c r="BH56" i="3"/>
  <c r="BH57" i="3"/>
  <c r="BH58" i="3"/>
  <c r="BH59" i="3"/>
  <c r="BH60" i="3"/>
  <c r="BH61" i="3"/>
  <c r="BH62" i="3"/>
  <c r="BH63" i="3"/>
  <c r="BB17" i="3"/>
  <c r="BB18" i="3"/>
  <c r="BB19" i="3"/>
  <c r="BB20" i="3"/>
  <c r="BB21" i="3"/>
  <c r="BB22" i="3"/>
  <c r="BB23" i="3"/>
  <c r="BB24" i="3"/>
  <c r="BB25" i="3"/>
  <c r="BB26" i="3"/>
  <c r="BB27" i="3"/>
  <c r="BB28" i="3"/>
  <c r="BB29" i="3"/>
  <c r="BB30" i="3"/>
  <c r="BB31" i="3"/>
  <c r="BB32" i="3"/>
  <c r="BB33" i="3"/>
  <c r="BB34" i="3"/>
  <c r="BB35" i="3"/>
  <c r="BB36" i="3"/>
  <c r="BB37" i="3"/>
  <c r="BB38" i="3"/>
  <c r="BB39" i="3"/>
  <c r="BB40" i="3"/>
  <c r="BB41" i="3"/>
  <c r="BB42" i="3"/>
  <c r="BB43" i="3"/>
  <c r="BB44" i="3"/>
  <c r="BB45" i="3"/>
  <c r="BB46" i="3"/>
  <c r="BB47" i="3"/>
  <c r="BB48" i="3"/>
  <c r="BB49" i="3"/>
  <c r="BB50" i="3"/>
  <c r="BB51" i="3"/>
  <c r="BB52" i="3"/>
  <c r="BB53" i="3"/>
  <c r="BB54" i="3"/>
  <c r="BB55" i="3"/>
  <c r="BB56" i="3"/>
  <c r="BB57" i="3"/>
  <c r="BB58" i="3"/>
  <c r="BB59" i="3"/>
  <c r="BB60" i="3"/>
  <c r="BB61" i="3"/>
  <c r="BB62" i="3"/>
  <c r="BB63" i="3"/>
  <c r="AX17" i="3"/>
  <c r="AX18" i="3"/>
  <c r="AX19" i="3"/>
  <c r="AX20" i="3"/>
  <c r="AX21" i="3"/>
  <c r="AX22" i="3"/>
  <c r="AX23" i="3"/>
  <c r="AX24" i="3"/>
  <c r="AX25" i="3"/>
  <c r="AX26" i="3"/>
  <c r="AX27" i="3"/>
  <c r="AX28" i="3"/>
  <c r="AX29" i="3"/>
  <c r="AX30" i="3"/>
  <c r="AX31" i="3"/>
  <c r="AX32" i="3"/>
  <c r="AX33" i="3"/>
  <c r="AX34" i="3"/>
  <c r="AX35" i="3"/>
  <c r="AX36" i="3"/>
  <c r="AX37" i="3"/>
  <c r="AX38" i="3"/>
  <c r="AX39" i="3"/>
  <c r="AX40" i="3"/>
  <c r="AX41" i="3"/>
  <c r="AX42" i="3"/>
  <c r="AX43" i="3"/>
  <c r="AX44" i="3"/>
  <c r="AX45" i="3"/>
  <c r="AX46" i="3"/>
  <c r="AX47" i="3"/>
  <c r="AX48" i="3"/>
  <c r="AX49" i="3"/>
  <c r="AX50" i="3"/>
  <c r="AX51" i="3"/>
  <c r="AX52" i="3"/>
  <c r="AX53" i="3"/>
  <c r="AX54" i="3"/>
  <c r="AX55" i="3"/>
  <c r="AX56" i="3"/>
  <c r="AX57" i="3"/>
  <c r="AX58" i="3"/>
  <c r="AX59" i="3"/>
  <c r="AX60" i="3"/>
  <c r="AX61" i="3"/>
  <c r="AX62" i="3"/>
  <c r="AX63" i="3"/>
  <c r="AW17" i="3"/>
  <c r="AW18" i="3"/>
  <c r="AW19" i="3"/>
  <c r="AW20" i="3"/>
  <c r="AW21" i="3"/>
  <c r="AW22" i="3"/>
  <c r="AW23" i="3"/>
  <c r="AW24" i="3"/>
  <c r="AW25" i="3"/>
  <c r="AW26" i="3"/>
  <c r="AW27" i="3"/>
  <c r="AW28" i="3"/>
  <c r="AW29" i="3"/>
  <c r="AW30" i="3"/>
  <c r="AW31" i="3"/>
  <c r="AW32" i="3"/>
  <c r="AW33" i="3"/>
  <c r="AW34" i="3"/>
  <c r="AW35" i="3"/>
  <c r="AW36" i="3"/>
  <c r="AW37" i="3"/>
  <c r="AW38" i="3"/>
  <c r="AW39" i="3"/>
  <c r="AW40" i="3"/>
  <c r="AW41" i="3"/>
  <c r="AW42" i="3"/>
  <c r="AW43" i="3"/>
  <c r="AW44" i="3"/>
  <c r="AW45" i="3"/>
  <c r="AW46" i="3"/>
  <c r="AW47" i="3"/>
  <c r="AW48" i="3"/>
  <c r="AW49" i="3"/>
  <c r="AW50" i="3"/>
  <c r="AW51" i="3"/>
  <c r="AW52" i="3"/>
  <c r="AW53" i="3"/>
  <c r="AW54" i="3"/>
  <c r="AW55" i="3"/>
  <c r="AW56" i="3"/>
  <c r="AW57" i="3"/>
  <c r="AW58" i="3"/>
  <c r="AW59" i="3"/>
  <c r="AW60" i="3"/>
  <c r="AW61" i="3"/>
  <c r="AW62" i="3"/>
  <c r="AW63" i="3"/>
  <c r="AV17" i="3"/>
  <c r="AV18" i="3"/>
  <c r="AV19" i="3"/>
  <c r="AV20" i="3"/>
  <c r="AV21" i="3"/>
  <c r="AV22" i="3"/>
  <c r="AV23" i="3"/>
  <c r="AV24" i="3"/>
  <c r="AV25" i="3"/>
  <c r="AV26" i="3"/>
  <c r="AV27" i="3"/>
  <c r="AV28" i="3"/>
  <c r="AV29" i="3"/>
  <c r="AV30" i="3"/>
  <c r="AV31" i="3"/>
  <c r="AV32" i="3"/>
  <c r="AV33" i="3"/>
  <c r="AV34" i="3"/>
  <c r="AV35" i="3"/>
  <c r="AV36" i="3"/>
  <c r="AV37" i="3"/>
  <c r="AV38" i="3"/>
  <c r="AV39" i="3"/>
  <c r="AV40" i="3"/>
  <c r="AV41" i="3"/>
  <c r="AV42" i="3"/>
  <c r="AV43" i="3"/>
  <c r="AV44" i="3"/>
  <c r="AV45" i="3"/>
  <c r="AV46" i="3"/>
  <c r="AV47" i="3"/>
  <c r="AV48" i="3"/>
  <c r="AV49" i="3"/>
  <c r="AV50" i="3"/>
  <c r="AV51" i="3"/>
  <c r="AV52" i="3"/>
  <c r="AV53" i="3"/>
  <c r="AV54" i="3"/>
  <c r="AV55" i="3"/>
  <c r="AV56" i="3"/>
  <c r="AV57" i="3"/>
  <c r="AV58" i="3"/>
  <c r="AV59" i="3"/>
  <c r="AV60" i="3"/>
  <c r="AV61" i="3"/>
  <c r="AV62" i="3"/>
  <c r="AV63" i="3"/>
  <c r="AU17" i="3"/>
  <c r="AU18" i="3"/>
  <c r="AU19" i="3"/>
  <c r="AU20" i="3"/>
  <c r="AU21" i="3"/>
  <c r="AU22" i="3"/>
  <c r="AU23" i="3"/>
  <c r="AU24" i="3"/>
  <c r="AU25" i="3"/>
  <c r="AU26" i="3"/>
  <c r="AU27" i="3"/>
  <c r="AU28" i="3"/>
  <c r="AU29" i="3"/>
  <c r="AU30" i="3"/>
  <c r="AU31" i="3"/>
  <c r="AU32" i="3"/>
  <c r="AU33" i="3"/>
  <c r="AU34" i="3"/>
  <c r="AU35" i="3"/>
  <c r="AU36" i="3"/>
  <c r="AU37" i="3"/>
  <c r="AU38" i="3"/>
  <c r="AU39" i="3"/>
  <c r="AU40" i="3"/>
  <c r="AU41" i="3"/>
  <c r="AU42" i="3"/>
  <c r="AU43" i="3"/>
  <c r="AU44" i="3"/>
  <c r="AU45" i="3"/>
  <c r="AU46" i="3"/>
  <c r="AU47" i="3"/>
  <c r="AU48" i="3"/>
  <c r="AU49" i="3"/>
  <c r="AU50" i="3"/>
  <c r="AU51" i="3"/>
  <c r="AU52" i="3"/>
  <c r="AU53" i="3"/>
  <c r="AU54" i="3"/>
  <c r="AU55" i="3"/>
  <c r="AU56" i="3"/>
  <c r="AU57" i="3"/>
  <c r="AU58" i="3"/>
  <c r="AU59" i="3"/>
  <c r="AU60" i="3"/>
  <c r="AU61" i="3"/>
  <c r="AU62" i="3"/>
  <c r="AU63" i="3"/>
  <c r="AT17" i="3"/>
  <c r="AT18" i="3"/>
  <c r="AT19" i="3"/>
  <c r="AT20" i="3"/>
  <c r="AT21" i="3"/>
  <c r="AT22" i="3"/>
  <c r="AT23" i="3"/>
  <c r="AT24" i="3"/>
  <c r="AT25" i="3"/>
  <c r="AT26" i="3"/>
  <c r="AT27" i="3"/>
  <c r="AT28" i="3"/>
  <c r="AT29" i="3"/>
  <c r="AT30" i="3"/>
  <c r="AT31" i="3"/>
  <c r="AT32" i="3"/>
  <c r="AT33" i="3"/>
  <c r="AT34" i="3"/>
  <c r="AT35" i="3"/>
  <c r="AT36" i="3"/>
  <c r="AT37" i="3"/>
  <c r="AT38" i="3"/>
  <c r="AT39" i="3"/>
  <c r="AT40" i="3"/>
  <c r="AT41" i="3"/>
  <c r="AT42" i="3"/>
  <c r="AT43" i="3"/>
  <c r="AT44" i="3"/>
  <c r="AT45" i="3"/>
  <c r="AT46" i="3"/>
  <c r="AT47" i="3"/>
  <c r="AT48" i="3"/>
  <c r="AT49" i="3"/>
  <c r="AT50" i="3"/>
  <c r="AT51" i="3"/>
  <c r="AT52" i="3"/>
  <c r="AT53" i="3"/>
  <c r="AT54" i="3"/>
  <c r="AT55" i="3"/>
  <c r="AT56" i="3"/>
  <c r="AT57" i="3"/>
  <c r="AT58" i="3"/>
  <c r="AT59" i="3"/>
  <c r="AT60" i="3"/>
  <c r="AT61" i="3"/>
  <c r="AT62" i="3"/>
  <c r="AT63" i="3"/>
  <c r="AS17" i="3"/>
  <c r="AS18" i="3"/>
  <c r="AS19" i="3"/>
  <c r="AS20" i="3"/>
  <c r="AS21" i="3"/>
  <c r="AS22" i="3"/>
  <c r="AS23" i="3"/>
  <c r="AS24" i="3"/>
  <c r="AS25" i="3"/>
  <c r="AS26" i="3"/>
  <c r="AS27" i="3"/>
  <c r="AS28" i="3"/>
  <c r="AS29" i="3"/>
  <c r="AS30" i="3"/>
  <c r="AS31" i="3"/>
  <c r="AS32" i="3"/>
  <c r="AS33" i="3"/>
  <c r="AS34" i="3"/>
  <c r="AS35" i="3"/>
  <c r="AS36" i="3"/>
  <c r="AS37" i="3"/>
  <c r="AS38" i="3"/>
  <c r="AS39" i="3"/>
  <c r="AS40" i="3"/>
  <c r="AS41" i="3"/>
  <c r="AS42" i="3"/>
  <c r="AS43" i="3"/>
  <c r="AS44" i="3"/>
  <c r="AS45" i="3"/>
  <c r="AS46" i="3"/>
  <c r="AS47" i="3"/>
  <c r="AS48" i="3"/>
  <c r="AS49" i="3"/>
  <c r="AS50" i="3"/>
  <c r="AS51" i="3"/>
  <c r="AS52" i="3"/>
  <c r="AS53" i="3"/>
  <c r="AS54" i="3"/>
  <c r="AS55" i="3"/>
  <c r="AS56" i="3"/>
  <c r="AS57" i="3"/>
  <c r="AS58" i="3"/>
  <c r="AS59" i="3"/>
  <c r="AS60" i="3"/>
  <c r="AS61" i="3"/>
  <c r="AS62" i="3"/>
  <c r="AS63" i="3"/>
  <c r="AR17" i="3"/>
  <c r="AR18" i="3"/>
  <c r="AR19" i="3"/>
  <c r="AR20" i="3"/>
  <c r="AR21" i="3"/>
  <c r="AR22" i="3"/>
  <c r="AR23" i="3"/>
  <c r="AR24" i="3"/>
  <c r="AR25" i="3"/>
  <c r="AR26" i="3"/>
  <c r="AR27" i="3"/>
  <c r="AR28" i="3"/>
  <c r="AR29" i="3"/>
  <c r="AR30" i="3"/>
  <c r="AR31" i="3"/>
  <c r="AR32" i="3"/>
  <c r="AR33" i="3"/>
  <c r="AR34" i="3"/>
  <c r="AR35" i="3"/>
  <c r="AR36" i="3"/>
  <c r="AR37" i="3"/>
  <c r="AR38" i="3"/>
  <c r="AR39" i="3"/>
  <c r="AR40" i="3"/>
  <c r="AR41" i="3"/>
  <c r="AR42" i="3"/>
  <c r="AR43" i="3"/>
  <c r="AR44" i="3"/>
  <c r="AR45" i="3"/>
  <c r="AR46" i="3"/>
  <c r="AR47" i="3"/>
  <c r="AR48" i="3"/>
  <c r="AR49" i="3"/>
  <c r="AR50" i="3"/>
  <c r="AR51" i="3"/>
  <c r="AR52" i="3"/>
  <c r="AR53" i="3"/>
  <c r="AR54" i="3"/>
  <c r="AR55" i="3"/>
  <c r="AR56" i="3"/>
  <c r="AR57" i="3"/>
  <c r="AR58" i="3"/>
  <c r="AR59" i="3"/>
  <c r="AR60" i="3"/>
  <c r="AR61" i="3"/>
  <c r="AR62" i="3"/>
  <c r="AR63" i="3"/>
  <c r="AQ17" i="3"/>
  <c r="AQ18" i="3"/>
  <c r="AQ19" i="3"/>
  <c r="AQ20" i="3"/>
  <c r="AQ21" i="3"/>
  <c r="AQ22" i="3"/>
  <c r="AQ23" i="3"/>
  <c r="AQ24" i="3"/>
  <c r="AQ25" i="3"/>
  <c r="AQ26" i="3"/>
  <c r="AQ27" i="3"/>
  <c r="AQ28" i="3"/>
  <c r="AQ29" i="3"/>
  <c r="AQ30" i="3"/>
  <c r="AQ31" i="3"/>
  <c r="AQ32" i="3"/>
  <c r="AQ33" i="3"/>
  <c r="AQ34" i="3"/>
  <c r="AQ35" i="3"/>
  <c r="AQ36" i="3"/>
  <c r="AQ37" i="3"/>
  <c r="AQ38" i="3"/>
  <c r="AQ39" i="3"/>
  <c r="AQ40" i="3"/>
  <c r="AQ41" i="3"/>
  <c r="AQ42" i="3"/>
  <c r="AQ43" i="3"/>
  <c r="AQ44" i="3"/>
  <c r="AQ45" i="3"/>
  <c r="AQ46" i="3"/>
  <c r="AQ47" i="3"/>
  <c r="AQ48" i="3"/>
  <c r="AQ49" i="3"/>
  <c r="AQ50" i="3"/>
  <c r="AQ51" i="3"/>
  <c r="AQ52" i="3"/>
  <c r="AQ53" i="3"/>
  <c r="AQ54" i="3"/>
  <c r="AQ55" i="3"/>
  <c r="AQ56" i="3"/>
  <c r="AQ57" i="3"/>
  <c r="AQ58" i="3"/>
  <c r="AQ59" i="3"/>
  <c r="AQ60" i="3"/>
  <c r="AQ61" i="3"/>
  <c r="AQ62" i="3"/>
  <c r="AQ63" i="3"/>
  <c r="AP17" i="3"/>
  <c r="AP18" i="3"/>
  <c r="AP19" i="3"/>
  <c r="AP20" i="3"/>
  <c r="AP21" i="3"/>
  <c r="AP22" i="3"/>
  <c r="AP23" i="3"/>
  <c r="AP24" i="3"/>
  <c r="AP25" i="3"/>
  <c r="AP26" i="3"/>
  <c r="AP27" i="3"/>
  <c r="AP28" i="3"/>
  <c r="AP29" i="3"/>
  <c r="AP30" i="3"/>
  <c r="AP31" i="3"/>
  <c r="AP32" i="3"/>
  <c r="AP33" i="3"/>
  <c r="AP34" i="3"/>
  <c r="AP35" i="3"/>
  <c r="AP36" i="3"/>
  <c r="AP37" i="3"/>
  <c r="AP38" i="3"/>
  <c r="AP39" i="3"/>
  <c r="AP40" i="3"/>
  <c r="AP41" i="3"/>
  <c r="AP42" i="3"/>
  <c r="AP43" i="3"/>
  <c r="AP44" i="3"/>
  <c r="AP45" i="3"/>
  <c r="AP46" i="3"/>
  <c r="AP47" i="3"/>
  <c r="AP48" i="3"/>
  <c r="AP49" i="3"/>
  <c r="AP50" i="3"/>
  <c r="AP51" i="3"/>
  <c r="AP52" i="3"/>
  <c r="AP53" i="3"/>
  <c r="AP54" i="3"/>
  <c r="AP55" i="3"/>
  <c r="AP56" i="3"/>
  <c r="AP57" i="3"/>
  <c r="AP58" i="3"/>
  <c r="AP59" i="3"/>
  <c r="AP60" i="3"/>
  <c r="AP61" i="3"/>
  <c r="AP62" i="3"/>
  <c r="AP63" i="3"/>
  <c r="BG3" i="3"/>
  <c r="BF3" i="3"/>
  <c r="BE3" i="3"/>
  <c r="BD3" i="3"/>
  <c r="BC3" i="3"/>
  <c r="BB3" i="3"/>
  <c r="BA3" i="3"/>
  <c r="AZ3" i="3"/>
  <c r="AY3" i="3"/>
  <c r="AX3" i="3"/>
  <c r="AW3" i="3"/>
  <c r="AV3" i="3"/>
  <c r="AU3" i="3"/>
  <c r="AT3" i="3"/>
  <c r="AS3" i="3"/>
  <c r="AR3" i="3"/>
  <c r="AQ3" i="3"/>
  <c r="AP3" i="3"/>
  <c r="AP4" i="3" s="1"/>
  <c r="BG2" i="3"/>
  <c r="BF2" i="3"/>
  <c r="BE2" i="3"/>
  <c r="BD2" i="3"/>
  <c r="BC2" i="3"/>
  <c r="BB2" i="3"/>
  <c r="BA2" i="3"/>
  <c r="AZ2" i="3"/>
  <c r="AY2" i="3"/>
  <c r="AX2" i="3"/>
  <c r="AW2" i="3"/>
  <c r="AV2" i="3"/>
  <c r="AU2" i="3"/>
  <c r="AT2" i="3"/>
  <c r="AS2" i="3"/>
  <c r="AR2" i="3"/>
  <c r="AQ2" i="3"/>
  <c r="AP2" i="3"/>
  <c r="BH3" i="3" l="1"/>
  <c r="BB5" i="3"/>
  <c r="BB8" i="3"/>
  <c r="BB4" i="3"/>
  <c r="B24" i="6"/>
  <c r="B25" i="6" s="1"/>
  <c r="B26" i="6" s="1"/>
  <c r="B12" i="6"/>
  <c r="B13" i="6" s="1"/>
  <c r="B14" i="6" s="1"/>
  <c r="B15" i="6" s="1"/>
  <c r="B16" i="6" s="1"/>
  <c r="B17" i="6" s="1"/>
  <c r="B18" i="6" s="1"/>
  <c r="AO5" i="3"/>
  <c r="BG5" i="3" s="1"/>
  <c r="AO6" i="3"/>
  <c r="BG6" i="3" s="1"/>
  <c r="AO7" i="3"/>
  <c r="BG7" i="3" s="1"/>
  <c r="AO8" i="3"/>
  <c r="BG8" i="3" s="1"/>
  <c r="AO9" i="3"/>
  <c r="BG9" i="3" s="1"/>
  <c r="AO10" i="3"/>
  <c r="BG10" i="3" s="1"/>
  <c r="AO11" i="3"/>
  <c r="BG11" i="3" s="1"/>
  <c r="AO12" i="3"/>
  <c r="BG12" i="3" s="1"/>
  <c r="AO13" i="3"/>
  <c r="BG13" i="3" s="1"/>
  <c r="AO14" i="3"/>
  <c r="BG14" i="3" s="1"/>
  <c r="AO15" i="3"/>
  <c r="BG15" i="3" s="1"/>
  <c r="AO16" i="3"/>
  <c r="BG16" i="3" s="1"/>
  <c r="AO17" i="3"/>
  <c r="BG17" i="3" s="1"/>
  <c r="AO18" i="3"/>
  <c r="BG18" i="3" s="1"/>
  <c r="AO19" i="3"/>
  <c r="BG19" i="3" s="1"/>
  <c r="AO20" i="3"/>
  <c r="BG20" i="3" s="1"/>
  <c r="AO21" i="3"/>
  <c r="BG21" i="3" s="1"/>
  <c r="AO22" i="3"/>
  <c r="BG22" i="3" s="1"/>
  <c r="AO23" i="3"/>
  <c r="BG23" i="3" s="1"/>
  <c r="AO24" i="3"/>
  <c r="BG24" i="3" s="1"/>
  <c r="AO25" i="3"/>
  <c r="BG25" i="3" s="1"/>
  <c r="AO26" i="3"/>
  <c r="BG26" i="3" s="1"/>
  <c r="AO27" i="3"/>
  <c r="BG27" i="3" s="1"/>
  <c r="AO28" i="3"/>
  <c r="BG28" i="3" s="1"/>
  <c r="AO29" i="3"/>
  <c r="BG29" i="3" s="1"/>
  <c r="AO30" i="3"/>
  <c r="BG30" i="3" s="1"/>
  <c r="AO31" i="3"/>
  <c r="BG31" i="3" s="1"/>
  <c r="AO32" i="3"/>
  <c r="BG32" i="3" s="1"/>
  <c r="AO33" i="3"/>
  <c r="BG33" i="3" s="1"/>
  <c r="AO34" i="3"/>
  <c r="BG34" i="3" s="1"/>
  <c r="AO35" i="3"/>
  <c r="BG35" i="3" s="1"/>
  <c r="AO36" i="3"/>
  <c r="BG36" i="3" s="1"/>
  <c r="AO37" i="3"/>
  <c r="BG37" i="3" s="1"/>
  <c r="AO38" i="3"/>
  <c r="BG38" i="3" s="1"/>
  <c r="AO39" i="3"/>
  <c r="BG39" i="3" s="1"/>
  <c r="AO40" i="3"/>
  <c r="BG40" i="3" s="1"/>
  <c r="AO41" i="3"/>
  <c r="BG41" i="3" s="1"/>
  <c r="AO42" i="3"/>
  <c r="BG42" i="3" s="1"/>
  <c r="AO43" i="3"/>
  <c r="BG43" i="3" s="1"/>
  <c r="AO44" i="3"/>
  <c r="BG44" i="3" s="1"/>
  <c r="AO45" i="3"/>
  <c r="BG45" i="3" s="1"/>
  <c r="AO46" i="3"/>
  <c r="BG46" i="3" s="1"/>
  <c r="AO47" i="3"/>
  <c r="BG47" i="3" s="1"/>
  <c r="AO48" i="3"/>
  <c r="BG48" i="3" s="1"/>
  <c r="AO49" i="3"/>
  <c r="BG49" i="3" s="1"/>
  <c r="AO50" i="3"/>
  <c r="BG50" i="3" s="1"/>
  <c r="AO51" i="3"/>
  <c r="BG51" i="3" s="1"/>
  <c r="AO52" i="3"/>
  <c r="BG52" i="3" s="1"/>
  <c r="AO53" i="3"/>
  <c r="BG53" i="3" s="1"/>
  <c r="AO54" i="3"/>
  <c r="BG54" i="3" s="1"/>
  <c r="AO55" i="3"/>
  <c r="BG55" i="3" s="1"/>
  <c r="AO56" i="3"/>
  <c r="BG56" i="3" s="1"/>
  <c r="AO57" i="3"/>
  <c r="BG57" i="3" s="1"/>
  <c r="AO58" i="3"/>
  <c r="BG58" i="3" s="1"/>
  <c r="AO59" i="3"/>
  <c r="BG59" i="3" s="1"/>
  <c r="AO60" i="3"/>
  <c r="BG60" i="3" s="1"/>
  <c r="AO61" i="3"/>
  <c r="BG61" i="3" s="1"/>
  <c r="AO62" i="3"/>
  <c r="BG62" i="3" s="1"/>
  <c r="AO63" i="3"/>
  <c r="BG63" i="3" s="1"/>
  <c r="AO4" i="3"/>
  <c r="AN5" i="3"/>
  <c r="BF5" i="3" s="1"/>
  <c r="AN6" i="3"/>
  <c r="BF6" i="3" s="1"/>
  <c r="AN7" i="3"/>
  <c r="BF7" i="3" s="1"/>
  <c r="AN8" i="3"/>
  <c r="BF8" i="3" s="1"/>
  <c r="AN9" i="3"/>
  <c r="BF9" i="3" s="1"/>
  <c r="AN10" i="3"/>
  <c r="BF10" i="3" s="1"/>
  <c r="AN11" i="3"/>
  <c r="BF11" i="3" s="1"/>
  <c r="AN12" i="3"/>
  <c r="BF12" i="3" s="1"/>
  <c r="AN13" i="3"/>
  <c r="BF13" i="3" s="1"/>
  <c r="AN14" i="3"/>
  <c r="BF14" i="3" s="1"/>
  <c r="AN15" i="3"/>
  <c r="BF15" i="3" s="1"/>
  <c r="AN16" i="3"/>
  <c r="BF16" i="3" s="1"/>
  <c r="AN17" i="3"/>
  <c r="BF17" i="3" s="1"/>
  <c r="AN18" i="3"/>
  <c r="BF18" i="3" s="1"/>
  <c r="AN19" i="3"/>
  <c r="BF19" i="3" s="1"/>
  <c r="AN20" i="3"/>
  <c r="BF20" i="3" s="1"/>
  <c r="AN21" i="3"/>
  <c r="BF21" i="3" s="1"/>
  <c r="AN22" i="3"/>
  <c r="BF22" i="3" s="1"/>
  <c r="AN23" i="3"/>
  <c r="BF23" i="3" s="1"/>
  <c r="AN24" i="3"/>
  <c r="BF24" i="3" s="1"/>
  <c r="AN25" i="3"/>
  <c r="BF25" i="3" s="1"/>
  <c r="AN26" i="3"/>
  <c r="BF26" i="3" s="1"/>
  <c r="AN27" i="3"/>
  <c r="BF27" i="3" s="1"/>
  <c r="AN28" i="3"/>
  <c r="BF28" i="3" s="1"/>
  <c r="AN29" i="3"/>
  <c r="BF29" i="3" s="1"/>
  <c r="AN30" i="3"/>
  <c r="BF30" i="3" s="1"/>
  <c r="AN31" i="3"/>
  <c r="BF31" i="3" s="1"/>
  <c r="AN32" i="3"/>
  <c r="BF32" i="3" s="1"/>
  <c r="AN33" i="3"/>
  <c r="BF33" i="3" s="1"/>
  <c r="AN34" i="3"/>
  <c r="BF34" i="3" s="1"/>
  <c r="AN35" i="3"/>
  <c r="BF35" i="3" s="1"/>
  <c r="AN36" i="3"/>
  <c r="BF36" i="3" s="1"/>
  <c r="AN37" i="3"/>
  <c r="BF37" i="3" s="1"/>
  <c r="AN38" i="3"/>
  <c r="BF38" i="3" s="1"/>
  <c r="AN39" i="3"/>
  <c r="BF39" i="3" s="1"/>
  <c r="AN40" i="3"/>
  <c r="BF40" i="3" s="1"/>
  <c r="AN41" i="3"/>
  <c r="BF41" i="3" s="1"/>
  <c r="AN42" i="3"/>
  <c r="BF42" i="3" s="1"/>
  <c r="AN43" i="3"/>
  <c r="BF43" i="3" s="1"/>
  <c r="AN44" i="3"/>
  <c r="BF44" i="3" s="1"/>
  <c r="AN45" i="3"/>
  <c r="BF45" i="3" s="1"/>
  <c r="AN46" i="3"/>
  <c r="BF46" i="3" s="1"/>
  <c r="AN47" i="3"/>
  <c r="BF47" i="3" s="1"/>
  <c r="AN48" i="3"/>
  <c r="BF48" i="3" s="1"/>
  <c r="AN49" i="3"/>
  <c r="BF49" i="3" s="1"/>
  <c r="AN50" i="3"/>
  <c r="BF50" i="3" s="1"/>
  <c r="AN51" i="3"/>
  <c r="BF51" i="3" s="1"/>
  <c r="AN52" i="3"/>
  <c r="BF52" i="3" s="1"/>
  <c r="AN53" i="3"/>
  <c r="BF53" i="3" s="1"/>
  <c r="AN54" i="3"/>
  <c r="BF54" i="3" s="1"/>
  <c r="AN55" i="3"/>
  <c r="BF55" i="3" s="1"/>
  <c r="AN56" i="3"/>
  <c r="BF56" i="3" s="1"/>
  <c r="AN57" i="3"/>
  <c r="BF57" i="3" s="1"/>
  <c r="AN58" i="3"/>
  <c r="BF58" i="3" s="1"/>
  <c r="AN59" i="3"/>
  <c r="BF59" i="3" s="1"/>
  <c r="AN60" i="3"/>
  <c r="BF60" i="3" s="1"/>
  <c r="AN61" i="3"/>
  <c r="BF61" i="3" s="1"/>
  <c r="AN62" i="3"/>
  <c r="BF62" i="3" s="1"/>
  <c r="AN63" i="3"/>
  <c r="BF63" i="3" s="1"/>
  <c r="AN4" i="3"/>
  <c r="AM5" i="3"/>
  <c r="BE5" i="3" s="1"/>
  <c r="AM6" i="3"/>
  <c r="BE6" i="3" s="1"/>
  <c r="AM7" i="3"/>
  <c r="BE7" i="3" s="1"/>
  <c r="AM8" i="3"/>
  <c r="BE8" i="3" s="1"/>
  <c r="AM9" i="3"/>
  <c r="BE9" i="3" s="1"/>
  <c r="AM10" i="3"/>
  <c r="BE10" i="3" s="1"/>
  <c r="AM11" i="3"/>
  <c r="BE11" i="3" s="1"/>
  <c r="AM12" i="3"/>
  <c r="BE12" i="3" s="1"/>
  <c r="AM13" i="3"/>
  <c r="BE13" i="3" s="1"/>
  <c r="AM14" i="3"/>
  <c r="BE14" i="3" s="1"/>
  <c r="AM15" i="3"/>
  <c r="BE15" i="3" s="1"/>
  <c r="AM16" i="3"/>
  <c r="BE16" i="3" s="1"/>
  <c r="AM17" i="3"/>
  <c r="BE17" i="3" s="1"/>
  <c r="AM18" i="3"/>
  <c r="BE18" i="3" s="1"/>
  <c r="AM19" i="3"/>
  <c r="BE19" i="3" s="1"/>
  <c r="AM20" i="3"/>
  <c r="BE20" i="3" s="1"/>
  <c r="AM21" i="3"/>
  <c r="BE21" i="3" s="1"/>
  <c r="AM22" i="3"/>
  <c r="BE22" i="3" s="1"/>
  <c r="AM23" i="3"/>
  <c r="BE23" i="3" s="1"/>
  <c r="AM24" i="3"/>
  <c r="BE24" i="3" s="1"/>
  <c r="AM25" i="3"/>
  <c r="BE25" i="3" s="1"/>
  <c r="AM26" i="3"/>
  <c r="BE26" i="3" s="1"/>
  <c r="AM27" i="3"/>
  <c r="BE27" i="3" s="1"/>
  <c r="AM28" i="3"/>
  <c r="BE28" i="3" s="1"/>
  <c r="AM29" i="3"/>
  <c r="BE29" i="3" s="1"/>
  <c r="AM30" i="3"/>
  <c r="BE30" i="3" s="1"/>
  <c r="AM31" i="3"/>
  <c r="BE31" i="3" s="1"/>
  <c r="AM32" i="3"/>
  <c r="BE32" i="3" s="1"/>
  <c r="AM33" i="3"/>
  <c r="BE33" i="3" s="1"/>
  <c r="AM34" i="3"/>
  <c r="BE34" i="3" s="1"/>
  <c r="AM35" i="3"/>
  <c r="BE35" i="3" s="1"/>
  <c r="AM36" i="3"/>
  <c r="BE36" i="3" s="1"/>
  <c r="AM37" i="3"/>
  <c r="BE37" i="3" s="1"/>
  <c r="AM38" i="3"/>
  <c r="BE38" i="3" s="1"/>
  <c r="AM39" i="3"/>
  <c r="BE39" i="3" s="1"/>
  <c r="AM40" i="3"/>
  <c r="BE40" i="3" s="1"/>
  <c r="AM41" i="3"/>
  <c r="BE41" i="3" s="1"/>
  <c r="AM42" i="3"/>
  <c r="BE42" i="3" s="1"/>
  <c r="AM43" i="3"/>
  <c r="BE43" i="3" s="1"/>
  <c r="AM44" i="3"/>
  <c r="BE44" i="3" s="1"/>
  <c r="AM45" i="3"/>
  <c r="BE45" i="3" s="1"/>
  <c r="AM46" i="3"/>
  <c r="BE46" i="3" s="1"/>
  <c r="AM47" i="3"/>
  <c r="BE47" i="3" s="1"/>
  <c r="AM48" i="3"/>
  <c r="BE48" i="3" s="1"/>
  <c r="AM49" i="3"/>
  <c r="BE49" i="3" s="1"/>
  <c r="AM50" i="3"/>
  <c r="BE50" i="3" s="1"/>
  <c r="AM51" i="3"/>
  <c r="BE51" i="3" s="1"/>
  <c r="AM52" i="3"/>
  <c r="BE52" i="3" s="1"/>
  <c r="AM53" i="3"/>
  <c r="BE53" i="3" s="1"/>
  <c r="AM54" i="3"/>
  <c r="BE54" i="3" s="1"/>
  <c r="AM55" i="3"/>
  <c r="BE55" i="3" s="1"/>
  <c r="AM56" i="3"/>
  <c r="BE56" i="3" s="1"/>
  <c r="AM57" i="3"/>
  <c r="BE57" i="3" s="1"/>
  <c r="AM58" i="3"/>
  <c r="BE58" i="3" s="1"/>
  <c r="AM59" i="3"/>
  <c r="BE59" i="3" s="1"/>
  <c r="AM60" i="3"/>
  <c r="BE60" i="3" s="1"/>
  <c r="AM61" i="3"/>
  <c r="BE61" i="3" s="1"/>
  <c r="AM62" i="3"/>
  <c r="BE62" i="3" s="1"/>
  <c r="AM63" i="3"/>
  <c r="BE63" i="3" s="1"/>
  <c r="AM4" i="3"/>
  <c r="AL5" i="3"/>
  <c r="BD5" i="3" s="1"/>
  <c r="AL6" i="3"/>
  <c r="BD6" i="3" s="1"/>
  <c r="AL7" i="3"/>
  <c r="BD7" i="3" s="1"/>
  <c r="AL8" i="3"/>
  <c r="BD8" i="3" s="1"/>
  <c r="AL9" i="3"/>
  <c r="BD9" i="3" s="1"/>
  <c r="AL10" i="3"/>
  <c r="BD10" i="3" s="1"/>
  <c r="AL11" i="3"/>
  <c r="BD11" i="3" s="1"/>
  <c r="AL12" i="3"/>
  <c r="BD12" i="3" s="1"/>
  <c r="AL13" i="3"/>
  <c r="BD13" i="3" s="1"/>
  <c r="AL14" i="3"/>
  <c r="BD14" i="3" s="1"/>
  <c r="AL15" i="3"/>
  <c r="BD15" i="3" s="1"/>
  <c r="AL16" i="3"/>
  <c r="BD16" i="3" s="1"/>
  <c r="AL17" i="3"/>
  <c r="BD17" i="3" s="1"/>
  <c r="AL18" i="3"/>
  <c r="BD18" i="3" s="1"/>
  <c r="AL19" i="3"/>
  <c r="BD19" i="3" s="1"/>
  <c r="AL20" i="3"/>
  <c r="BD20" i="3" s="1"/>
  <c r="AL21" i="3"/>
  <c r="BD21" i="3" s="1"/>
  <c r="AL22" i="3"/>
  <c r="BD22" i="3" s="1"/>
  <c r="AL23" i="3"/>
  <c r="BD23" i="3" s="1"/>
  <c r="AL24" i="3"/>
  <c r="BD24" i="3" s="1"/>
  <c r="AL25" i="3"/>
  <c r="BD25" i="3" s="1"/>
  <c r="AL26" i="3"/>
  <c r="BD26" i="3" s="1"/>
  <c r="AL27" i="3"/>
  <c r="BD27" i="3" s="1"/>
  <c r="AL28" i="3"/>
  <c r="BD28" i="3" s="1"/>
  <c r="AL29" i="3"/>
  <c r="BD29" i="3" s="1"/>
  <c r="AL30" i="3"/>
  <c r="BD30" i="3" s="1"/>
  <c r="AL31" i="3"/>
  <c r="BD31" i="3" s="1"/>
  <c r="AL32" i="3"/>
  <c r="BD32" i="3" s="1"/>
  <c r="AL33" i="3"/>
  <c r="BD33" i="3" s="1"/>
  <c r="AL34" i="3"/>
  <c r="BD34" i="3" s="1"/>
  <c r="AL35" i="3"/>
  <c r="BD35" i="3" s="1"/>
  <c r="AL36" i="3"/>
  <c r="BD36" i="3" s="1"/>
  <c r="AL37" i="3"/>
  <c r="BD37" i="3" s="1"/>
  <c r="AL38" i="3"/>
  <c r="BD38" i="3" s="1"/>
  <c r="AL39" i="3"/>
  <c r="BD39" i="3" s="1"/>
  <c r="AL40" i="3"/>
  <c r="BD40" i="3" s="1"/>
  <c r="AL41" i="3"/>
  <c r="BD41" i="3" s="1"/>
  <c r="AL42" i="3"/>
  <c r="BD42" i="3" s="1"/>
  <c r="AL43" i="3"/>
  <c r="BD43" i="3" s="1"/>
  <c r="AL44" i="3"/>
  <c r="BD44" i="3" s="1"/>
  <c r="AL45" i="3"/>
  <c r="BD45" i="3" s="1"/>
  <c r="AL46" i="3"/>
  <c r="BD46" i="3" s="1"/>
  <c r="AL47" i="3"/>
  <c r="BD47" i="3" s="1"/>
  <c r="AL48" i="3"/>
  <c r="BD48" i="3" s="1"/>
  <c r="AL49" i="3"/>
  <c r="BD49" i="3" s="1"/>
  <c r="AL50" i="3"/>
  <c r="BD50" i="3" s="1"/>
  <c r="AL51" i="3"/>
  <c r="BD51" i="3" s="1"/>
  <c r="AL52" i="3"/>
  <c r="BD52" i="3" s="1"/>
  <c r="AL53" i="3"/>
  <c r="BD53" i="3" s="1"/>
  <c r="AL54" i="3"/>
  <c r="BD54" i="3" s="1"/>
  <c r="AL55" i="3"/>
  <c r="BD55" i="3" s="1"/>
  <c r="AL56" i="3"/>
  <c r="BD56" i="3" s="1"/>
  <c r="AL57" i="3"/>
  <c r="BD57" i="3" s="1"/>
  <c r="AL58" i="3"/>
  <c r="BD58" i="3" s="1"/>
  <c r="AL59" i="3"/>
  <c r="BD59" i="3" s="1"/>
  <c r="AL60" i="3"/>
  <c r="BD60" i="3" s="1"/>
  <c r="AL61" i="3"/>
  <c r="BD61" i="3" s="1"/>
  <c r="AL62" i="3"/>
  <c r="BD62" i="3" s="1"/>
  <c r="AL63" i="3"/>
  <c r="BD63" i="3" s="1"/>
  <c r="AL4" i="3"/>
  <c r="AK5" i="3"/>
  <c r="BC5" i="3" s="1"/>
  <c r="AK6" i="3"/>
  <c r="BC6" i="3" s="1"/>
  <c r="AK7" i="3"/>
  <c r="BC7" i="3" s="1"/>
  <c r="AK8" i="3"/>
  <c r="BC8" i="3" s="1"/>
  <c r="AK9" i="3"/>
  <c r="AK10" i="3"/>
  <c r="BC10" i="3" s="1"/>
  <c r="AK11" i="3"/>
  <c r="BC11" i="3" s="1"/>
  <c r="AK12" i="3"/>
  <c r="BC12" i="3" s="1"/>
  <c r="AK13" i="3"/>
  <c r="BC13" i="3" s="1"/>
  <c r="AK14" i="3"/>
  <c r="BC14" i="3" s="1"/>
  <c r="AK15" i="3"/>
  <c r="BC15" i="3" s="1"/>
  <c r="AK16" i="3"/>
  <c r="BC16" i="3" s="1"/>
  <c r="AK17" i="3"/>
  <c r="BC17" i="3" s="1"/>
  <c r="AK18" i="3"/>
  <c r="BC18" i="3" s="1"/>
  <c r="AK19" i="3"/>
  <c r="BC19" i="3" s="1"/>
  <c r="AK20" i="3"/>
  <c r="BC20" i="3" s="1"/>
  <c r="AK21" i="3"/>
  <c r="BC21" i="3" s="1"/>
  <c r="AK22" i="3"/>
  <c r="BC22" i="3" s="1"/>
  <c r="AK23" i="3"/>
  <c r="BC23" i="3" s="1"/>
  <c r="AK24" i="3"/>
  <c r="BC24" i="3" s="1"/>
  <c r="AK25" i="3"/>
  <c r="BC25" i="3" s="1"/>
  <c r="AK26" i="3"/>
  <c r="BC26" i="3" s="1"/>
  <c r="AK27" i="3"/>
  <c r="BC27" i="3" s="1"/>
  <c r="AK28" i="3"/>
  <c r="BC28" i="3" s="1"/>
  <c r="AK29" i="3"/>
  <c r="BC29" i="3" s="1"/>
  <c r="AK30" i="3"/>
  <c r="BC30" i="3" s="1"/>
  <c r="AK31" i="3"/>
  <c r="BC31" i="3" s="1"/>
  <c r="AK32" i="3"/>
  <c r="BC32" i="3" s="1"/>
  <c r="AK33" i="3"/>
  <c r="BC33" i="3" s="1"/>
  <c r="AK34" i="3"/>
  <c r="BC34" i="3" s="1"/>
  <c r="AK35" i="3"/>
  <c r="BC35" i="3" s="1"/>
  <c r="AK36" i="3"/>
  <c r="BC36" i="3" s="1"/>
  <c r="AK37" i="3"/>
  <c r="BC37" i="3" s="1"/>
  <c r="AK38" i="3"/>
  <c r="BC38" i="3" s="1"/>
  <c r="AK39" i="3"/>
  <c r="BC39" i="3" s="1"/>
  <c r="AK40" i="3"/>
  <c r="BC40" i="3" s="1"/>
  <c r="AK41" i="3"/>
  <c r="BC41" i="3" s="1"/>
  <c r="AK42" i="3"/>
  <c r="BC42" i="3" s="1"/>
  <c r="AK43" i="3"/>
  <c r="BC43" i="3" s="1"/>
  <c r="AK44" i="3"/>
  <c r="BC44" i="3" s="1"/>
  <c r="AK45" i="3"/>
  <c r="BC45" i="3" s="1"/>
  <c r="AK46" i="3"/>
  <c r="BC46" i="3" s="1"/>
  <c r="AK47" i="3"/>
  <c r="BC47" i="3" s="1"/>
  <c r="AK48" i="3"/>
  <c r="BC48" i="3" s="1"/>
  <c r="AK49" i="3"/>
  <c r="BC49" i="3" s="1"/>
  <c r="AK50" i="3"/>
  <c r="BC50" i="3" s="1"/>
  <c r="AK51" i="3"/>
  <c r="BC51" i="3" s="1"/>
  <c r="AK52" i="3"/>
  <c r="BC52" i="3" s="1"/>
  <c r="AK53" i="3"/>
  <c r="BC53" i="3" s="1"/>
  <c r="AK54" i="3"/>
  <c r="BC54" i="3" s="1"/>
  <c r="AK55" i="3"/>
  <c r="BC55" i="3" s="1"/>
  <c r="AK56" i="3"/>
  <c r="BC56" i="3" s="1"/>
  <c r="AK57" i="3"/>
  <c r="BC57" i="3" s="1"/>
  <c r="AK58" i="3"/>
  <c r="BC58" i="3" s="1"/>
  <c r="AK59" i="3"/>
  <c r="BC59" i="3" s="1"/>
  <c r="AK60" i="3"/>
  <c r="BC60" i="3" s="1"/>
  <c r="AK61" i="3"/>
  <c r="BC61" i="3" s="1"/>
  <c r="AK62" i="3"/>
  <c r="BC62" i="3" s="1"/>
  <c r="AK63" i="3"/>
  <c r="BC63" i="3" s="1"/>
  <c r="AK4" i="3"/>
  <c r="BB6" i="3"/>
  <c r="BB7" i="3"/>
  <c r="N23" i="6"/>
  <c r="BB10" i="3"/>
  <c r="BB11" i="3"/>
  <c r="BB12" i="3"/>
  <c r="BB13" i="3"/>
  <c r="BB14" i="3"/>
  <c r="BB15" i="3"/>
  <c r="BB16" i="3"/>
  <c r="AI5" i="3"/>
  <c r="BA5" i="3" s="1"/>
  <c r="AI6" i="3"/>
  <c r="BA6" i="3" s="1"/>
  <c r="AI7" i="3"/>
  <c r="BA7" i="3" s="1"/>
  <c r="AI8" i="3"/>
  <c r="BA8" i="3" s="1"/>
  <c r="AI9" i="3"/>
  <c r="BA9" i="3" s="1"/>
  <c r="AI10" i="3"/>
  <c r="BA10" i="3" s="1"/>
  <c r="AI11" i="3"/>
  <c r="BA11" i="3" s="1"/>
  <c r="AI12" i="3"/>
  <c r="BA12" i="3" s="1"/>
  <c r="AI13" i="3"/>
  <c r="BA13" i="3" s="1"/>
  <c r="AI14" i="3"/>
  <c r="BA14" i="3" s="1"/>
  <c r="AI15" i="3"/>
  <c r="BA15" i="3" s="1"/>
  <c r="AI16" i="3"/>
  <c r="BA16" i="3" s="1"/>
  <c r="AI17" i="3"/>
  <c r="BA17" i="3" s="1"/>
  <c r="AI18" i="3"/>
  <c r="BA18" i="3" s="1"/>
  <c r="AI19" i="3"/>
  <c r="BA19" i="3" s="1"/>
  <c r="AI20" i="3"/>
  <c r="BA20" i="3" s="1"/>
  <c r="AI21" i="3"/>
  <c r="BA21" i="3" s="1"/>
  <c r="AI22" i="3"/>
  <c r="BA22" i="3" s="1"/>
  <c r="AI23" i="3"/>
  <c r="BA23" i="3" s="1"/>
  <c r="AI24" i="3"/>
  <c r="BA24" i="3" s="1"/>
  <c r="AI25" i="3"/>
  <c r="BA25" i="3" s="1"/>
  <c r="AI26" i="3"/>
  <c r="BA26" i="3" s="1"/>
  <c r="AI27" i="3"/>
  <c r="BA27" i="3" s="1"/>
  <c r="AI28" i="3"/>
  <c r="BA28" i="3" s="1"/>
  <c r="AI29" i="3"/>
  <c r="BA29" i="3" s="1"/>
  <c r="AI30" i="3"/>
  <c r="BA30" i="3" s="1"/>
  <c r="AI31" i="3"/>
  <c r="BA31" i="3" s="1"/>
  <c r="AI32" i="3"/>
  <c r="BA32" i="3" s="1"/>
  <c r="AI33" i="3"/>
  <c r="BA33" i="3" s="1"/>
  <c r="AI34" i="3"/>
  <c r="BA34" i="3" s="1"/>
  <c r="AI35" i="3"/>
  <c r="BA35" i="3" s="1"/>
  <c r="AI36" i="3"/>
  <c r="BA36" i="3" s="1"/>
  <c r="AI37" i="3"/>
  <c r="BA37" i="3" s="1"/>
  <c r="AI38" i="3"/>
  <c r="BA38" i="3" s="1"/>
  <c r="AI39" i="3"/>
  <c r="BA39" i="3" s="1"/>
  <c r="AI40" i="3"/>
  <c r="BA40" i="3" s="1"/>
  <c r="AI41" i="3"/>
  <c r="BA41" i="3" s="1"/>
  <c r="AI42" i="3"/>
  <c r="BA42" i="3" s="1"/>
  <c r="AI43" i="3"/>
  <c r="BA43" i="3" s="1"/>
  <c r="AI44" i="3"/>
  <c r="BA44" i="3" s="1"/>
  <c r="AI45" i="3"/>
  <c r="BA45" i="3" s="1"/>
  <c r="AI46" i="3"/>
  <c r="BA46" i="3" s="1"/>
  <c r="AI47" i="3"/>
  <c r="BA47" i="3" s="1"/>
  <c r="AI48" i="3"/>
  <c r="BA48" i="3" s="1"/>
  <c r="AI49" i="3"/>
  <c r="BA49" i="3" s="1"/>
  <c r="AI50" i="3"/>
  <c r="BA50" i="3" s="1"/>
  <c r="AI51" i="3"/>
  <c r="BA51" i="3" s="1"/>
  <c r="AI52" i="3"/>
  <c r="BA52" i="3" s="1"/>
  <c r="AI53" i="3"/>
  <c r="BA53" i="3" s="1"/>
  <c r="AI54" i="3"/>
  <c r="BA54" i="3" s="1"/>
  <c r="AI55" i="3"/>
  <c r="BA55" i="3" s="1"/>
  <c r="AI56" i="3"/>
  <c r="BA56" i="3" s="1"/>
  <c r="AI57" i="3"/>
  <c r="BA57" i="3" s="1"/>
  <c r="AI58" i="3"/>
  <c r="BA58" i="3" s="1"/>
  <c r="AI59" i="3"/>
  <c r="BA59" i="3" s="1"/>
  <c r="AI60" i="3"/>
  <c r="BA60" i="3" s="1"/>
  <c r="AI61" i="3"/>
  <c r="BA61" i="3" s="1"/>
  <c r="AI62" i="3"/>
  <c r="BA62" i="3" s="1"/>
  <c r="AI63" i="3"/>
  <c r="BA63" i="3" s="1"/>
  <c r="AI4" i="3"/>
  <c r="AH5" i="3"/>
  <c r="AZ5" i="3" s="1"/>
  <c r="AH6" i="3"/>
  <c r="AZ6" i="3" s="1"/>
  <c r="AH7" i="3"/>
  <c r="AZ7" i="3" s="1"/>
  <c r="AH8" i="3"/>
  <c r="AZ8" i="3" s="1"/>
  <c r="AH9" i="3"/>
  <c r="AZ9" i="3" s="1"/>
  <c r="AH10" i="3"/>
  <c r="AZ10" i="3" s="1"/>
  <c r="AH11" i="3"/>
  <c r="AZ11" i="3" s="1"/>
  <c r="AH12" i="3"/>
  <c r="AZ12" i="3" s="1"/>
  <c r="AH13" i="3"/>
  <c r="AZ13" i="3" s="1"/>
  <c r="AH14" i="3"/>
  <c r="AZ14" i="3" s="1"/>
  <c r="AH15" i="3"/>
  <c r="AZ15" i="3" s="1"/>
  <c r="AH16" i="3"/>
  <c r="AZ16" i="3" s="1"/>
  <c r="AH17" i="3"/>
  <c r="AZ17" i="3" s="1"/>
  <c r="AH18" i="3"/>
  <c r="AZ18" i="3" s="1"/>
  <c r="AH19" i="3"/>
  <c r="AZ19" i="3" s="1"/>
  <c r="AH20" i="3"/>
  <c r="AZ20" i="3" s="1"/>
  <c r="AH21" i="3"/>
  <c r="AZ21" i="3" s="1"/>
  <c r="AH22" i="3"/>
  <c r="AZ22" i="3" s="1"/>
  <c r="AH23" i="3"/>
  <c r="AZ23" i="3" s="1"/>
  <c r="AH24" i="3"/>
  <c r="AZ24" i="3" s="1"/>
  <c r="AH25" i="3"/>
  <c r="AZ25" i="3" s="1"/>
  <c r="AH26" i="3"/>
  <c r="AZ26" i="3" s="1"/>
  <c r="AH27" i="3"/>
  <c r="AZ27" i="3" s="1"/>
  <c r="AH28" i="3"/>
  <c r="AZ28" i="3" s="1"/>
  <c r="AH29" i="3"/>
  <c r="AZ29" i="3" s="1"/>
  <c r="AH30" i="3"/>
  <c r="AZ30" i="3" s="1"/>
  <c r="AH31" i="3"/>
  <c r="AZ31" i="3" s="1"/>
  <c r="AH32" i="3"/>
  <c r="AZ32" i="3" s="1"/>
  <c r="AH33" i="3"/>
  <c r="AZ33" i="3" s="1"/>
  <c r="AH34" i="3"/>
  <c r="AZ34" i="3" s="1"/>
  <c r="AH35" i="3"/>
  <c r="AZ35" i="3" s="1"/>
  <c r="AH36" i="3"/>
  <c r="AZ36" i="3" s="1"/>
  <c r="AH37" i="3"/>
  <c r="AZ37" i="3" s="1"/>
  <c r="AH38" i="3"/>
  <c r="AZ38" i="3" s="1"/>
  <c r="AH39" i="3"/>
  <c r="AZ39" i="3" s="1"/>
  <c r="AH40" i="3"/>
  <c r="AZ40" i="3" s="1"/>
  <c r="AH41" i="3"/>
  <c r="AZ41" i="3" s="1"/>
  <c r="AH42" i="3"/>
  <c r="AZ42" i="3" s="1"/>
  <c r="AH43" i="3"/>
  <c r="AZ43" i="3" s="1"/>
  <c r="AH44" i="3"/>
  <c r="AZ44" i="3" s="1"/>
  <c r="AH45" i="3"/>
  <c r="AZ45" i="3" s="1"/>
  <c r="AH46" i="3"/>
  <c r="AZ46" i="3" s="1"/>
  <c r="AH47" i="3"/>
  <c r="AZ47" i="3" s="1"/>
  <c r="AH48" i="3"/>
  <c r="AZ48" i="3" s="1"/>
  <c r="AH49" i="3"/>
  <c r="AZ49" i="3" s="1"/>
  <c r="AH50" i="3"/>
  <c r="AZ50" i="3" s="1"/>
  <c r="AH51" i="3"/>
  <c r="AZ51" i="3" s="1"/>
  <c r="AH52" i="3"/>
  <c r="AZ52" i="3" s="1"/>
  <c r="AH53" i="3"/>
  <c r="AZ53" i="3" s="1"/>
  <c r="AH54" i="3"/>
  <c r="AZ54" i="3" s="1"/>
  <c r="AH55" i="3"/>
  <c r="AZ55" i="3" s="1"/>
  <c r="AH56" i="3"/>
  <c r="AZ56" i="3" s="1"/>
  <c r="AH57" i="3"/>
  <c r="AZ57" i="3" s="1"/>
  <c r="AH58" i="3"/>
  <c r="AZ58" i="3" s="1"/>
  <c r="AH59" i="3"/>
  <c r="AZ59" i="3" s="1"/>
  <c r="AH60" i="3"/>
  <c r="AZ60" i="3" s="1"/>
  <c r="AH61" i="3"/>
  <c r="AZ61" i="3" s="1"/>
  <c r="AH62" i="3"/>
  <c r="AZ62" i="3" s="1"/>
  <c r="AH63" i="3"/>
  <c r="AZ63" i="3" s="1"/>
  <c r="AH4" i="3"/>
  <c r="AG5" i="3"/>
  <c r="AY5" i="3" s="1"/>
  <c r="AG6" i="3"/>
  <c r="AY6" i="3" s="1"/>
  <c r="AG7" i="3"/>
  <c r="AY7" i="3" s="1"/>
  <c r="AG8" i="3"/>
  <c r="AY8" i="3" s="1"/>
  <c r="AG9" i="3"/>
  <c r="AY9" i="3" s="1"/>
  <c r="AG10" i="3"/>
  <c r="AY10" i="3" s="1"/>
  <c r="AG11" i="3"/>
  <c r="AY11" i="3" s="1"/>
  <c r="AG12" i="3"/>
  <c r="AY12" i="3" s="1"/>
  <c r="AG13" i="3"/>
  <c r="AY13" i="3" s="1"/>
  <c r="AG14" i="3"/>
  <c r="AY14" i="3" s="1"/>
  <c r="AG15" i="3"/>
  <c r="AY15" i="3" s="1"/>
  <c r="AG16" i="3"/>
  <c r="AY16" i="3" s="1"/>
  <c r="AG17" i="3"/>
  <c r="AY17" i="3" s="1"/>
  <c r="AG18" i="3"/>
  <c r="AY18" i="3" s="1"/>
  <c r="AG19" i="3"/>
  <c r="AY19" i="3" s="1"/>
  <c r="AG20" i="3"/>
  <c r="AY20" i="3" s="1"/>
  <c r="AG21" i="3"/>
  <c r="AY21" i="3" s="1"/>
  <c r="AG22" i="3"/>
  <c r="AY22" i="3" s="1"/>
  <c r="AG23" i="3"/>
  <c r="AY23" i="3" s="1"/>
  <c r="AG24" i="3"/>
  <c r="AY24" i="3" s="1"/>
  <c r="AG25" i="3"/>
  <c r="AY25" i="3" s="1"/>
  <c r="AG26" i="3"/>
  <c r="AY26" i="3" s="1"/>
  <c r="AG27" i="3"/>
  <c r="AY27" i="3" s="1"/>
  <c r="AG28" i="3"/>
  <c r="AY28" i="3" s="1"/>
  <c r="AG29" i="3"/>
  <c r="AY29" i="3" s="1"/>
  <c r="AG30" i="3"/>
  <c r="AY30" i="3" s="1"/>
  <c r="AG31" i="3"/>
  <c r="AY31" i="3" s="1"/>
  <c r="AG32" i="3"/>
  <c r="AY32" i="3" s="1"/>
  <c r="AG33" i="3"/>
  <c r="AY33" i="3" s="1"/>
  <c r="AG34" i="3"/>
  <c r="AY34" i="3" s="1"/>
  <c r="AG35" i="3"/>
  <c r="AY35" i="3" s="1"/>
  <c r="AG36" i="3"/>
  <c r="AY36" i="3" s="1"/>
  <c r="AG37" i="3"/>
  <c r="AY37" i="3" s="1"/>
  <c r="AG38" i="3"/>
  <c r="AY38" i="3" s="1"/>
  <c r="AG39" i="3"/>
  <c r="AY39" i="3" s="1"/>
  <c r="AG40" i="3"/>
  <c r="AY40" i="3" s="1"/>
  <c r="AG41" i="3"/>
  <c r="AY41" i="3" s="1"/>
  <c r="AG42" i="3"/>
  <c r="AY42" i="3" s="1"/>
  <c r="AG43" i="3"/>
  <c r="AY43" i="3" s="1"/>
  <c r="AG44" i="3"/>
  <c r="AY44" i="3" s="1"/>
  <c r="AG45" i="3"/>
  <c r="AY45" i="3" s="1"/>
  <c r="AG46" i="3"/>
  <c r="AY46" i="3" s="1"/>
  <c r="AG47" i="3"/>
  <c r="AY47" i="3" s="1"/>
  <c r="AG48" i="3"/>
  <c r="AY48" i="3" s="1"/>
  <c r="AG49" i="3"/>
  <c r="AY49" i="3" s="1"/>
  <c r="AG50" i="3"/>
  <c r="AY50" i="3" s="1"/>
  <c r="AG51" i="3"/>
  <c r="AY51" i="3" s="1"/>
  <c r="AG52" i="3"/>
  <c r="AY52" i="3" s="1"/>
  <c r="AG53" i="3"/>
  <c r="AY53" i="3" s="1"/>
  <c r="AG54" i="3"/>
  <c r="AY54" i="3" s="1"/>
  <c r="AG55" i="3"/>
  <c r="AY55" i="3" s="1"/>
  <c r="AG56" i="3"/>
  <c r="AY56" i="3" s="1"/>
  <c r="AG57" i="3"/>
  <c r="AY57" i="3" s="1"/>
  <c r="AG58" i="3"/>
  <c r="AY58" i="3" s="1"/>
  <c r="AG59" i="3"/>
  <c r="AY59" i="3" s="1"/>
  <c r="AG60" i="3"/>
  <c r="AY60" i="3" s="1"/>
  <c r="AG61" i="3"/>
  <c r="AY61" i="3" s="1"/>
  <c r="AG62" i="3"/>
  <c r="AY62" i="3" s="1"/>
  <c r="AG63" i="3"/>
  <c r="AY63" i="3" s="1"/>
  <c r="AG4" i="3"/>
  <c r="AX5" i="3"/>
  <c r="AX6" i="3"/>
  <c r="AX7" i="3"/>
  <c r="AX8" i="3"/>
  <c r="AX10" i="3"/>
  <c r="AX11" i="3"/>
  <c r="AX12" i="3"/>
  <c r="AX13" i="3"/>
  <c r="AX14" i="3"/>
  <c r="AX15" i="3"/>
  <c r="AX16" i="3"/>
  <c r="AW5" i="3"/>
  <c r="AW6" i="3"/>
  <c r="AW7" i="3"/>
  <c r="AW8" i="3"/>
  <c r="AW10" i="3"/>
  <c r="AW11" i="3"/>
  <c r="AW12" i="3"/>
  <c r="AW13" i="3"/>
  <c r="AW14" i="3"/>
  <c r="AW15" i="3"/>
  <c r="AW16" i="3"/>
  <c r="AV5" i="3"/>
  <c r="AV6" i="3"/>
  <c r="AV7" i="3"/>
  <c r="AV8" i="3"/>
  <c r="AV10" i="3"/>
  <c r="AV11" i="3"/>
  <c r="AV12" i="3"/>
  <c r="AV13" i="3"/>
  <c r="AV14" i="3"/>
  <c r="AV15" i="3"/>
  <c r="AV16" i="3"/>
  <c r="AT5" i="3"/>
  <c r="AU5" i="3"/>
  <c r="AT6" i="3"/>
  <c r="AU6" i="3"/>
  <c r="AT7" i="3"/>
  <c r="AU7" i="3"/>
  <c r="AT8" i="3"/>
  <c r="AU8" i="3"/>
  <c r="AT10" i="3"/>
  <c r="AU10" i="3"/>
  <c r="AT11" i="3"/>
  <c r="AU11" i="3"/>
  <c r="AT12" i="3"/>
  <c r="AU12" i="3"/>
  <c r="AT13" i="3"/>
  <c r="AU13" i="3"/>
  <c r="AT14" i="3"/>
  <c r="AU14" i="3"/>
  <c r="AT15" i="3"/>
  <c r="AU15" i="3"/>
  <c r="AT16" i="3"/>
  <c r="AU16" i="3"/>
  <c r="AS5" i="3"/>
  <c r="AS6" i="3"/>
  <c r="AS7" i="3"/>
  <c r="AS8" i="3"/>
  <c r="AS10" i="3"/>
  <c r="AS11" i="3"/>
  <c r="AS12" i="3"/>
  <c r="AS13" i="3"/>
  <c r="AS14" i="3"/>
  <c r="AS15" i="3"/>
  <c r="AS16" i="3"/>
  <c r="AR5" i="3"/>
  <c r="AR6" i="3"/>
  <c r="AR7" i="3"/>
  <c r="AR8" i="3"/>
  <c r="AR10" i="3"/>
  <c r="AR11" i="3"/>
  <c r="AR12" i="3"/>
  <c r="AR13" i="3"/>
  <c r="AR14" i="3"/>
  <c r="AR15" i="3"/>
  <c r="AR16" i="3"/>
  <c r="AQ5" i="3"/>
  <c r="AQ6" i="3"/>
  <c r="AQ7" i="3"/>
  <c r="AQ8" i="3"/>
  <c r="AQ10" i="3"/>
  <c r="AQ11" i="3"/>
  <c r="AQ12" i="3"/>
  <c r="AQ13" i="3"/>
  <c r="AQ14" i="3"/>
  <c r="AQ15" i="3"/>
  <c r="AQ16" i="3"/>
  <c r="AP5" i="3"/>
  <c r="AP6" i="3"/>
  <c r="AP7" i="3"/>
  <c r="AP8" i="3"/>
  <c r="AP10" i="3"/>
  <c r="AP11" i="3"/>
  <c r="AP12" i="3"/>
  <c r="AP13" i="3"/>
  <c r="AP14" i="3"/>
  <c r="AP15" i="3"/>
  <c r="AP16" i="3"/>
  <c r="AO3" i="3"/>
  <c r="AN3" i="3"/>
  <c r="AM3" i="3"/>
  <c r="AL3" i="3"/>
  <c r="AK3" i="3"/>
  <c r="AJ3" i="3"/>
  <c r="AI3" i="3"/>
  <c r="AH3" i="3"/>
  <c r="AG3" i="3"/>
  <c r="AF3" i="3"/>
  <c r="AE3" i="3"/>
  <c r="AD3" i="3"/>
  <c r="AC3" i="3"/>
  <c r="AB3" i="3"/>
  <c r="AA3" i="3"/>
  <c r="Z3" i="3"/>
  <c r="Y3" i="3"/>
  <c r="X3" i="3"/>
  <c r="AO2" i="3"/>
  <c r="AN2" i="3"/>
  <c r="AM2" i="3"/>
  <c r="AL2" i="3"/>
  <c r="AK2" i="3"/>
  <c r="AJ2" i="3"/>
  <c r="AI2" i="3"/>
  <c r="AH2" i="3"/>
  <c r="AG2" i="3"/>
  <c r="AF2" i="3"/>
  <c r="AE2" i="3"/>
  <c r="AD2" i="3"/>
  <c r="AC2" i="3"/>
  <c r="AB2" i="3"/>
  <c r="AA2" i="3"/>
  <c r="Z2" i="3"/>
  <c r="Y2" i="3"/>
  <c r="X2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D2" i="3"/>
  <c r="C2" i="3"/>
  <c r="C3" i="3"/>
  <c r="T2" i="3"/>
  <c r="S2" i="3"/>
  <c r="R2" i="3"/>
  <c r="Q2" i="3"/>
  <c r="P2" i="3"/>
  <c r="O2" i="3"/>
  <c r="N2" i="3"/>
  <c r="M2" i="3"/>
  <c r="L2" i="3"/>
  <c r="K2" i="3"/>
  <c r="J2" i="3"/>
  <c r="I2" i="3"/>
  <c r="H2" i="3"/>
  <c r="F2" i="3"/>
  <c r="G2" i="3"/>
  <c r="E2" i="3"/>
  <c r="A18" i="4"/>
  <c r="A19" i="4" s="1"/>
  <c r="A20" i="4" s="1"/>
  <c r="A21" i="4" s="1"/>
  <c r="A22" i="4" s="1"/>
  <c r="A4" i="4"/>
  <c r="A5" i="4" s="1"/>
  <c r="A6" i="4" s="1"/>
  <c r="A7" i="4" s="1"/>
  <c r="A8" i="4" s="1"/>
  <c r="A9" i="4" s="1"/>
  <c r="A10" i="4" s="1"/>
  <c r="A11" i="4" s="1"/>
  <c r="A12" i="4" s="1"/>
  <c r="A13" i="4" s="1"/>
  <c r="A14" i="4" s="1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BH23" i="3" l="1"/>
  <c r="BH17" i="3"/>
  <c r="BH18" i="3"/>
  <c r="BH22" i="3"/>
  <c r="BH21" i="3"/>
  <c r="BH20" i="3"/>
  <c r="BH19" i="3"/>
  <c r="BE4" i="3"/>
  <c r="N26" i="6"/>
  <c r="BF4" i="3"/>
  <c r="N27" i="6"/>
  <c r="N28" i="6"/>
  <c r="BG4" i="3"/>
  <c r="AY4" i="3"/>
  <c r="N19" i="6"/>
  <c r="AZ4" i="3"/>
  <c r="N20" i="6"/>
  <c r="N21" i="6"/>
  <c r="BA4" i="3"/>
  <c r="BD4" i="3"/>
  <c r="N25" i="6"/>
  <c r="BH14" i="3"/>
  <c r="BB9" i="3"/>
  <c r="AX9" i="3"/>
  <c r="N18" i="6"/>
  <c r="AW9" i="3"/>
  <c r="N17" i="6"/>
  <c r="N16" i="6"/>
  <c r="AV9" i="3"/>
  <c r="N15" i="6"/>
  <c r="AU9" i="3"/>
  <c r="AT9" i="3"/>
  <c r="N14" i="6"/>
  <c r="AS9" i="3"/>
  <c r="N13" i="6"/>
  <c r="N12" i="6"/>
  <c r="AR9" i="3"/>
  <c r="N11" i="6"/>
  <c r="AQ9" i="3"/>
  <c r="BH10" i="3"/>
  <c r="N10" i="6"/>
  <c r="AP9" i="3"/>
  <c r="AX4" i="3"/>
  <c r="AW4" i="3"/>
  <c r="AV4" i="3"/>
  <c r="AU4" i="3"/>
  <c r="AT4" i="3"/>
  <c r="AS4" i="3"/>
  <c r="AR4" i="3"/>
  <c r="AQ4" i="3"/>
  <c r="BH7" i="3"/>
  <c r="BH8" i="3"/>
  <c r="BH6" i="3"/>
  <c r="BH5" i="3"/>
  <c r="BH11" i="3"/>
  <c r="BC4" i="3"/>
  <c r="BH16" i="3"/>
  <c r="BH13" i="3"/>
  <c r="N24" i="6"/>
  <c r="BC9" i="3"/>
  <c r="BH12" i="3"/>
  <c r="BH15" i="3"/>
  <c r="BH4" i="3" l="1"/>
  <c r="BH9" i="3"/>
  <c r="BI16" i="3" l="1"/>
  <c r="L29" i="6"/>
  <c r="BI21" i="3"/>
  <c r="BI23" i="3"/>
  <c r="BI20" i="3"/>
  <c r="BI18" i="3"/>
  <c r="BI19" i="3"/>
  <c r="BI17" i="3"/>
  <c r="BI25" i="3"/>
  <c r="BI24" i="3"/>
  <c r="BI22" i="3"/>
  <c r="BI15" i="3"/>
  <c r="BI14" i="3"/>
  <c r="BI7" i="3"/>
  <c r="BI12" i="3"/>
  <c r="BI11" i="3"/>
  <c r="BI5" i="3"/>
  <c r="BI4" i="3"/>
  <c r="BI6" i="3"/>
  <c r="BI10" i="3"/>
  <c r="BI9" i="3"/>
  <c r="BI13" i="3"/>
  <c r="BI8" i="3"/>
</calcChain>
</file>

<file path=xl/sharedStrings.xml><?xml version="1.0" encoding="utf-8"?>
<sst xmlns="http://schemas.openxmlformats.org/spreadsheetml/2006/main" count="336" uniqueCount="109">
  <si>
    <t xml:space="preserve">สำนักงานเขตพื้นที่  </t>
  </si>
  <si>
    <t xml:space="preserve">ปีการศึกษา  </t>
  </si>
  <si>
    <t xml:space="preserve">โรงเรียน   </t>
  </si>
  <si>
    <t xml:space="preserve">ครูประจำชั้นคนที่ 1   </t>
  </si>
  <si>
    <t xml:space="preserve">ครูประจำชั้นคนที่ 2   </t>
  </si>
  <si>
    <t xml:space="preserve">ผู้บริหารสถานศึกษา  </t>
  </si>
  <si>
    <t xml:space="preserve">หัวหน้า/รอง ฝ่ายวิชาการ  </t>
  </si>
  <si>
    <t>ที่</t>
  </si>
  <si>
    <t xml:space="preserve">ชั้น   </t>
  </si>
  <si>
    <t>ชื่อ - นามสกุล</t>
  </si>
  <si>
    <t>รหัสวิชา</t>
  </si>
  <si>
    <t>ชื่อวิชา</t>
  </si>
  <si>
    <t>น้ำหนัก</t>
  </si>
  <si>
    <t>วิชาพื้นฐาน (สูงสุด 12 วิชา)</t>
  </si>
  <si>
    <t>วิชาเพิ่มเติม (สูงสุด 6 วิชา)</t>
  </si>
  <si>
    <t>เลขที่</t>
  </si>
  <si>
    <t>วิชาพื้นฐาน (กรอกคะแนน)</t>
  </si>
  <si>
    <t>วิชาเพิ่มเติม (กรอกคะแนน)</t>
  </si>
  <si>
    <t xml:space="preserve">วิชาเพิ่มเติม </t>
  </si>
  <si>
    <t>วิชาพื้นฐาน (สูตรจะประมวลผลเกรดจากคะแนนที่คุณครูกรอก)</t>
  </si>
  <si>
    <t>อ่านคิดวิเคราะห์ เขียน</t>
  </si>
  <si>
    <t>คุณลักษณะอันพึงประสงค์</t>
  </si>
  <si>
    <t>กิจกรรมพัฒนาผู้เรียน</t>
  </si>
  <si>
    <t>ดีเยี่ยม</t>
  </si>
  <si>
    <t>ผ่าน</t>
  </si>
  <si>
    <t>เกณฑ์ประเมิน</t>
  </si>
  <si>
    <t>ดี</t>
  </si>
  <si>
    <t>ไม่ผ่าน</t>
  </si>
  <si>
    <t/>
  </si>
  <si>
    <t>วิชาพื้นฐาน (ผลการเรียน x น้ำหนัก)</t>
  </si>
  <si>
    <t>เกรดเฉลี่ย</t>
  </si>
  <si>
    <t>ลำดับที่</t>
  </si>
  <si>
    <t>ภาคเรียนที่ 1</t>
  </si>
  <si>
    <t>แบบรายงานผลการพัฒนาคุณภาพผู้เรียน</t>
  </si>
  <si>
    <t>โรงเรียน</t>
  </si>
  <si>
    <t>สำนักงานเขตพื้นที่การศึกษา</t>
  </si>
  <si>
    <t>ชั้น</t>
  </si>
  <si>
    <t>ภาคเรียนที่</t>
  </si>
  <si>
    <t>ปีการศึกษา</t>
  </si>
  <si>
    <t>รายวิชาพื้นฐาน</t>
  </si>
  <si>
    <t>คะแนน</t>
  </si>
  <si>
    <t>ผลการเรียน</t>
  </si>
  <si>
    <t>หมายเหตุ</t>
  </si>
  <si>
    <t>รายวิชาเพิ่มเติม</t>
  </si>
  <si>
    <t xml:space="preserve">ผลการเรียนเฉลี่ย  </t>
  </si>
  <si>
    <t>สรุปผลการประเมินด้านต่างๆ</t>
  </si>
  <si>
    <t>คุณลักษณะอันพึงประสงค์ของสถานศึกษา</t>
  </si>
  <si>
    <t>การอ่านคิดวิเคราะห์และเขียนสื่อความ</t>
  </si>
  <si>
    <t>ลงชื่อ</t>
  </si>
  <si>
    <t>(ครูประจำชั้นคนที่ 1)</t>
  </si>
  <si>
    <t>(ครูประจำชั้นคนที่ 2)</t>
  </si>
  <si>
    <t>หัวหน้า/รอง ฝ่ายวิชาการ</t>
  </si>
  <si>
    <t>เลือกเลขที่นักเรียนที่ต้อการพิมพ์</t>
  </si>
  <si>
    <t>ผลประเมินเฉพาะเทอม 1</t>
  </si>
  <si>
    <t xml:space="preserve">แบบธรรมดา ใช้สูตร vlookup จำนวนนักเรียนสูงสุด 60 คน </t>
  </si>
  <si>
    <t>สำนักงานเขตพื้นที่การศึกษาประถมศึกษาปทุมธานีเขต 1</t>
  </si>
  <si>
    <t>ศาลาพัน</t>
  </si>
  <si>
    <t>ตำแหน่ง</t>
  </si>
  <si>
    <t>ภาคเรียน</t>
  </si>
  <si>
    <t>1-2</t>
  </si>
  <si>
    <t>นางสาวศิริลักษณ์ สืบไทย</t>
  </si>
  <si>
    <t>ผู้อำนวยการโรงเรียนศาลาพัน</t>
  </si>
  <si>
    <t>วันอนุมัติผลการเรียน</t>
  </si>
  <si>
    <t>นายกานต์ สุขกลาง</t>
  </si>
  <si>
    <t>ประถมศึกษาปีที่ 5</t>
  </si>
  <si>
    <t>นางสุชิน สาระบุตร</t>
  </si>
  <si>
    <t>นายจารุบุตร บุณย์เพิ่ม</t>
  </si>
  <si>
    <t>ท15101</t>
  </si>
  <si>
    <t>ภาษาไทย 5</t>
  </si>
  <si>
    <t>ค15101</t>
  </si>
  <si>
    <t>คณิตศาสตร์ 5</t>
  </si>
  <si>
    <t>ว15101</t>
  </si>
  <si>
    <t>วิทยาศาสตร์และเทคโนโลยี 5</t>
  </si>
  <si>
    <t>ส15101</t>
  </si>
  <si>
    <t>สังคมศึกษา ศาสนาและวัฒนธรรม 5</t>
  </si>
  <si>
    <t>ส15102</t>
  </si>
  <si>
    <t>ประวัติศาสตร์ 5</t>
  </si>
  <si>
    <t>พ15101</t>
  </si>
  <si>
    <t>สุขศึกษาและพลศึกษา 5</t>
  </si>
  <si>
    <t>ศ15101</t>
  </si>
  <si>
    <t>ศิลปะ 5</t>
  </si>
  <si>
    <t>ง15101</t>
  </si>
  <si>
    <t>การงานอาชีพ 5</t>
  </si>
  <si>
    <t>อ15101</t>
  </si>
  <si>
    <t>ภาษาอังกฤษ 5</t>
  </si>
  <si>
    <t>ส15235</t>
  </si>
  <si>
    <t>ว15201</t>
  </si>
  <si>
    <t>ส15201</t>
  </si>
  <si>
    <t>หน้าที่พลเมือง 5</t>
  </si>
  <si>
    <t>คอมพิวเตอร์ 5</t>
  </si>
  <si>
    <t>การป้องกันการทุจริต 5</t>
  </si>
  <si>
    <t>31 มีนาคม 2569</t>
  </si>
  <si>
    <t>เด็กหญิงชุติกาญจน์ เสาวดา</t>
  </si>
  <si>
    <t>เด็กหญิงกันยรัตน์ ปิ่นสุก</t>
  </si>
  <si>
    <t>เด็กหญิงกัลยา พุฒซ้อน</t>
  </si>
  <si>
    <t>เด็กหญิงณัฐวดี ประสริฐสังข์</t>
  </si>
  <si>
    <t>เด็กหญิงธิดารัตน์ คชบาง</t>
  </si>
  <si>
    <t>เด็กชายกฤติน แก้วมีรักษ์</t>
  </si>
  <si>
    <t>เด็กหญิงกมลชนก จิตรโคตร</t>
  </si>
  <si>
    <t>เด็กหญิงพรรณราย  เนตรสว่าง</t>
  </si>
  <si>
    <t>เด็กชายกฤษกร์  ศรีมงคล</t>
  </si>
  <si>
    <t>เด็กชายอนันต์ ชักนำ</t>
  </si>
  <si>
    <t>เด็กชายสหรัฐ วิลานันท์</t>
  </si>
  <si>
    <t>เด็กชายวัชรพงศ์ บุญยืน</t>
  </si>
  <si>
    <t>เด็กชายพีระวัฒน์ ดีวันชัย</t>
  </si>
  <si>
    <t>เด็กชายธันวา ทองศรี</t>
  </si>
  <si>
    <t>เด็กชายธนวรรธน์ เฮ็งสวัสดิ์</t>
  </si>
  <si>
    <t>เด็กชายวงศธร เขจรนารถ</t>
  </si>
  <si>
    <t>เด็กชายธีรศักดิ์ สมเผ่า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</si>
</sst>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\ yyyy"/>
  </numFmts>
  <fonts count="13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8"/>
      <color theme="1"/>
      <name val="TH SarabunPSK"/>
      <family val="2"/>
    </font>
    <font>
      <b/>
      <sz val="20"/>
      <color theme="1"/>
      <name val="TH SarabunPSK"/>
      <family val="2"/>
    </font>
    <font>
      <sz val="18"/>
      <color theme="0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b/>
      <sz val="16"/>
      <color theme="1" tint="0.249977111117893"/>
      <name val="TH SarabunPSK"/>
      <family val="2"/>
    </font>
    <font>
      <b/>
      <sz val="16"/>
      <color rgb="FFC00000"/>
      <name val="TH SarabunPSK"/>
      <family val="2"/>
    </font>
    <font>
      <sz val="16"/>
      <color rgb="FF000000"/>
      <name val="TH SarabunPSK"/>
      <family val="2"/>
    </font>
  </fonts>
  <fills count="28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45DF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08C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2" borderId="0" xfId="0" applyFont="1" applyFill="1"/>
    <xf numFmtId="0" fontId="1" fillId="0" borderId="0" xfId="0" applyFont="1"/>
    <xf numFmtId="0" fontId="1" fillId="3" borderId="0" xfId="0" applyFont="1" applyFill="1"/>
    <xf numFmtId="0" fontId="1" fillId="4" borderId="0" xfId="0" applyFont="1" applyFill="1"/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shrinkToFit="1"/>
    </xf>
    <xf numFmtId="0" fontId="1" fillId="0" borderId="1" xfId="0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3" borderId="0" xfId="0" applyFont="1" applyFill="1" applyAlignment="1">
      <alignment horizontal="right"/>
    </xf>
    <xf numFmtId="0" fontId="4" fillId="11" borderId="1" xfId="0" applyFont="1" applyFill="1" applyBorder="1" applyAlignment="1">
      <alignment textRotation="90" shrinkToFit="1"/>
    </xf>
    <xf numFmtId="0" fontId="4" fillId="7" borderId="1" xfId="0" applyFont="1" applyFill="1" applyBorder="1" applyAlignment="1">
      <alignment horizontal="center" textRotation="90" shrinkToFit="1"/>
    </xf>
    <xf numFmtId="0" fontId="1" fillId="9" borderId="8" xfId="0" applyFon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 shrinkToFit="1"/>
    </xf>
    <xf numFmtId="0" fontId="4" fillId="11" borderId="4" xfId="0" applyFont="1" applyFill="1" applyBorder="1" applyAlignment="1">
      <alignment horizontal="center" vertical="center" shrinkToFit="1"/>
    </xf>
    <xf numFmtId="0" fontId="4" fillId="7" borderId="4" xfId="0" applyFont="1" applyFill="1" applyBorder="1" applyAlignment="1">
      <alignment horizontal="center" vertical="center" shrinkToFit="1"/>
    </xf>
    <xf numFmtId="0" fontId="4" fillId="13" borderId="1" xfId="0" applyFont="1" applyFill="1" applyBorder="1" applyAlignment="1">
      <alignment textRotation="90" shrinkToFit="1"/>
    </xf>
    <xf numFmtId="0" fontId="4" fillId="13" borderId="1" xfId="0" applyFont="1" applyFill="1" applyBorder="1" applyAlignment="1">
      <alignment horizontal="center" textRotation="90" shrinkToFit="1"/>
    </xf>
    <xf numFmtId="0" fontId="4" fillId="13" borderId="4" xfId="0" applyFont="1" applyFill="1" applyBorder="1" applyAlignment="1">
      <alignment horizontal="center" vertical="center" shrinkToFit="1"/>
    </xf>
    <xf numFmtId="0" fontId="4" fillId="18" borderId="1" xfId="0" applyFont="1" applyFill="1" applyBorder="1" applyAlignment="1">
      <alignment textRotation="90" shrinkToFit="1"/>
    </xf>
    <xf numFmtId="0" fontId="4" fillId="18" borderId="1" xfId="0" applyFont="1" applyFill="1" applyBorder="1" applyAlignment="1">
      <alignment horizontal="center" textRotation="90" shrinkToFit="1"/>
    </xf>
    <xf numFmtId="0" fontId="4" fillId="18" borderId="4" xfId="0" applyFont="1" applyFill="1" applyBorder="1" applyAlignment="1">
      <alignment horizontal="center" vertical="center" shrinkToFit="1"/>
    </xf>
    <xf numFmtId="0" fontId="1" fillId="19" borderId="1" xfId="0" applyFont="1" applyFill="1" applyBorder="1" applyAlignment="1">
      <alignment horizontal="center" vertical="center"/>
    </xf>
    <xf numFmtId="0" fontId="6" fillId="21" borderId="4" xfId="0" applyFont="1" applyFill="1" applyBorder="1" applyAlignment="1">
      <alignment horizontal="center" vertical="center" shrinkToFit="1"/>
    </xf>
    <xf numFmtId="0" fontId="1" fillId="22" borderId="1" xfId="0" applyFont="1" applyFill="1" applyBorder="1" applyAlignment="1">
      <alignment horizontal="center" vertical="center"/>
    </xf>
    <xf numFmtId="0" fontId="1" fillId="24" borderId="1" xfId="0" applyFont="1" applyFill="1" applyBorder="1" applyAlignment="1">
      <alignment horizontal="center" vertical="center"/>
    </xf>
    <xf numFmtId="0" fontId="3" fillId="10" borderId="3" xfId="0" applyFont="1" applyFill="1" applyBorder="1" applyAlignment="1">
      <alignment vertical="center" shrinkToFit="1"/>
    </xf>
    <xf numFmtId="0" fontId="3" fillId="9" borderId="4" xfId="0" applyFont="1" applyFill="1" applyBorder="1" applyAlignment="1">
      <alignment horizontal="center" vertical="center" shrinkToFit="1"/>
    </xf>
    <xf numFmtId="0" fontId="1" fillId="7" borderId="0" xfId="0" applyFont="1" applyFill="1" applyAlignment="1">
      <alignment horizontal="center" vertical="center"/>
    </xf>
    <xf numFmtId="0" fontId="1" fillId="7" borderId="0" xfId="0" applyFont="1" applyFill="1"/>
    <xf numFmtId="0" fontId="1" fillId="26" borderId="1" xfId="0" applyFont="1" applyFill="1" applyBorder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 shrinkToFit="1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left" shrinkToFit="1"/>
      <protection locked="0"/>
    </xf>
    <xf numFmtId="0" fontId="1" fillId="0" borderId="10" xfId="0" applyFont="1" applyBorder="1" applyAlignment="1" applyProtection="1">
      <alignment horizontal="left" shrinkToFit="1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11" fillId="26" borderId="0" xfId="0" applyFont="1" applyFill="1" applyAlignment="1" applyProtection="1">
      <alignment horizontal="center" vertical="center"/>
      <protection locked="0"/>
    </xf>
    <xf numFmtId="0" fontId="1" fillId="0" borderId="16" xfId="0" applyFont="1" applyBorder="1" applyAlignment="1">
      <alignment horizontal="center" vertical="center"/>
    </xf>
    <xf numFmtId="0" fontId="1" fillId="0" borderId="18" xfId="0" applyFont="1" applyBorder="1"/>
    <xf numFmtId="0" fontId="7" fillId="0" borderId="0" xfId="0" applyFont="1"/>
    <xf numFmtId="0" fontId="7" fillId="0" borderId="11" xfId="0" applyFont="1" applyBorder="1" applyAlignment="1">
      <alignment horizontal="center" vertical="center"/>
    </xf>
    <xf numFmtId="0" fontId="7" fillId="0" borderId="23" xfId="0" applyFont="1" applyBorder="1"/>
    <xf numFmtId="0" fontId="7" fillId="2" borderId="0" xfId="0" applyFont="1" applyFill="1"/>
    <xf numFmtId="0" fontId="7" fillId="0" borderId="12" xfId="0" applyFont="1" applyBorder="1" applyAlignment="1">
      <alignment horizontal="center" vertical="center"/>
    </xf>
    <xf numFmtId="0" fontId="7" fillId="0" borderId="22" xfId="0" applyFont="1" applyBorder="1"/>
    <xf numFmtId="0" fontId="7" fillId="0" borderId="12" xfId="0" applyFont="1" applyBorder="1"/>
    <xf numFmtId="0" fontId="7" fillId="0" borderId="21" xfId="0" applyFont="1" applyBorder="1"/>
    <xf numFmtId="0" fontId="2" fillId="0" borderId="8" xfId="0" applyFont="1" applyBorder="1" applyAlignment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1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" fillId="26" borderId="1" xfId="0" applyNumberFormat="1" applyFont="1" applyFill="1" applyBorder="1" applyAlignment="1">
      <alignment horizontal="center" vertical="center"/>
    </xf>
    <xf numFmtId="49" fontId="1" fillId="26" borderId="1" xfId="0" applyNumberFormat="1" applyFont="1" applyFill="1" applyBorder="1" applyAlignment="1">
      <alignment horizontal="center"/>
    </xf>
    <xf numFmtId="0" fontId="1" fillId="0" borderId="1" xfId="0" applyFont="1" applyBorder="1" applyAlignment="1" applyProtection="1">
      <alignment vertical="center"/>
      <protection locked="0"/>
    </xf>
    <xf numFmtId="0" fontId="1" fillId="26" borderId="1" xfId="0" applyFont="1" applyFill="1" applyBorder="1" applyProtection="1">
      <protection locked="0"/>
    </xf>
    <xf numFmtId="0" fontId="1" fillId="0" borderId="1" xfId="0" applyFont="1" applyBorder="1" applyProtection="1">
      <protection locked="0"/>
    </xf>
    <xf numFmtId="0" fontId="12" fillId="26" borderId="1" xfId="0" applyFont="1" applyFill="1" applyBorder="1" applyProtection="1">
      <protection locked="0"/>
    </xf>
    <xf numFmtId="0" fontId="1" fillId="0" borderId="1" xfId="0" applyFont="1" applyBorder="1" applyAlignment="1" applyProtection="1">
      <alignment horizontal="left" indent="1"/>
      <protection locked="0"/>
    </xf>
    <xf numFmtId="0" fontId="12" fillId="0" borderId="1" xfId="0" applyFont="1" applyBorder="1" applyProtection="1">
      <protection locked="0"/>
    </xf>
    <xf numFmtId="49" fontId="1" fillId="0" borderId="1" xfId="0" applyNumberFormat="1" applyFont="1" applyBorder="1" applyAlignment="1" applyProtection="1">
      <alignment horizontal="left" indent="1"/>
      <protection locked="0"/>
    </xf>
    <xf numFmtId="0" fontId="2" fillId="14" borderId="0" xfId="0" applyFont="1" applyFill="1" applyAlignment="1">
      <alignment horizontal="center"/>
    </xf>
    <xf numFmtId="0" fontId="2" fillId="9" borderId="0" xfId="0" applyFont="1" applyFill="1" applyAlignment="1">
      <alignment horizontal="center" vertical="center" textRotation="90"/>
    </xf>
    <xf numFmtId="0" fontId="2" fillId="3" borderId="0" xfId="0" applyFont="1" applyFill="1" applyAlignment="1">
      <alignment horizontal="center"/>
    </xf>
    <xf numFmtId="0" fontId="2" fillId="26" borderId="0" xfId="0" applyFont="1" applyFill="1" applyAlignment="1" applyProtection="1">
      <alignment horizontal="center"/>
      <protection locked="0"/>
    </xf>
    <xf numFmtId="0" fontId="2" fillId="26" borderId="23" xfId="0" applyFont="1" applyFill="1" applyBorder="1" applyAlignment="1" applyProtection="1">
      <alignment horizontal="center"/>
      <protection locked="0"/>
    </xf>
    <xf numFmtId="0" fontId="5" fillId="5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3" fillId="20" borderId="11" xfId="0" applyFont="1" applyFill="1" applyBorder="1" applyAlignment="1">
      <alignment horizontal="center" vertical="center" textRotation="90" shrinkToFit="1"/>
    </xf>
    <xf numFmtId="0" fontId="3" fillId="20" borderId="12" xfId="0" applyFont="1" applyFill="1" applyBorder="1" applyAlignment="1">
      <alignment horizontal="center" vertical="center" textRotation="90" shrinkToFit="1"/>
    </xf>
    <xf numFmtId="0" fontId="3" fillId="23" borderId="11" xfId="0" applyFont="1" applyFill="1" applyBorder="1" applyAlignment="1">
      <alignment horizontal="center" vertical="center" textRotation="90" shrinkToFit="1"/>
    </xf>
    <xf numFmtId="0" fontId="2" fillId="13" borderId="1" xfId="0" applyFont="1" applyFill="1" applyBorder="1" applyAlignment="1">
      <alignment horizontal="center" vertical="center"/>
    </xf>
    <xf numFmtId="0" fontId="2" fillId="18" borderId="1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2" fillId="16" borderId="6" xfId="0" applyFont="1" applyFill="1" applyBorder="1" applyAlignment="1">
      <alignment horizontal="center" vertical="center"/>
    </xf>
    <xf numFmtId="0" fontId="2" fillId="16" borderId="7" xfId="0" applyFont="1" applyFill="1" applyBorder="1" applyAlignment="1">
      <alignment horizontal="center" vertical="center"/>
    </xf>
    <xf numFmtId="0" fontId="2" fillId="16" borderId="2" xfId="0" applyFont="1" applyFill="1" applyBorder="1" applyAlignment="1">
      <alignment horizontal="center" vertical="center"/>
    </xf>
    <xf numFmtId="0" fontId="4" fillId="17" borderId="4" xfId="0" applyFont="1" applyFill="1" applyBorder="1" applyAlignment="1">
      <alignment horizontal="center" vertical="center" textRotation="90" shrinkToFit="1"/>
    </xf>
    <xf numFmtId="0" fontId="4" fillId="17" borderId="5" xfId="0" applyFont="1" applyFill="1" applyBorder="1" applyAlignment="1">
      <alignment horizontal="center" vertical="center" textRotation="90" shrinkToFit="1"/>
    </xf>
    <xf numFmtId="0" fontId="4" fillId="12" borderId="4" xfId="0" applyFont="1" applyFill="1" applyBorder="1" applyAlignment="1">
      <alignment horizontal="center" vertical="center" textRotation="90" shrinkToFit="1"/>
    </xf>
    <xf numFmtId="0" fontId="4" fillId="12" borderId="5" xfId="0" applyFont="1" applyFill="1" applyBorder="1" applyAlignment="1">
      <alignment horizontal="center" vertical="center" textRotation="90" shrinkToFit="1"/>
    </xf>
    <xf numFmtId="0" fontId="4" fillId="15" borderId="4" xfId="0" applyFont="1" applyFill="1" applyBorder="1" applyAlignment="1">
      <alignment horizontal="center" vertical="center" textRotation="90" shrinkToFit="1"/>
    </xf>
    <xf numFmtId="0" fontId="4" fillId="15" borderId="5" xfId="0" applyFont="1" applyFill="1" applyBorder="1" applyAlignment="1">
      <alignment horizontal="center" vertical="center" textRotation="90" shrinkToFit="1"/>
    </xf>
    <xf numFmtId="0" fontId="2" fillId="12" borderId="1" xfId="0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10" fillId="11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center" vertical="center" shrinkToFit="1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 shrinkToFit="1"/>
    </xf>
    <xf numFmtId="0" fontId="7" fillId="0" borderId="14" xfId="0" applyFont="1" applyBorder="1" applyAlignment="1">
      <alignment horizontal="center" vertical="center" shrinkToFit="1"/>
    </xf>
    <xf numFmtId="0" fontId="9" fillId="13" borderId="1" xfId="0" applyFont="1" applyFill="1" applyBorder="1" applyAlignment="1">
      <alignment horizontal="center" vertical="center"/>
    </xf>
    <xf numFmtId="0" fontId="8" fillId="25" borderId="1" xfId="0" applyFont="1" applyFill="1" applyBorder="1" applyAlignment="1">
      <alignment horizontal="center" vertical="center" shrinkToFit="1"/>
    </xf>
    <xf numFmtId="0" fontId="8" fillId="25" borderId="1" xfId="0" applyFont="1" applyFill="1" applyBorder="1" applyAlignment="1">
      <alignment horizontal="center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8" fillId="13" borderId="1" xfId="0" applyFont="1" applyFill="1" applyBorder="1" applyAlignment="1">
      <alignment horizontal="right" vertical="center"/>
    </xf>
    <xf numFmtId="2" fontId="8" fillId="0" borderId="1" xfId="0" applyNumberFormat="1" applyFont="1" applyBorder="1" applyAlignment="1">
      <alignment horizontal="center"/>
    </xf>
    <xf numFmtId="0" fontId="8" fillId="25" borderId="6" xfId="0" applyFont="1" applyFill="1" applyBorder="1" applyAlignment="1">
      <alignment horizontal="center"/>
    </xf>
    <xf numFmtId="0" fontId="8" fillId="25" borderId="7" xfId="0" applyFont="1" applyFill="1" applyBorder="1" applyAlignment="1">
      <alignment horizontal="center"/>
    </xf>
    <xf numFmtId="0" fontId="8" fillId="25" borderId="2" xfId="0" applyFont="1" applyFill="1" applyBorder="1" applyAlignment="1">
      <alignment horizontal="center"/>
    </xf>
    <xf numFmtId="0" fontId="7" fillId="0" borderId="9" xfId="0" applyFont="1" applyBorder="1" applyAlignment="1">
      <alignment horizontal="left" vertical="center" indent="1"/>
    </xf>
    <xf numFmtId="0" fontId="7" fillId="0" borderId="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1" xfId="0" applyFont="1" applyBorder="1" applyAlignment="1">
      <alignment horizontal="right" indent="2"/>
    </xf>
    <xf numFmtId="0" fontId="8" fillId="0" borderId="0" xfId="0" applyFont="1" applyAlignment="1">
      <alignment horizontal="right" indent="2"/>
    </xf>
    <xf numFmtId="0" fontId="7" fillId="0" borderId="13" xfId="0" applyFont="1" applyBorder="1" applyAlignment="1">
      <alignment horizontal="left" vertical="center" indent="1" shrinkToFit="1"/>
    </xf>
    <xf numFmtId="0" fontId="7" fillId="0" borderId="19" xfId="0" applyFont="1" applyBorder="1" applyAlignment="1">
      <alignment horizontal="left" vertical="center" indent="1" shrinkToFit="1"/>
    </xf>
    <xf numFmtId="164" fontId="7" fillId="0" borderId="0" xfId="0" applyNumberFormat="1" applyFont="1" applyAlignment="1">
      <alignment horizontal="center" vertical="center"/>
    </xf>
    <xf numFmtId="0" fontId="8" fillId="27" borderId="0" xfId="0" applyFont="1" applyFill="1" applyAlignment="1">
      <alignment horizontal="center"/>
    </xf>
    <xf numFmtId="49" fontId="7" fillId="0" borderId="0" xfId="0" applyNumberFormat="1" applyFont="1" applyAlignment="1" applyProtection="1">
      <alignment horizontal="center"/>
      <protection locked="0"/>
    </xf>
    <xf numFmtId="0" fontId="7" fillId="0" borderId="8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left" vertical="center" indent="1"/>
    </xf>
    <xf numFmtId="0" fontId="7" fillId="0" borderId="19" xfId="0" applyFont="1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8E08C"/>
      <color rgb="FF45DF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685800</xdr:colOff>
      <xdr:row>0</xdr:row>
      <xdr:rowOff>0</xdr:rowOff>
    </xdr:from>
    <xdr:ext cx="7067550" cy="1570686"/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7D7C4A38-CD41-456B-8AD9-72118E89B867}"/>
            </a:ext>
          </a:extLst>
        </xdr:cNvPr>
        <xdr:cNvSpPr/>
      </xdr:nvSpPr>
      <xdr:spPr>
        <a:xfrm>
          <a:off x="1562100" y="0"/>
          <a:ext cx="7067550" cy="1570686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l"/>
          <a:r>
            <a:rPr lang="th-TH" sz="4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ผลการเรียนเฉลี่ย </a:t>
          </a:r>
          <a:r>
            <a:rPr lang="en-US" sz="4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GPA</a:t>
          </a:r>
          <a:endParaRPr lang="th-TH" sz="4400" b="1" cap="none" spc="0">
            <a:ln w="9525">
              <a:solidFill>
                <a:schemeClr val="bg1"/>
              </a:solidFill>
              <a:prstDash val="solid"/>
            </a:ln>
            <a:solidFill>
              <a:schemeClr val="tx1"/>
            </a:solidFill>
            <a:effectLst>
              <a:outerShdw blurRad="12700" dist="38100" dir="2700000" algn="tl" rotWithShape="0">
                <a:schemeClr val="bg1">
                  <a:lumMod val="50000"/>
                </a:schemeClr>
              </a:outerShdw>
            </a:effectLst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l"/>
          <a:r>
            <a:rPr lang="th-TH" sz="4400" b="1" cap="none" spc="0">
              <a:ln w="9525">
                <a:solidFill>
                  <a:schemeClr val="bg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  <a:latin typeface="TH SarabunPSK" panose="020B0500040200020003" pitchFamily="34" charset="-34"/>
              <a:cs typeface="TH SarabunPSK" panose="020B0500040200020003" pitchFamily="34" charset="-34"/>
            </a:rPr>
            <a:t>ระดับประถมศึกษา</a:t>
          </a:r>
        </a:p>
      </xdr:txBody>
    </xdr:sp>
    <xdr:clientData/>
  </xdr:oneCellAnchor>
  <xdr:oneCellAnchor>
    <xdr:from>
      <xdr:col>10</xdr:col>
      <xdr:colOff>88155</xdr:colOff>
      <xdr:row>0</xdr:row>
      <xdr:rowOff>102636</xdr:rowOff>
    </xdr:from>
    <xdr:ext cx="3786101" cy="1225785"/>
    <xdr:sp macro="" textlink="">
      <xdr:nvSpPr>
        <xdr:cNvPr id="4" name="สี่เหลี่ยมผืนผ้า 3">
          <a:extLst>
            <a:ext uri="{FF2B5EF4-FFF2-40B4-BE49-F238E27FC236}">
              <a16:creationId xmlns:a16="http://schemas.microsoft.com/office/drawing/2014/main" id="{ABBA25D3-819B-4AEE-82DB-C37F5AFEFB02}"/>
            </a:ext>
          </a:extLst>
        </xdr:cNvPr>
        <xdr:cNvSpPr/>
      </xdr:nvSpPr>
      <xdr:spPr>
        <a:xfrm>
          <a:off x="7755780" y="102636"/>
          <a:ext cx="3786101" cy="1225785"/>
        </a:xfrm>
        <a:prstGeom prst="rect">
          <a:avLst/>
        </a:prstGeom>
        <a:solidFill>
          <a:srgbClr val="FFFF00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ไม่ได้ใส่รหัส</a:t>
          </a:r>
          <a:b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</a:br>
          <a: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สำหรับคุณครูที่ต้องการศึกษา</a:t>
          </a:r>
          <a:b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</a:br>
          <a:r>
            <a:rPr lang="th-TH" sz="2400" b="0" cap="none" spc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การประยุกต์ใช้สูตร</a:t>
          </a:r>
          <a:r>
            <a:rPr lang="th-TH" sz="2400" b="0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 </a:t>
          </a:r>
          <a:r>
            <a:rPr lang="en-US" sz="2400" b="0" cap="none" spc="0" baseline="0">
              <a:ln w="0"/>
              <a:solidFill>
                <a:srgbClr val="FF0000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vlookup</a:t>
          </a:r>
          <a:endParaRPr lang="th-TH" sz="2400" b="0" cap="none" spc="0">
            <a:ln w="0"/>
            <a:solidFill>
              <a:srgbClr val="FF0000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>
    <xdr:from>
      <xdr:col>10</xdr:col>
      <xdr:colOff>47626</xdr:colOff>
      <xdr:row>5</xdr:row>
      <xdr:rowOff>76200</xdr:rowOff>
    </xdr:from>
    <xdr:to>
      <xdr:col>16</xdr:col>
      <xdr:colOff>85725</xdr:colOff>
      <xdr:row>6</xdr:row>
      <xdr:rowOff>133350</xdr:rowOff>
    </xdr:to>
    <xdr:grpSp>
      <xdr:nvGrpSpPr>
        <xdr:cNvPr id="5" name="กลุ่ม 4">
          <a:extLst>
            <a:ext uri="{FF2B5EF4-FFF2-40B4-BE49-F238E27FC236}">
              <a16:creationId xmlns:a16="http://schemas.microsoft.com/office/drawing/2014/main" id="{B4C7631A-634F-475C-98A4-8A91705959E9}"/>
            </a:ext>
          </a:extLst>
        </xdr:cNvPr>
        <xdr:cNvGrpSpPr/>
      </xdr:nvGrpSpPr>
      <xdr:grpSpPr>
        <a:xfrm>
          <a:off x="7911466" y="1645920"/>
          <a:ext cx="2369819" cy="323850"/>
          <a:chOff x="9394946" y="-19049"/>
          <a:chExt cx="606583" cy="323850"/>
        </a:xfrm>
      </xdr:grpSpPr>
      <xdr:sp macro="" textlink="">
        <xdr:nvSpPr>
          <xdr:cNvPr id="6" name="ลูกศร: ซ้าย 5">
            <a:extLst>
              <a:ext uri="{FF2B5EF4-FFF2-40B4-BE49-F238E27FC236}">
                <a16:creationId xmlns:a16="http://schemas.microsoft.com/office/drawing/2014/main" id="{75901222-4622-47D4-B8D8-53B7648F0F4C}"/>
              </a:ext>
            </a:extLst>
          </xdr:cNvPr>
          <xdr:cNvSpPr/>
        </xdr:nvSpPr>
        <xdr:spPr>
          <a:xfrm>
            <a:off x="9394946" y="9525"/>
            <a:ext cx="89496" cy="295275"/>
          </a:xfrm>
          <a:prstGeom prst="leftArrow">
            <a:avLst/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7" name="กล่องข้อความ 6">
            <a:extLst>
              <a:ext uri="{FF2B5EF4-FFF2-40B4-BE49-F238E27FC236}">
                <a16:creationId xmlns:a16="http://schemas.microsoft.com/office/drawing/2014/main" id="{A4B4A88A-F2CB-4DA9-8D6D-7885A8DF2396}"/>
              </a:ext>
            </a:extLst>
          </xdr:cNvPr>
          <xdr:cNvSpPr txBox="1"/>
        </xdr:nvSpPr>
        <xdr:spPr>
          <a:xfrm>
            <a:off x="9496705" y="-19049"/>
            <a:ext cx="504824" cy="3238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200" b="1"/>
              <a:t>ข้อมูลสำหรับสร้างรายการ</a:t>
            </a:r>
            <a:endParaRPr lang="en-US" sz="1200" b="1"/>
          </a:p>
        </xdr:txBody>
      </xdr:sp>
    </xdr:grpSp>
    <xdr:clientData/>
  </xdr:twoCellAnchor>
  <xdr:twoCellAnchor editAs="oneCell">
    <xdr:from>
      <xdr:col>0</xdr:col>
      <xdr:colOff>266700</xdr:colOff>
      <xdr:row>0</xdr:row>
      <xdr:rowOff>152400</xdr:rowOff>
    </xdr:from>
    <xdr:to>
      <xdr:col>2</xdr:col>
      <xdr:colOff>560933</xdr:colOff>
      <xdr:row>3</xdr:row>
      <xdr:rowOff>426823</xdr:rowOff>
    </xdr:to>
    <xdr:pic>
      <xdr:nvPicPr>
        <xdr:cNvPr id="8" name="รูปภาพ 7">
          <a:extLst>
            <a:ext uri="{FF2B5EF4-FFF2-40B4-BE49-F238E27FC236}">
              <a16:creationId xmlns:a16="http://schemas.microsoft.com/office/drawing/2014/main" id="{EBA3A7D7-F625-4C8D-AABD-1A6AEBADF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52400"/>
          <a:ext cx="1170533" cy="1188823"/>
        </a:xfrm>
        <a:prstGeom prst="rect">
          <a:avLst/>
        </a:prstGeom>
      </xdr:spPr>
    </xdr:pic>
    <xdr:clientData/>
  </xdr:twoCellAnchor>
  <xdr:twoCellAnchor>
    <xdr:from>
      <xdr:col>10</xdr:col>
      <xdr:colOff>85726</xdr:colOff>
      <xdr:row>9</xdr:row>
      <xdr:rowOff>266700</xdr:rowOff>
    </xdr:from>
    <xdr:to>
      <xdr:col>16</xdr:col>
      <xdr:colOff>123825</xdr:colOff>
      <xdr:row>11</xdr:row>
      <xdr:rowOff>19050</xdr:rowOff>
    </xdr:to>
    <xdr:grpSp>
      <xdr:nvGrpSpPr>
        <xdr:cNvPr id="9" name="กลุ่ม 8">
          <a:extLst>
            <a:ext uri="{FF2B5EF4-FFF2-40B4-BE49-F238E27FC236}">
              <a16:creationId xmlns:a16="http://schemas.microsoft.com/office/drawing/2014/main" id="{F266751F-8396-4ED9-BC3B-4E363DC70FA8}"/>
            </a:ext>
          </a:extLst>
        </xdr:cNvPr>
        <xdr:cNvGrpSpPr/>
      </xdr:nvGrpSpPr>
      <xdr:grpSpPr>
        <a:xfrm>
          <a:off x="7949566" y="2903220"/>
          <a:ext cx="2369819" cy="285750"/>
          <a:chOff x="9394946" y="-19049"/>
          <a:chExt cx="606583" cy="323850"/>
        </a:xfrm>
      </xdr:grpSpPr>
      <xdr:sp macro="" textlink="">
        <xdr:nvSpPr>
          <xdr:cNvPr id="10" name="ลูกศร: ซ้าย 9">
            <a:extLst>
              <a:ext uri="{FF2B5EF4-FFF2-40B4-BE49-F238E27FC236}">
                <a16:creationId xmlns:a16="http://schemas.microsoft.com/office/drawing/2014/main" id="{A8B9DBC1-B55F-4A03-902F-26482EE04576}"/>
              </a:ext>
            </a:extLst>
          </xdr:cNvPr>
          <xdr:cNvSpPr/>
        </xdr:nvSpPr>
        <xdr:spPr>
          <a:xfrm>
            <a:off x="9394946" y="9525"/>
            <a:ext cx="89496" cy="295275"/>
          </a:xfrm>
          <a:prstGeom prst="leftArrow">
            <a:avLst/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11" name="กล่องข้อความ 10">
            <a:extLst>
              <a:ext uri="{FF2B5EF4-FFF2-40B4-BE49-F238E27FC236}">
                <a16:creationId xmlns:a16="http://schemas.microsoft.com/office/drawing/2014/main" id="{08A1461D-7647-4EA5-8CDE-DD16EC9E8242}"/>
              </a:ext>
            </a:extLst>
          </xdr:cNvPr>
          <xdr:cNvSpPr txBox="1"/>
        </xdr:nvSpPr>
        <xdr:spPr>
          <a:xfrm>
            <a:off x="9496705" y="-19049"/>
            <a:ext cx="504824" cy="3238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200" b="1"/>
              <a:t>ข้อมูลสำหรับสร้างรายการ</a:t>
            </a:r>
            <a:endParaRPr lang="en-US" sz="1200" b="1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133350</xdr:rowOff>
    </xdr:from>
    <xdr:to>
      <xdr:col>1</xdr:col>
      <xdr:colOff>2333625</xdr:colOff>
      <xdr:row>1</xdr:row>
      <xdr:rowOff>676275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919F8275-168C-4696-96ED-B66F2C0A2CC3}"/>
            </a:ext>
          </a:extLst>
        </xdr:cNvPr>
        <xdr:cNvSpPr txBox="1"/>
      </xdr:nvSpPr>
      <xdr:spPr>
        <a:xfrm>
          <a:off x="438150" y="476250"/>
          <a:ext cx="2276475" cy="542925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200" b="1">
              <a:solidFill>
                <a:srgbClr val="C00000"/>
              </a:solidFill>
            </a:rPr>
            <a:t>คำแนะนำ</a:t>
          </a:r>
        </a:p>
        <a:p>
          <a:r>
            <a:rPr lang="th-TH" sz="1100">
              <a:solidFill>
                <a:srgbClr val="FF0000"/>
              </a:solidFill>
            </a:rPr>
            <a:t>กรอกข้อมูลเฉพาะช่องเซลล์สีขาว</a:t>
          </a:r>
          <a:endParaRPr 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1781175</xdr:colOff>
      <xdr:row>2</xdr:row>
      <xdr:rowOff>9525</xdr:rowOff>
    </xdr:from>
    <xdr:to>
      <xdr:col>1</xdr:col>
      <xdr:colOff>2409825</xdr:colOff>
      <xdr:row>2</xdr:row>
      <xdr:rowOff>257175</xdr:rowOff>
    </xdr:to>
    <xdr:sp macro="" textlink="">
      <xdr:nvSpPr>
        <xdr:cNvPr id="3" name="กล่องข้อความ 2">
          <a:extLst>
            <a:ext uri="{FF2B5EF4-FFF2-40B4-BE49-F238E27FC236}">
              <a16:creationId xmlns:a16="http://schemas.microsoft.com/office/drawing/2014/main" id="{EBFA77A3-A141-492C-A552-7E7BDD47F3ED}"/>
            </a:ext>
          </a:extLst>
        </xdr:cNvPr>
        <xdr:cNvSpPr txBox="1"/>
      </xdr:nvSpPr>
      <xdr:spPr>
        <a:xfrm>
          <a:off x="2162175" y="2447925"/>
          <a:ext cx="628650" cy="2476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/>
            <a:t>น้ำหนัก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66674</xdr:colOff>
      <xdr:row>1</xdr:row>
      <xdr:rowOff>278411</xdr:rowOff>
    </xdr:from>
    <xdr:to>
      <xdr:col>2</xdr:col>
      <xdr:colOff>485774</xdr:colOff>
      <xdr:row>4</xdr:row>
      <xdr:rowOff>234209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59BA020C-31BF-4AEF-8EAE-9D39B1035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4" y="326036"/>
          <a:ext cx="828675" cy="841623"/>
        </a:xfrm>
        <a:prstGeom prst="rect">
          <a:avLst/>
        </a:prstGeom>
      </xdr:spPr>
    </xdr:pic>
    <xdr:clientData/>
  </xdr:twoCellAnchor>
  <xdr:twoCellAnchor>
    <xdr:from>
      <xdr:col>24</xdr:col>
      <xdr:colOff>47625</xdr:colOff>
      <xdr:row>1</xdr:row>
      <xdr:rowOff>9526</xdr:rowOff>
    </xdr:from>
    <xdr:to>
      <xdr:col>26</xdr:col>
      <xdr:colOff>133350</xdr:colOff>
      <xdr:row>2</xdr:row>
      <xdr:rowOff>1</xdr:rowOff>
    </xdr:to>
    <xdr:grpSp>
      <xdr:nvGrpSpPr>
        <xdr:cNvPr id="5" name="กลุ่ม 4">
          <a:extLst>
            <a:ext uri="{FF2B5EF4-FFF2-40B4-BE49-F238E27FC236}">
              <a16:creationId xmlns:a16="http://schemas.microsoft.com/office/drawing/2014/main" id="{E5F93C9C-E92A-47FC-82BB-CABF1B935672}"/>
            </a:ext>
          </a:extLst>
        </xdr:cNvPr>
        <xdr:cNvGrpSpPr/>
      </xdr:nvGrpSpPr>
      <xdr:grpSpPr>
        <a:xfrm>
          <a:off x="9656445" y="55246"/>
          <a:ext cx="862965" cy="318135"/>
          <a:chOff x="9429750" y="57151"/>
          <a:chExt cx="847725" cy="323850"/>
        </a:xfrm>
      </xdr:grpSpPr>
      <xdr:sp macro="" textlink="">
        <xdr:nvSpPr>
          <xdr:cNvPr id="3" name="ลูกศร: ซ้าย 2">
            <a:extLst>
              <a:ext uri="{FF2B5EF4-FFF2-40B4-BE49-F238E27FC236}">
                <a16:creationId xmlns:a16="http://schemas.microsoft.com/office/drawing/2014/main" id="{AE5D0509-290A-4B7F-92CF-0FCAD6A72F2D}"/>
              </a:ext>
            </a:extLst>
          </xdr:cNvPr>
          <xdr:cNvSpPr/>
        </xdr:nvSpPr>
        <xdr:spPr>
          <a:xfrm>
            <a:off x="9429750" y="66675"/>
            <a:ext cx="295275" cy="295275"/>
          </a:xfrm>
          <a:prstGeom prst="leftArrow">
            <a:avLst/>
          </a:prstGeom>
          <a:solidFill>
            <a:srgbClr val="C00000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4" name="กล่องข้อความ 3">
            <a:extLst>
              <a:ext uri="{FF2B5EF4-FFF2-40B4-BE49-F238E27FC236}">
                <a16:creationId xmlns:a16="http://schemas.microsoft.com/office/drawing/2014/main" id="{FFC618CF-9839-4D07-9AF5-415A5A3E4037}"/>
              </a:ext>
            </a:extLst>
          </xdr:cNvPr>
          <xdr:cNvSpPr txBox="1"/>
        </xdr:nvSpPr>
        <xdr:spPr>
          <a:xfrm>
            <a:off x="9772651" y="57151"/>
            <a:ext cx="504824" cy="32385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1200" b="1"/>
              <a:t>Click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topLeftCell="A4" workbookViewId="0">
      <selection activeCell="D10" sqref="D10"/>
    </sheetView>
  </sheetViews>
  <sheetFormatPr defaultColWidth="5.6640625" defaultRowHeight="21"/>
  <cols>
    <col min="1" max="2" width="5.6640625" style="1"/>
    <col min="3" max="3" width="17.88671875" style="1" customWidth="1"/>
    <col min="4" max="4" width="48.5546875" style="1" customWidth="1"/>
    <col min="5" max="9" width="5.6640625" style="1"/>
    <col min="10" max="10" width="8.5546875" style="1" customWidth="1"/>
    <col min="11" max="16384" width="5.6640625" style="1"/>
  </cols>
  <sheetData>
    <row r="1" spans="1:10">
      <c r="A1" s="3"/>
      <c r="B1" s="3"/>
      <c r="C1" s="3"/>
      <c r="D1" s="3"/>
      <c r="E1" s="3"/>
      <c r="F1" s="3"/>
      <c r="G1" s="3"/>
      <c r="H1" s="3"/>
      <c r="I1" s="3"/>
      <c r="J1" s="74" t="s">
        <v>25</v>
      </c>
    </row>
    <row r="2" spans="1:10">
      <c r="A2" s="3"/>
      <c r="B2" s="3"/>
      <c r="C2" s="3"/>
      <c r="D2" s="3"/>
      <c r="E2" s="3"/>
      <c r="F2" s="3"/>
      <c r="G2" s="3"/>
      <c r="H2" s="3"/>
      <c r="I2" s="3"/>
      <c r="J2" s="74"/>
    </row>
    <row r="3" spans="1:10">
      <c r="A3" s="3"/>
      <c r="B3" s="3"/>
      <c r="C3" s="3"/>
      <c r="D3" s="3"/>
      <c r="E3" s="3"/>
      <c r="F3" s="3"/>
      <c r="G3" s="3"/>
      <c r="H3" s="3"/>
      <c r="I3" s="3"/>
      <c r="J3" s="74"/>
    </row>
    <row r="4" spans="1:10" ht="38.25" customHeight="1">
      <c r="A4" s="3"/>
      <c r="B4" s="3"/>
      <c r="C4" s="3"/>
      <c r="D4" s="3"/>
      <c r="E4" s="3"/>
      <c r="F4" s="3"/>
      <c r="G4" s="3"/>
      <c r="H4" s="3"/>
      <c r="I4" s="3"/>
      <c r="J4" s="74"/>
    </row>
    <row r="5" spans="1:10" ht="23.25" customHeight="1">
      <c r="A5" s="73" t="s">
        <v>54</v>
      </c>
      <c r="B5" s="73"/>
      <c r="C5" s="73"/>
      <c r="D5" s="73"/>
      <c r="E5" s="73"/>
      <c r="F5" s="73"/>
      <c r="G5" s="73"/>
      <c r="H5" s="73"/>
      <c r="I5" s="73"/>
      <c r="J5" s="38" t="s">
        <v>23</v>
      </c>
    </row>
    <row r="6" spans="1:10">
      <c r="A6" s="4"/>
      <c r="B6" s="4"/>
      <c r="C6" s="4"/>
      <c r="D6" s="4"/>
      <c r="E6" s="4"/>
      <c r="F6" s="4"/>
      <c r="G6" s="4"/>
      <c r="H6" s="4"/>
      <c r="I6" s="4"/>
      <c r="J6" s="38" t="s">
        <v>26</v>
      </c>
    </row>
    <row r="7" spans="1:10">
      <c r="A7" s="3"/>
      <c r="B7" s="3"/>
      <c r="C7" s="15" t="s">
        <v>1</v>
      </c>
      <c r="D7" s="70">
        <v>2568</v>
      </c>
      <c r="E7" s="3"/>
      <c r="F7" s="75" t="s">
        <v>58</v>
      </c>
      <c r="G7" s="75"/>
      <c r="H7" s="76" t="s">
        <v>59</v>
      </c>
      <c r="I7" s="77"/>
      <c r="J7" s="38" t="s">
        <v>24</v>
      </c>
    </row>
    <row r="8" spans="1:10">
      <c r="A8" s="3"/>
      <c r="B8" s="3"/>
      <c r="C8" s="15" t="s">
        <v>0</v>
      </c>
      <c r="D8" s="70" t="s">
        <v>55</v>
      </c>
      <c r="E8" s="3"/>
      <c r="F8" s="3"/>
      <c r="G8" s="3"/>
      <c r="H8" s="3"/>
      <c r="I8" s="3"/>
      <c r="J8" s="38" t="s">
        <v>27</v>
      </c>
    </row>
    <row r="9" spans="1:10">
      <c r="A9" s="3"/>
      <c r="B9" s="3"/>
      <c r="C9" s="15" t="s">
        <v>2</v>
      </c>
      <c r="D9" s="70" t="s">
        <v>56</v>
      </c>
      <c r="E9" s="3"/>
      <c r="F9" s="3"/>
      <c r="G9" s="3"/>
      <c r="H9" s="3"/>
      <c r="I9" s="3"/>
      <c r="J9" s="36"/>
    </row>
    <row r="10" spans="1:10">
      <c r="A10" s="3"/>
      <c r="B10" s="3"/>
      <c r="C10" s="15" t="s">
        <v>8</v>
      </c>
      <c r="D10" s="70" t="s">
        <v>64</v>
      </c>
      <c r="E10" s="3"/>
      <c r="F10" s="3"/>
      <c r="G10" s="3"/>
      <c r="H10" s="3"/>
      <c r="I10" s="3"/>
      <c r="J10" s="64">
        <v>1</v>
      </c>
    </row>
    <row r="11" spans="1:10">
      <c r="A11" s="3"/>
      <c r="B11" s="3"/>
      <c r="C11" s="15" t="s">
        <v>3</v>
      </c>
      <c r="D11" s="70" t="s">
        <v>65</v>
      </c>
      <c r="E11" s="3"/>
      <c r="F11" s="3"/>
      <c r="G11" s="3"/>
      <c r="H11" s="3"/>
      <c r="I11" s="3"/>
      <c r="J11" s="65">
        <v>2</v>
      </c>
    </row>
    <row r="12" spans="1:10">
      <c r="A12" s="3"/>
      <c r="B12" s="3"/>
      <c r="C12" s="15" t="s">
        <v>4</v>
      </c>
      <c r="D12" s="70" t="s">
        <v>66</v>
      </c>
      <c r="E12" s="3"/>
      <c r="F12" s="3"/>
      <c r="G12" s="3"/>
      <c r="H12" s="3"/>
      <c r="I12" s="3"/>
      <c r="J12" s="65" t="s">
        <v>59</v>
      </c>
    </row>
    <row r="13" spans="1:10">
      <c r="A13" s="3"/>
      <c r="B13" s="3"/>
      <c r="C13" s="15" t="s">
        <v>6</v>
      </c>
      <c r="D13" s="70" t="s">
        <v>63</v>
      </c>
      <c r="E13" s="3"/>
      <c r="F13" s="3"/>
      <c r="G13" s="3"/>
      <c r="H13" s="3"/>
      <c r="I13" s="3"/>
      <c r="J13" s="37"/>
    </row>
    <row r="14" spans="1:10">
      <c r="A14" s="3"/>
      <c r="B14" s="3"/>
      <c r="C14" s="15" t="s">
        <v>5</v>
      </c>
      <c r="D14" s="70" t="s">
        <v>60</v>
      </c>
      <c r="E14" s="3"/>
      <c r="F14" s="3"/>
      <c r="G14" s="3"/>
      <c r="H14" s="3"/>
      <c r="I14" s="3"/>
      <c r="J14" s="37"/>
    </row>
    <row r="15" spans="1:10">
      <c r="A15" s="3"/>
      <c r="B15" s="3"/>
      <c r="C15" s="15" t="s">
        <v>57</v>
      </c>
      <c r="D15" s="70" t="s">
        <v>61</v>
      </c>
      <c r="E15" s="3"/>
      <c r="F15" s="3"/>
      <c r="G15" s="3"/>
      <c r="H15" s="3"/>
      <c r="I15" s="3"/>
      <c r="J15" s="37"/>
    </row>
    <row r="16" spans="1:10">
      <c r="A16" s="3"/>
      <c r="B16" s="3"/>
      <c r="C16" s="15" t="s">
        <v>62</v>
      </c>
      <c r="D16" s="72" t="s">
        <v>91</v>
      </c>
      <c r="E16" s="3"/>
      <c r="F16" s="3"/>
      <c r="G16" s="3"/>
      <c r="H16" s="3"/>
      <c r="I16" s="3"/>
      <c r="J16" s="37"/>
    </row>
    <row r="17" spans="1:10">
      <c r="A17" s="4"/>
      <c r="B17" s="4"/>
      <c r="C17" s="4"/>
      <c r="D17" s="4"/>
      <c r="E17" s="4"/>
      <c r="F17" s="4"/>
      <c r="G17" s="4"/>
      <c r="H17" s="4"/>
      <c r="I17" s="4"/>
      <c r="J17" s="37"/>
    </row>
  </sheetData>
  <mergeCells count="4">
    <mergeCell ref="A5:I5"/>
    <mergeCell ref="J1:J4"/>
    <mergeCell ref="F7:G7"/>
    <mergeCell ref="H7:I7"/>
  </mergeCells>
  <dataValidations count="1">
    <dataValidation type="list" allowBlank="1" showInputMessage="1" showErrorMessage="1" sqref="H7:I7" xr:uid="{00000000-0002-0000-0000-000000000000}">
      <formula1>$J$10:$J$12</formula1>
    </dataValidation>
  </dataValidation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4"/>
  <sheetViews>
    <sheetView workbookViewId="0">
      <selection activeCell="C21" sqref="C21"/>
    </sheetView>
  </sheetViews>
  <sheetFormatPr defaultColWidth="5.6640625" defaultRowHeight="21"/>
  <cols>
    <col min="1" max="1" width="5.6640625" style="7"/>
    <col min="2" max="2" width="15.44140625" style="1" customWidth="1"/>
    <col min="3" max="3" width="50" style="1" customWidth="1"/>
    <col min="4" max="4" width="11.44140625" style="1" customWidth="1"/>
    <col min="5" max="16384" width="5.6640625" style="1"/>
  </cols>
  <sheetData>
    <row r="1" spans="1:4" ht="39" customHeight="1">
      <c r="A1" s="78" t="s">
        <v>13</v>
      </c>
      <c r="B1" s="78"/>
      <c r="C1" s="78"/>
      <c r="D1" s="78"/>
    </row>
    <row r="2" spans="1:4" ht="23.4">
      <c r="A2" s="10" t="s">
        <v>7</v>
      </c>
      <c r="B2" s="10" t="s">
        <v>10</v>
      </c>
      <c r="C2" s="10" t="s">
        <v>11</v>
      </c>
      <c r="D2" s="10" t="s">
        <v>12</v>
      </c>
    </row>
    <row r="3" spans="1:4">
      <c r="A3" s="11">
        <v>1</v>
      </c>
      <c r="B3" s="9" t="s">
        <v>67</v>
      </c>
      <c r="C3" s="5" t="s">
        <v>68</v>
      </c>
      <c r="D3" s="9">
        <v>4</v>
      </c>
    </row>
    <row r="4" spans="1:4">
      <c r="A4" s="11">
        <f>A3+1</f>
        <v>2</v>
      </c>
      <c r="B4" s="9" t="s">
        <v>69</v>
      </c>
      <c r="C4" s="5" t="s">
        <v>70</v>
      </c>
      <c r="D4" s="9">
        <v>4</v>
      </c>
    </row>
    <row r="5" spans="1:4">
      <c r="A5" s="11">
        <f t="shared" ref="A5:A14" si="0">A4+1</f>
        <v>3</v>
      </c>
      <c r="B5" s="9" t="s">
        <v>71</v>
      </c>
      <c r="C5" s="5" t="s">
        <v>72</v>
      </c>
      <c r="D5" s="9">
        <v>2</v>
      </c>
    </row>
    <row r="6" spans="1:4">
      <c r="A6" s="11">
        <f t="shared" si="0"/>
        <v>4</v>
      </c>
      <c r="B6" s="9" t="s">
        <v>73</v>
      </c>
      <c r="C6" s="5" t="s">
        <v>74</v>
      </c>
      <c r="D6" s="9">
        <v>2</v>
      </c>
    </row>
    <row r="7" spans="1:4">
      <c r="A7" s="11">
        <f t="shared" si="0"/>
        <v>5</v>
      </c>
      <c r="B7" s="9" t="s">
        <v>75</v>
      </c>
      <c r="C7" s="5" t="s">
        <v>76</v>
      </c>
      <c r="D7" s="9">
        <v>1</v>
      </c>
    </row>
    <row r="8" spans="1:4">
      <c r="A8" s="11">
        <f t="shared" si="0"/>
        <v>6</v>
      </c>
      <c r="B8" s="9" t="s">
        <v>77</v>
      </c>
      <c r="C8" s="5" t="s">
        <v>78</v>
      </c>
      <c r="D8" s="9">
        <v>2</v>
      </c>
    </row>
    <row r="9" spans="1:4">
      <c r="A9" s="11">
        <f t="shared" si="0"/>
        <v>7</v>
      </c>
      <c r="B9" s="9" t="s">
        <v>79</v>
      </c>
      <c r="C9" s="5" t="s">
        <v>80</v>
      </c>
      <c r="D9" s="9">
        <v>2</v>
      </c>
    </row>
    <row r="10" spans="1:4">
      <c r="A10" s="11">
        <f t="shared" si="0"/>
        <v>8</v>
      </c>
      <c r="B10" s="9" t="s">
        <v>81</v>
      </c>
      <c r="C10" s="5" t="s">
        <v>82</v>
      </c>
      <c r="D10" s="9">
        <v>2</v>
      </c>
    </row>
    <row r="11" spans="1:4">
      <c r="A11" s="11">
        <f t="shared" si="0"/>
        <v>9</v>
      </c>
      <c r="B11" s="9" t="s">
        <v>83</v>
      </c>
      <c r="C11" s="5" t="s">
        <v>84</v>
      </c>
      <c r="D11" s="9">
        <v>2</v>
      </c>
    </row>
    <row r="12" spans="1:4">
      <c r="A12" s="11">
        <f t="shared" si="0"/>
        <v>10</v>
      </c>
      <c r="B12" s="9"/>
      <c r="C12" s="5"/>
      <c r="D12" s="14"/>
    </row>
    <row r="13" spans="1:4">
      <c r="A13" s="11">
        <f t="shared" si="0"/>
        <v>11</v>
      </c>
      <c r="B13" s="9"/>
      <c r="C13" s="5"/>
      <c r="D13" s="14"/>
    </row>
    <row r="14" spans="1:4">
      <c r="A14" s="11">
        <f t="shared" si="0"/>
        <v>12</v>
      </c>
      <c r="B14" s="9"/>
      <c r="C14" s="5"/>
      <c r="D14" s="14"/>
    </row>
    <row r="15" spans="1:4" ht="25.8">
      <c r="A15" s="79" t="s">
        <v>14</v>
      </c>
      <c r="B15" s="79"/>
      <c r="C15" s="79"/>
      <c r="D15" s="79"/>
    </row>
    <row r="16" spans="1:4" ht="23.4">
      <c r="A16" s="12" t="s">
        <v>7</v>
      </c>
      <c r="B16" s="12" t="s">
        <v>10</v>
      </c>
      <c r="C16" s="12" t="s">
        <v>11</v>
      </c>
      <c r="D16" s="12" t="s">
        <v>12</v>
      </c>
    </row>
    <row r="17" spans="1:4">
      <c r="A17" s="13">
        <v>1</v>
      </c>
      <c r="B17" s="9" t="s">
        <v>85</v>
      </c>
      <c r="C17" s="5" t="s">
        <v>88</v>
      </c>
      <c r="D17" s="9">
        <v>1</v>
      </c>
    </row>
    <row r="18" spans="1:4">
      <c r="A18" s="13">
        <f>A17+1</f>
        <v>2</v>
      </c>
      <c r="B18" s="9" t="s">
        <v>86</v>
      </c>
      <c r="C18" s="5" t="s">
        <v>89</v>
      </c>
      <c r="D18" s="9">
        <v>2</v>
      </c>
    </row>
    <row r="19" spans="1:4">
      <c r="A19" s="13">
        <f t="shared" ref="A19:A22" si="1">A18+1</f>
        <v>3</v>
      </c>
      <c r="B19" s="9" t="s">
        <v>87</v>
      </c>
      <c r="C19" s="5" t="s">
        <v>90</v>
      </c>
      <c r="D19" s="9">
        <v>1</v>
      </c>
    </row>
    <row r="20" spans="1:4">
      <c r="A20" s="13">
        <f t="shared" si="1"/>
        <v>4</v>
      </c>
      <c r="B20" s="9"/>
      <c r="C20" s="5"/>
      <c r="D20" s="9"/>
    </row>
    <row r="21" spans="1:4">
      <c r="A21" s="13">
        <f t="shared" si="1"/>
        <v>5</v>
      </c>
      <c r="B21" s="9"/>
      <c r="C21" s="5"/>
      <c r="D21" s="9"/>
    </row>
    <row r="22" spans="1:4">
      <c r="A22" s="13">
        <f t="shared" si="1"/>
        <v>6</v>
      </c>
      <c r="B22" s="9"/>
      <c r="C22" s="5"/>
      <c r="D22" s="9"/>
    </row>
    <row r="23" spans="1:4">
      <c r="A23" s="6"/>
      <c r="B23" s="2"/>
      <c r="C23" s="2"/>
      <c r="D23" s="2"/>
    </row>
    <row r="24" spans="1:4">
      <c r="A24" s="6"/>
      <c r="B24" s="2"/>
      <c r="C24" s="2"/>
      <c r="D24" s="2"/>
    </row>
    <row r="25" spans="1:4">
      <c r="A25" s="6"/>
      <c r="B25" s="2"/>
      <c r="C25" s="2"/>
      <c r="D25" s="2"/>
    </row>
    <row r="26" spans="1:4">
      <c r="A26" s="6"/>
      <c r="B26" s="2"/>
      <c r="C26" s="2"/>
      <c r="D26" s="2"/>
    </row>
    <row r="27" spans="1:4">
      <c r="A27" s="6"/>
      <c r="B27" s="2"/>
      <c r="C27" s="2"/>
      <c r="D27" s="2"/>
    </row>
    <row r="28" spans="1:4">
      <c r="A28" s="6"/>
      <c r="B28" s="2"/>
      <c r="C28" s="2"/>
      <c r="D28" s="2"/>
    </row>
    <row r="29" spans="1:4">
      <c r="A29" s="6"/>
      <c r="B29" s="2"/>
      <c r="C29" s="2"/>
      <c r="D29" s="2"/>
    </row>
    <row r="30" spans="1:4">
      <c r="A30" s="6"/>
      <c r="B30" s="2"/>
      <c r="C30" s="2"/>
      <c r="D30" s="2"/>
    </row>
    <row r="31" spans="1:4">
      <c r="A31" s="6"/>
      <c r="B31" s="2"/>
      <c r="C31" s="2"/>
      <c r="D31" s="2"/>
    </row>
    <row r="32" spans="1:4">
      <c r="A32" s="6"/>
      <c r="B32" s="2"/>
      <c r="C32" s="2"/>
      <c r="D32" s="2"/>
    </row>
    <row r="33" spans="1:4">
      <c r="A33" s="6"/>
      <c r="B33" s="2"/>
      <c r="C33" s="2"/>
      <c r="D33" s="2"/>
    </row>
    <row r="34" spans="1:4">
      <c r="A34" s="6"/>
      <c r="B34" s="2"/>
      <c r="C34" s="2"/>
      <c r="D34" s="2"/>
    </row>
  </sheetData>
  <mergeCells count="2">
    <mergeCell ref="A1:D1"/>
    <mergeCell ref="A15:D1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I63"/>
  <sheetViews>
    <sheetView tabSelected="1" zoomScale="84" zoomScaleNormal="84" workbookViewId="0">
      <pane xSplit="23" ySplit="3" topLeftCell="X4" activePane="bottomRight" state="frozen"/>
      <selection pane="topRight" activeCell="X1" sqref="X1"/>
      <selection pane="bottomLeft" activeCell="A4" sqref="A4"/>
      <selection pane="bottomRight" activeCell="B22" sqref="B22"/>
    </sheetView>
  </sheetViews>
  <sheetFormatPr defaultColWidth="5.6640625" defaultRowHeight="21"/>
  <cols>
    <col min="1" max="1" width="5.6640625" style="7"/>
    <col min="2" max="2" width="36.5546875" style="8" customWidth="1"/>
    <col min="3" max="14" width="5.6640625" style="1"/>
    <col min="15" max="20" width="5.6640625" style="7"/>
    <col min="21" max="21" width="9.6640625" style="7" customWidth="1"/>
    <col min="22" max="22" width="8.6640625" style="7" customWidth="1"/>
    <col min="23" max="23" width="7.88671875" style="7" customWidth="1"/>
    <col min="24" max="16384" width="5.6640625" style="1"/>
  </cols>
  <sheetData>
    <row r="1" spans="1:61" ht="27" customHeight="1">
      <c r="A1" s="85" t="s">
        <v>15</v>
      </c>
      <c r="B1" s="35" t="s">
        <v>32</v>
      </c>
      <c r="C1" s="97" t="s">
        <v>16</v>
      </c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8" t="s">
        <v>17</v>
      </c>
      <c r="P1" s="98"/>
      <c r="Q1" s="98"/>
      <c r="R1" s="98"/>
      <c r="S1" s="98"/>
      <c r="T1" s="98"/>
      <c r="U1" s="88" t="s">
        <v>53</v>
      </c>
      <c r="V1" s="89"/>
      <c r="W1" s="90"/>
      <c r="X1" s="83" t="s">
        <v>19</v>
      </c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 t="s">
        <v>18</v>
      </c>
      <c r="AK1" s="83"/>
      <c r="AL1" s="83"/>
      <c r="AM1" s="83"/>
      <c r="AN1" s="83"/>
      <c r="AO1" s="83"/>
      <c r="AP1" s="84" t="s">
        <v>29</v>
      </c>
      <c r="AQ1" s="84"/>
      <c r="AR1" s="84"/>
      <c r="AS1" s="84"/>
      <c r="AT1" s="84"/>
      <c r="AU1" s="84"/>
      <c r="AV1" s="84"/>
      <c r="AW1" s="84"/>
      <c r="AX1" s="84"/>
      <c r="AY1" s="84"/>
      <c r="AZ1" s="84"/>
      <c r="BA1" s="84"/>
      <c r="BB1" s="84" t="s">
        <v>18</v>
      </c>
      <c r="BC1" s="84"/>
      <c r="BD1" s="84"/>
      <c r="BE1" s="84"/>
      <c r="BF1" s="84"/>
      <c r="BG1" s="84"/>
      <c r="BH1" s="80" t="s">
        <v>30</v>
      </c>
      <c r="BI1" s="82" t="s">
        <v>31</v>
      </c>
    </row>
    <row r="2" spans="1:61" ht="165" customHeight="1">
      <c r="A2" s="86"/>
      <c r="B2" s="21" t="s">
        <v>9</v>
      </c>
      <c r="C2" s="16" t="str">
        <f>IF(วิชาเรียน!$B$3="","",วิชาเรียน!$B$3 &amp; " " &amp; วิชาเรียน!$C$3)</f>
        <v>ท15101 ภาษาไทย 5</v>
      </c>
      <c r="D2" s="16" t="str">
        <f>IF(วิชาเรียน!$B$4="","",วิชาเรียน!$B$4 &amp; " " &amp; วิชาเรียน!$C$4 )</f>
        <v>ค15101 คณิตศาสตร์ 5</v>
      </c>
      <c r="E2" s="16" t="str">
        <f>IF(วิชาเรียน!$B$5="","",วิชาเรียน!$B$5 &amp; " " &amp; วิชาเรียน!$C$5 )</f>
        <v>ว15101 วิทยาศาสตร์และเทคโนโลยี 5</v>
      </c>
      <c r="F2" s="16" t="str">
        <f>IF(วิชาเรียน!$B$6="","",วิชาเรียน!$B$6 &amp; " " &amp; วิชาเรียน!$C$6 )</f>
        <v>ส15101 สังคมศึกษา ศาสนาและวัฒนธรรม 5</v>
      </c>
      <c r="G2" s="16" t="str">
        <f>IF(วิชาเรียน!$B$7="","",วิชาเรียน!$B$7 &amp; " " &amp; วิชาเรียน!$C$7 )</f>
        <v>ส15102 ประวัติศาสตร์ 5</v>
      </c>
      <c r="H2" s="16" t="str">
        <f>IF(วิชาเรียน!$B$8="","",วิชาเรียน!$B$8 &amp; " " &amp; วิชาเรียน!$C$8 )</f>
        <v>พ15101 สุขศึกษาและพลศึกษา 5</v>
      </c>
      <c r="I2" s="16" t="str">
        <f>IF(วิชาเรียน!$B$9="","",วิชาเรียน!$B$9 &amp; " " &amp; วิชาเรียน!$C$9 )</f>
        <v>ศ15101 ศิลปะ 5</v>
      </c>
      <c r="J2" s="16" t="str">
        <f>IF(วิชาเรียน!$B$10="","",วิชาเรียน!$B$10 &amp; " " &amp; วิชาเรียน!$C$10 )</f>
        <v>ง15101 การงานอาชีพ 5</v>
      </c>
      <c r="K2" s="16" t="str">
        <f>IF(วิชาเรียน!$B$11="","",วิชาเรียน!$B$11 &amp; " " &amp; วิชาเรียน!$C$11 )</f>
        <v>อ15101 ภาษาอังกฤษ 5</v>
      </c>
      <c r="L2" s="16" t="str">
        <f>IF(วิชาเรียน!$B$12="","",วิชาเรียน!$B$12 &amp; " " &amp; วิชาเรียน!$C$12 )</f>
        <v/>
      </c>
      <c r="M2" s="16" t="str">
        <f>IF(วิชาเรียน!$B$13="","",วิชาเรียน!$B$13 &amp; " " &amp; วิชาเรียน!$C$13 )</f>
        <v/>
      </c>
      <c r="N2" s="16" t="str">
        <f>IF(วิชาเรียน!$B$14="","",วิชาเรียน!$B$14 &amp; " " &amp; วิชาเรียน!$C$14 )</f>
        <v/>
      </c>
      <c r="O2" s="17" t="str">
        <f>IF(วิชาเรียน!$B$17="","",วิชาเรียน!$B$17 &amp; " " &amp; วิชาเรียน!$C$17 )</f>
        <v>ส15235 หน้าที่พลเมือง 5</v>
      </c>
      <c r="P2" s="17" t="str">
        <f>IF(วิชาเรียน!$B$18="","",วิชาเรียน!$B$18 &amp; " " &amp; วิชาเรียน!$C$18 )</f>
        <v>ว15201 คอมพิวเตอร์ 5</v>
      </c>
      <c r="Q2" s="17" t="str">
        <f>IF(วิชาเรียน!$B$19="","",วิชาเรียน!$B$19 &amp; " " &amp; วิชาเรียน!$C$19 )</f>
        <v>ส15201 การป้องกันการทุจริต 5</v>
      </c>
      <c r="R2" s="17" t="str">
        <f>IF(วิชาเรียน!$B$20="","",วิชาเรียน!$B$20 &amp; " " &amp; วิชาเรียน!$C$20 )</f>
        <v/>
      </c>
      <c r="S2" s="17" t="str">
        <f>IF(วิชาเรียน!$B$21="","",วิชาเรียน!$B$21 &amp; " " &amp; วิชาเรียน!$C$21 )</f>
        <v/>
      </c>
      <c r="T2" s="17" t="str">
        <f>IF(วิชาเรียน!$B$22="","",วิชาเรียน!$B$22 &amp; " " &amp; วิชาเรียน!$C$22 )</f>
        <v/>
      </c>
      <c r="U2" s="91" t="s">
        <v>20</v>
      </c>
      <c r="V2" s="93" t="s">
        <v>21</v>
      </c>
      <c r="W2" s="95" t="s">
        <v>22</v>
      </c>
      <c r="X2" s="24" t="str">
        <f>IF(วิชาเรียน!$B$3="","",วิชาเรียน!$B$3 &amp; " " &amp; วิชาเรียน!$C$3)</f>
        <v>ท15101 ภาษาไทย 5</v>
      </c>
      <c r="Y2" s="24" t="str">
        <f>IF(วิชาเรียน!$B$4="","",วิชาเรียน!$B$4 &amp; " " &amp; วิชาเรียน!$C$4 )</f>
        <v>ค15101 คณิตศาสตร์ 5</v>
      </c>
      <c r="Z2" s="24" t="str">
        <f>IF(วิชาเรียน!$B$5="","",วิชาเรียน!$B$5 &amp; " " &amp; วิชาเรียน!$C$5 )</f>
        <v>ว15101 วิทยาศาสตร์และเทคโนโลยี 5</v>
      </c>
      <c r="AA2" s="24" t="str">
        <f>IF(วิชาเรียน!$B$6="","",วิชาเรียน!$B$6 &amp; " " &amp; วิชาเรียน!$C$6 )</f>
        <v>ส15101 สังคมศึกษา ศาสนาและวัฒนธรรม 5</v>
      </c>
      <c r="AB2" s="24" t="str">
        <f>IF(วิชาเรียน!$B$7="","",วิชาเรียน!$B$7 &amp; " " &amp; วิชาเรียน!$C$7 )</f>
        <v>ส15102 ประวัติศาสตร์ 5</v>
      </c>
      <c r="AC2" s="24" t="str">
        <f>IF(วิชาเรียน!$B$8="","",วิชาเรียน!$B$8 &amp; " " &amp; วิชาเรียน!$C$8 )</f>
        <v>พ15101 สุขศึกษาและพลศึกษา 5</v>
      </c>
      <c r="AD2" s="24" t="str">
        <f>IF(วิชาเรียน!$B$9="","",วิชาเรียน!$B$9 &amp; " " &amp; วิชาเรียน!$C$9 )</f>
        <v>ศ15101 ศิลปะ 5</v>
      </c>
      <c r="AE2" s="24" t="str">
        <f>IF(วิชาเรียน!$B$10="","",วิชาเรียน!$B$10 &amp; " " &amp; วิชาเรียน!$C$10 )</f>
        <v>ง15101 การงานอาชีพ 5</v>
      </c>
      <c r="AF2" s="24" t="str">
        <f>IF(วิชาเรียน!$B$11="","",วิชาเรียน!$B$11 &amp; " " &amp; วิชาเรียน!$C$11 )</f>
        <v>อ15101 ภาษาอังกฤษ 5</v>
      </c>
      <c r="AG2" s="24" t="str">
        <f>IF(วิชาเรียน!$B$12="","",วิชาเรียน!$B$12 &amp; " " &amp; วิชาเรียน!$C$12 )</f>
        <v/>
      </c>
      <c r="AH2" s="24" t="str">
        <f>IF(วิชาเรียน!$B$13="","",วิชาเรียน!$B$13 &amp; " " &amp; วิชาเรียน!$C$13 )</f>
        <v/>
      </c>
      <c r="AI2" s="24" t="str">
        <f>IF(วิชาเรียน!$B$14="","",วิชาเรียน!$B$14 &amp; " " &amp; วิชาเรียน!$C$14 )</f>
        <v/>
      </c>
      <c r="AJ2" s="25" t="str">
        <f>IF(วิชาเรียน!$B$17="","",วิชาเรียน!$B$17 &amp; " " &amp; วิชาเรียน!$C$17 )</f>
        <v>ส15235 หน้าที่พลเมือง 5</v>
      </c>
      <c r="AK2" s="25" t="str">
        <f>IF(วิชาเรียน!$B$18="","",วิชาเรียน!$B$18 &amp; " " &amp; วิชาเรียน!$C$18 )</f>
        <v>ว15201 คอมพิวเตอร์ 5</v>
      </c>
      <c r="AL2" s="25" t="str">
        <f>IF(วิชาเรียน!$B$19="","",วิชาเรียน!$B$19 &amp; " " &amp; วิชาเรียน!$C$19 )</f>
        <v>ส15201 การป้องกันการทุจริต 5</v>
      </c>
      <c r="AM2" s="25" t="str">
        <f>IF(วิชาเรียน!$B$20="","",วิชาเรียน!$B$20 &amp; " " &amp; วิชาเรียน!$C$20 )</f>
        <v/>
      </c>
      <c r="AN2" s="25" t="str">
        <f>IF(วิชาเรียน!$B$21="","",วิชาเรียน!$B$21 &amp; " " &amp; วิชาเรียน!$C$21 )</f>
        <v/>
      </c>
      <c r="AO2" s="25" t="str">
        <f>IF(วิชาเรียน!$B$22="","",วิชาเรียน!$B$22 &amp; " " &amp; วิชาเรียน!$C$22 )</f>
        <v/>
      </c>
      <c r="AP2" s="27" t="str">
        <f>IF(วิชาเรียน!$B$3="","",วิชาเรียน!$B$3 &amp; " " &amp; วิชาเรียน!$C$3)</f>
        <v>ท15101 ภาษาไทย 5</v>
      </c>
      <c r="AQ2" s="27" t="str">
        <f>IF(วิชาเรียน!$B$4="","",วิชาเรียน!$B$4 &amp; " " &amp; วิชาเรียน!$C$4 )</f>
        <v>ค15101 คณิตศาสตร์ 5</v>
      </c>
      <c r="AR2" s="27" t="str">
        <f>IF(วิชาเรียน!$B$5="","",วิชาเรียน!$B$5 &amp; " " &amp; วิชาเรียน!$C$5 )</f>
        <v>ว15101 วิทยาศาสตร์และเทคโนโลยี 5</v>
      </c>
      <c r="AS2" s="27" t="str">
        <f>IF(วิชาเรียน!$B$6="","",วิชาเรียน!$B$6 &amp; " " &amp; วิชาเรียน!$C$6 )</f>
        <v>ส15101 สังคมศึกษา ศาสนาและวัฒนธรรม 5</v>
      </c>
      <c r="AT2" s="27" t="str">
        <f>IF(วิชาเรียน!$B$7="","",วิชาเรียน!$B$7 &amp; " " &amp; วิชาเรียน!$C$7 )</f>
        <v>ส15102 ประวัติศาสตร์ 5</v>
      </c>
      <c r="AU2" s="27" t="str">
        <f>IF(วิชาเรียน!$B$8="","",วิชาเรียน!$B$8 &amp; " " &amp; วิชาเรียน!$C$8 )</f>
        <v>พ15101 สุขศึกษาและพลศึกษา 5</v>
      </c>
      <c r="AV2" s="27" t="str">
        <f>IF(วิชาเรียน!$B$9="","",วิชาเรียน!$B$9 &amp; " " &amp; วิชาเรียน!$C$9 )</f>
        <v>ศ15101 ศิลปะ 5</v>
      </c>
      <c r="AW2" s="27" t="str">
        <f>IF(วิชาเรียน!$B$10="","",วิชาเรียน!$B$10 &amp; " " &amp; วิชาเรียน!$C$10 )</f>
        <v>ง15101 การงานอาชีพ 5</v>
      </c>
      <c r="AX2" s="27" t="str">
        <f>IF(วิชาเรียน!$B$11="","",วิชาเรียน!$B$11 &amp; " " &amp; วิชาเรียน!$C$11 )</f>
        <v>อ15101 ภาษาอังกฤษ 5</v>
      </c>
      <c r="AY2" s="27" t="str">
        <f>IF(วิชาเรียน!$B$12="","",วิชาเรียน!$B$12 &amp; " " &amp; วิชาเรียน!$C$12 )</f>
        <v/>
      </c>
      <c r="AZ2" s="27" t="str">
        <f>IF(วิชาเรียน!$B$13="","",วิชาเรียน!$B$13 &amp; " " &amp; วิชาเรียน!$C$13 )</f>
        <v/>
      </c>
      <c r="BA2" s="27" t="str">
        <f>IF(วิชาเรียน!$B$14="","",วิชาเรียน!$B$14 &amp; " " &amp; วิชาเรียน!$C$14 )</f>
        <v/>
      </c>
      <c r="BB2" s="28" t="str">
        <f>IF(วิชาเรียน!$B$17="","",วิชาเรียน!$B$17 &amp; " " &amp; วิชาเรียน!$C$17 )</f>
        <v>ส15235 หน้าที่พลเมือง 5</v>
      </c>
      <c r="BC2" s="28" t="str">
        <f>IF(วิชาเรียน!$B$18="","",วิชาเรียน!$B$18 &amp; " " &amp; วิชาเรียน!$C$18 )</f>
        <v>ว15201 คอมพิวเตอร์ 5</v>
      </c>
      <c r="BD2" s="28" t="str">
        <f>IF(วิชาเรียน!$B$19="","",วิชาเรียน!$B$19 &amp; " " &amp; วิชาเรียน!$C$19 )</f>
        <v>ส15201 การป้องกันการทุจริต 5</v>
      </c>
      <c r="BE2" s="28" t="str">
        <f>IF(วิชาเรียน!$B$20="","",วิชาเรียน!$B$20 &amp; " " &amp; วิชาเรียน!$C$20 )</f>
        <v/>
      </c>
      <c r="BF2" s="28" t="str">
        <f>IF(วิชาเรียน!$B$21="","",วิชาเรียน!$B$21 &amp; " " &amp; วิชาเรียน!$C$21 )</f>
        <v/>
      </c>
      <c r="BG2" s="28" t="str">
        <f>IF(วิชาเรียน!$B$22="","",วิชาเรียน!$B$22 &amp; " " &amp; วิชาเรียน!$C$22 )</f>
        <v/>
      </c>
      <c r="BH2" s="81"/>
      <c r="BI2" s="82"/>
    </row>
    <row r="3" spans="1:61" ht="22.5" customHeight="1">
      <c r="A3" s="87"/>
      <c r="B3" s="34"/>
      <c r="C3" s="22">
        <f>IF(วิชาเรียน!$B$3="","",วิชาเรียน!$D$3)</f>
        <v>4</v>
      </c>
      <c r="D3" s="22">
        <f>IF(วิชาเรียน!$B$4="","",วิชาเรียน!$D$4)</f>
        <v>4</v>
      </c>
      <c r="E3" s="22">
        <f>IF(วิชาเรียน!$B$5="","",วิชาเรียน!$D$5)</f>
        <v>2</v>
      </c>
      <c r="F3" s="22">
        <f>IF(วิชาเรียน!$B$6="","",วิชาเรียน!$D$6)</f>
        <v>2</v>
      </c>
      <c r="G3" s="22">
        <f>IF(วิชาเรียน!$B$7="","",วิชาเรียน!$D$7)</f>
        <v>1</v>
      </c>
      <c r="H3" s="22">
        <f>IF(วิชาเรียน!$B$8="","",วิชาเรียน!$D$8)</f>
        <v>2</v>
      </c>
      <c r="I3" s="22">
        <f>IF(วิชาเรียน!$B$9="","",วิชาเรียน!$D$9)</f>
        <v>2</v>
      </c>
      <c r="J3" s="22">
        <f>IF(วิชาเรียน!$B$10="","",วิชาเรียน!$D$10)</f>
        <v>2</v>
      </c>
      <c r="K3" s="22">
        <f>IF(วิชาเรียน!$B$11="","",วิชาเรียน!$D$11)</f>
        <v>2</v>
      </c>
      <c r="L3" s="22" t="str">
        <f>IF(วิชาเรียน!$B$12="","",วิชาเรียน!$D$12)</f>
        <v/>
      </c>
      <c r="M3" s="22" t="str">
        <f>IF(วิชาเรียน!$B$13="","",วิชาเรียน!$D$13)</f>
        <v/>
      </c>
      <c r="N3" s="22" t="str">
        <f>IF(วิชาเรียน!$B$14="","",วิชาเรียน!$D$14)</f>
        <v/>
      </c>
      <c r="O3" s="23">
        <f>IF(วิชาเรียน!$B$17="","",วิชาเรียน!$D$17)</f>
        <v>1</v>
      </c>
      <c r="P3" s="23">
        <f>IF(วิชาเรียน!$B$18="","",วิชาเรียน!$D$18)</f>
        <v>2</v>
      </c>
      <c r="Q3" s="23">
        <f>IF(วิชาเรียน!$B$19="","",วิชาเรียน!$D$19)</f>
        <v>1</v>
      </c>
      <c r="R3" s="23" t="str">
        <f>IF(วิชาเรียน!$B$20="","",วิชาเรียน!$D$20)</f>
        <v/>
      </c>
      <c r="S3" s="23" t="str">
        <f>IF(วิชาเรียน!$B$21="","",วิชาเรียน!$D$21)</f>
        <v/>
      </c>
      <c r="T3" s="23" t="str">
        <f>IF(วิชาเรียน!$B$22="","",วิชาเรียน!$D$22)</f>
        <v/>
      </c>
      <c r="U3" s="92"/>
      <c r="V3" s="94"/>
      <c r="W3" s="96"/>
      <c r="X3" s="26">
        <f>IF(วิชาเรียน!$B$3="","",วิชาเรียน!$D$3)</f>
        <v>4</v>
      </c>
      <c r="Y3" s="26">
        <f>IF(วิชาเรียน!$B$4="","",วิชาเรียน!$D$4)</f>
        <v>4</v>
      </c>
      <c r="Z3" s="26">
        <f>IF(วิชาเรียน!$B$5="","",วิชาเรียน!$D$5)</f>
        <v>2</v>
      </c>
      <c r="AA3" s="26">
        <f>IF(วิชาเรียน!$B$6="","",วิชาเรียน!$D$6)</f>
        <v>2</v>
      </c>
      <c r="AB3" s="26">
        <f>IF(วิชาเรียน!$B$7="","",วิชาเรียน!$D$7)</f>
        <v>1</v>
      </c>
      <c r="AC3" s="26">
        <f>IF(วิชาเรียน!$B$8="","",วิชาเรียน!$D$8)</f>
        <v>2</v>
      </c>
      <c r="AD3" s="26">
        <f>IF(วิชาเรียน!$B$9="","",วิชาเรียน!$D$9)</f>
        <v>2</v>
      </c>
      <c r="AE3" s="26">
        <f>IF(วิชาเรียน!$B$10="","",วิชาเรียน!$D$10)</f>
        <v>2</v>
      </c>
      <c r="AF3" s="26">
        <f>IF(วิชาเรียน!$B$11="","",วิชาเรียน!$D$11)</f>
        <v>2</v>
      </c>
      <c r="AG3" s="26" t="str">
        <f>IF(วิชาเรียน!$B$12="","",วิชาเรียน!$D$12)</f>
        <v/>
      </c>
      <c r="AH3" s="26" t="str">
        <f>IF(วิชาเรียน!$B$13="","",วิชาเรียน!$D$13)</f>
        <v/>
      </c>
      <c r="AI3" s="26" t="str">
        <f>IF(วิชาเรียน!$B$14="","",วิชาเรียน!$D$14)</f>
        <v/>
      </c>
      <c r="AJ3" s="26">
        <f>IF(วิชาเรียน!$B$17="","",วิชาเรียน!$D$17)</f>
        <v>1</v>
      </c>
      <c r="AK3" s="26">
        <f>IF(วิชาเรียน!$B$18="","",วิชาเรียน!$D$18)</f>
        <v>2</v>
      </c>
      <c r="AL3" s="26">
        <f>IF(วิชาเรียน!$B$19="","",วิชาเรียน!$D$19)</f>
        <v>1</v>
      </c>
      <c r="AM3" s="26" t="str">
        <f>IF(วิชาเรียน!$B$20="","",วิชาเรียน!$D$20)</f>
        <v/>
      </c>
      <c r="AN3" s="26" t="str">
        <f>IF(วิชาเรียน!$B$21="","",วิชาเรียน!$D$21)</f>
        <v/>
      </c>
      <c r="AO3" s="26" t="str">
        <f>IF(วิชาเรียน!$B$22="","",วิชาเรียน!$D$22)</f>
        <v/>
      </c>
      <c r="AP3" s="29">
        <f>IF(วิชาเรียน!$B$3="","",วิชาเรียน!$D$3)</f>
        <v>4</v>
      </c>
      <c r="AQ3" s="29">
        <f>IF(วิชาเรียน!$B$4="","",วิชาเรียน!$D$4)</f>
        <v>4</v>
      </c>
      <c r="AR3" s="29">
        <f>IF(วิชาเรียน!$B$5="","",วิชาเรียน!$D$5)</f>
        <v>2</v>
      </c>
      <c r="AS3" s="29">
        <f>IF(วิชาเรียน!$B$6="","",วิชาเรียน!$D$6)</f>
        <v>2</v>
      </c>
      <c r="AT3" s="29">
        <f>IF(วิชาเรียน!$B$7="","",วิชาเรียน!$D$7)</f>
        <v>1</v>
      </c>
      <c r="AU3" s="29">
        <f>IF(วิชาเรียน!$B$8="","",วิชาเรียน!$D$8)</f>
        <v>2</v>
      </c>
      <c r="AV3" s="29">
        <f>IF(วิชาเรียน!$B$9="","",วิชาเรียน!$D$9)</f>
        <v>2</v>
      </c>
      <c r="AW3" s="29">
        <f>IF(วิชาเรียน!$B$10="","",วิชาเรียน!$D$10)</f>
        <v>2</v>
      </c>
      <c r="AX3" s="29">
        <f>IF(วิชาเรียน!$B$11="","",วิชาเรียน!$D$11)</f>
        <v>2</v>
      </c>
      <c r="AY3" s="29" t="str">
        <f>IF(วิชาเรียน!$B$12="","",วิชาเรียน!$D$12)</f>
        <v/>
      </c>
      <c r="AZ3" s="29" t="str">
        <f>IF(วิชาเรียน!$B$13="","",วิชาเรียน!$D$13)</f>
        <v/>
      </c>
      <c r="BA3" s="29" t="str">
        <f>IF(วิชาเรียน!$B$14="","",วิชาเรียน!$D$14)</f>
        <v/>
      </c>
      <c r="BB3" s="29">
        <f>IF(วิชาเรียน!$B$17="","",วิชาเรียน!$D$17)</f>
        <v>1</v>
      </c>
      <c r="BC3" s="29">
        <f>IF(วิชาเรียน!$B$18="","",วิชาเรียน!$D$18)</f>
        <v>2</v>
      </c>
      <c r="BD3" s="29">
        <f>IF(วิชาเรียน!$B$19="","",วิชาเรียน!$D$19)</f>
        <v>1</v>
      </c>
      <c r="BE3" s="29" t="str">
        <f>IF(วิชาเรียน!$B$20="","",วิชาเรียน!$D$20)</f>
        <v/>
      </c>
      <c r="BF3" s="29" t="str">
        <f>IF(วิชาเรียน!$B$21="","",วิชาเรียน!$D$21)</f>
        <v/>
      </c>
      <c r="BG3" s="29" t="str">
        <f>IF(วิชาเรียน!$B$22="","",วิชาเรียน!$D$22)</f>
        <v/>
      </c>
      <c r="BH3" s="31">
        <f>SUM(AP3:BG3)</f>
        <v>25</v>
      </c>
      <c r="BI3" s="82"/>
    </row>
    <row r="4" spans="1:61">
      <c r="A4" s="18">
        <v>1</v>
      </c>
      <c r="B4" s="68" t="s">
        <v>92</v>
      </c>
      <c r="C4" s="39">
        <v>71</v>
      </c>
      <c r="D4" s="39">
        <v>70</v>
      </c>
      <c r="E4" s="39">
        <v>64</v>
      </c>
      <c r="F4" s="39">
        <v>60</v>
      </c>
      <c r="G4" s="39">
        <v>62</v>
      </c>
      <c r="H4" s="39">
        <v>73</v>
      </c>
      <c r="I4" s="39">
        <v>80</v>
      </c>
      <c r="J4" s="39">
        <v>77</v>
      </c>
      <c r="K4" s="39">
        <v>62</v>
      </c>
      <c r="L4" s="39"/>
      <c r="M4" s="39"/>
      <c r="N4" s="39"/>
      <c r="O4" s="39">
        <v>65</v>
      </c>
      <c r="P4" s="39">
        <v>100</v>
      </c>
      <c r="Q4" s="39">
        <v>100</v>
      </c>
      <c r="R4" s="39"/>
      <c r="S4" s="39"/>
      <c r="T4" s="39"/>
      <c r="U4" s="40" t="s">
        <v>24</v>
      </c>
      <c r="V4" s="40" t="s">
        <v>23</v>
      </c>
      <c r="W4" s="41" t="s">
        <v>24</v>
      </c>
      <c r="X4" s="13">
        <f>IF($C4="","",IF($C4&gt;=80,4,IF($C4&gt;=75,3.5,IF($C4&gt;=70,3,IF($C4&gt;=65,2.5,IF($C4&gt;=60,2,IF($C4&gt;=55,1.5,IF($C4&gt;=50,1,0))))))))</f>
        <v>3</v>
      </c>
      <c r="Y4" s="13">
        <f>IF($D4="","",IF($D4&gt;=80,4,IF($D4&gt;=75,3.5,IF($D4&gt;=70,3,IF($D4&gt;=65,2.5,IF($D4&gt;=60,2,IF($D4&gt;=55,1.5,IF($D4&gt;=50,1,0))))))))</f>
        <v>3</v>
      </c>
      <c r="Z4" s="13">
        <f>IF($E4="","",IF($E4&gt;=80,4,IF($E4&gt;=75,3.5,IF($E4&gt;=70,3,IF($E4&gt;=65,2.5,IF($E4&gt;=60,2,IF($E4&gt;=55,1.5,IF($E4&gt;=50,1,0))))))))</f>
        <v>2</v>
      </c>
      <c r="AA4" s="13">
        <f>IF($F4="","",IF($F4&gt;=80,4,IF($F4&gt;=75,3.5,IF($F4&gt;=70,3,IF($F4&gt;=65,2.5,IF($F4&gt;=60,2,IF($F4&gt;=55,1.5,IF($F4&gt;=50,1,0))))))))</f>
        <v>2</v>
      </c>
      <c r="AB4" s="13">
        <f>IF($G4="","",IF($G4&gt;=80,4,IF($G4&gt;=75,3.5,IF($G4&gt;=70,3,IF($G4&gt;=65,2.5,IF($G4&gt;=60,2,IF($G4&gt;=55,1.5,IF($G4&gt;=50,1,0))))))))</f>
        <v>2</v>
      </c>
      <c r="AC4" s="13">
        <f>IF($H4="","",IF($H4&gt;=80,4,IF($H4&gt;=75,3.5,IF($H4&gt;=70,3,IF($H4&gt;=65,2.5,IF($H4&gt;=60,2,IF($H4&gt;=55,1.5,IF($H4&gt;=50,1,0))))))))</f>
        <v>3</v>
      </c>
      <c r="AD4" s="13">
        <f>IF($I4="","",IF($I4&gt;=80,4,IF($I4&gt;=75,3.5,IF($I4&gt;=70,3,IF($I4&gt;=65,2.5,IF($I4&gt;=60,2,IF($I4&gt;=55,1.5,IF($I4&gt;=50,1,0))))))))</f>
        <v>4</v>
      </c>
      <c r="AE4" s="13">
        <f>IF($J4="","",IF($J4&gt;=80,4,IF($J4&gt;=75,3.5,IF($J4&gt;=70,3,IF($J4&gt;=65,2.5,IF($J4&gt;=60,2,IF($J4&gt;=55,1.5,IF($J4&gt;=50,1,0))))))))</f>
        <v>3.5</v>
      </c>
      <c r="AF4" s="13">
        <f>IF($K4="","",IF($K4&gt;=80,4,IF($K4&gt;=75,3.5,IF($K4&gt;=70,3,IF($K4&gt;=65,2.5,IF($K4&gt;=60,2,IF($K4&gt;=55,1.5,IF($K4&gt;=50,1,0))))))))</f>
        <v>2</v>
      </c>
      <c r="AG4" s="13" t="str">
        <f>IF($L4="","",IF($L4&gt;=80,4,IF($L4&gt;=75,3.5,IF($L4&gt;=70,3,IF($L4&gt;=65,2.5,IF($L4&gt;=60,2,IF($L4&gt;=55,1.5,IF($L4&gt;=50,1,0))))))))</f>
        <v/>
      </c>
      <c r="AH4" s="13" t="str">
        <f>IF($M4="","",IF($M4&gt;=80,4,IF($M4&gt;=75,3.5,IF($M4&gt;=70,3,IF($M4&gt;=65,2.5,IF($M4&gt;=60,2,IF($M4&gt;=55,1.5,IF($M4&gt;=50,1,0))))))))</f>
        <v/>
      </c>
      <c r="AI4" s="13" t="str">
        <f>IF($N4="","",IF($N4&gt;=80,4,IF($N4&gt;=75,3.5,IF($N4&gt;=70,3,IF($N4&gt;=65,2.5,IF($N4&gt;=60,2,IF($N4&gt;=55,1.5,IF($N4&gt;=50,1,0))))))))</f>
        <v/>
      </c>
      <c r="AJ4" s="13">
        <f>IF($O4="","",IF($O4&gt;=80,4,IF($O4&gt;=75,3.5,IF($O4&gt;=70,3,IF($O4&gt;=65,2.5,IF($O4&gt;=60,2,IF($O4&gt;=55,1.5,IF($O4&gt;=50,1,0))))))))</f>
        <v>2.5</v>
      </c>
      <c r="AK4" s="13">
        <f>IF($P4="","",IF($P4&gt;=80,4,IF($P4&gt;=75,3.5,IF($P4&gt;=70,3,IF($P4&gt;=65,2.5,IF($P4&gt;=60,2,IF($P4&gt;=55,1.5,IF($P4&gt;=50,1,0))))))))</f>
        <v>4</v>
      </c>
      <c r="AL4" s="13">
        <f>IF($Q4="","",IF($Q4&gt;=80,4,IF($Q4&gt;=75,3.5,IF($Q4&gt;=70,3,IF($Q4&gt;=65,2.5,IF($Q4&gt;=60,2,IF($Q4&gt;=55,1.5,IF($Q4&gt;=50,1,0))))))))</f>
        <v>4</v>
      </c>
      <c r="AM4" s="13" t="str">
        <f>IF($R4="","",IF($R4&gt;=80,4,IF($R4&gt;=75,3.5,IF($R4&gt;=70,3,IF($R4&gt;=65,2.5,IF($R4&gt;=60,2,IF($R4&gt;=55,1.5,IF($R4&gt;=50,1,0))))))))</f>
        <v/>
      </c>
      <c r="AN4" s="13" t="str">
        <f>IF($S4="","",IF($S4&gt;=80,4,IF($S4&gt;=75,3.5,IF($S4&gt;=70,3,IF($S4&gt;=65,2.5,IF($S4&gt;=60,2,IF($S4&gt;=55,1.5,IF($S4&gt;=50,1,0))))))))</f>
        <v/>
      </c>
      <c r="AO4" s="13" t="str">
        <f>IF($T4="","",IF($T4&gt;=80,4,IF($T4&gt;=75,3.5,IF($T4&gt;=70,3,IF($T4&gt;=65,2.5,IF($T4&gt;=60,2,IF($T4&gt;=55,1.5,IF($T4&gt;=50,1,0))))))))</f>
        <v/>
      </c>
      <c r="AP4" s="30">
        <f>IF($X4="","",$X4*$AP$3)</f>
        <v>12</v>
      </c>
      <c r="AQ4" s="30">
        <f>IF($Y4="","",$Y4*$AQ$3)</f>
        <v>12</v>
      </c>
      <c r="AR4" s="30">
        <f>IF($Z4="","",$Z4*$AR$3)</f>
        <v>4</v>
      </c>
      <c r="AS4" s="30">
        <f>IF($AA4="","",$AA4*$AS$3)</f>
        <v>4</v>
      </c>
      <c r="AT4" s="30">
        <f>IF($AB4="","",$AB4*$AT$3)</f>
        <v>2</v>
      </c>
      <c r="AU4" s="30">
        <f>IF($AC4="","",$AC4*$AU$3)</f>
        <v>6</v>
      </c>
      <c r="AV4" s="30">
        <f>IF($AD4="","",$AD4*$AV$3)</f>
        <v>8</v>
      </c>
      <c r="AW4" s="30">
        <f>IF($AE4="","",$AE4*$AW$3)</f>
        <v>7</v>
      </c>
      <c r="AX4" s="30">
        <f>IF($AF4="","",$AF4*$AX$3)</f>
        <v>4</v>
      </c>
      <c r="AY4" s="30" t="str">
        <f>IF($AG4="","",$AG4*$AY$3)</f>
        <v/>
      </c>
      <c r="AZ4" s="30" t="str">
        <f>IF($AH4="","",$AH4*$AZ$3)</f>
        <v/>
      </c>
      <c r="BA4" s="30" t="str">
        <f>IF($AI4="","",$AI4*$BA$3)</f>
        <v/>
      </c>
      <c r="BB4" s="30">
        <f>IF($AJ4="","",$AJ4*$BB$3)</f>
        <v>2.5</v>
      </c>
      <c r="BC4" s="30">
        <f>IF($AK4="","",$AK4*$BC$3)</f>
        <v>8</v>
      </c>
      <c r="BD4" s="30">
        <f>IF($AL4="","",$AL4*$BD$3)</f>
        <v>4</v>
      </c>
      <c r="BE4" s="30" t="str">
        <f>IF($AM4="","",$AM4*$BE$3)</f>
        <v/>
      </c>
      <c r="BF4" s="30" t="str">
        <f>IF($AN4="","",$AN4*$BF$3)</f>
        <v/>
      </c>
      <c r="BG4" s="30" t="str">
        <f>IF($AO4="","",$AO4*$BG$3)</f>
        <v/>
      </c>
      <c r="BH4" s="32">
        <f>IF($B4="","",(SUM($AP4:$BG4)/$BH$3))</f>
        <v>2.94</v>
      </c>
      <c r="BI4" s="33">
        <f>IF($B4="","",RANK($BH4,$BH$4:$BH$63,0))</f>
        <v>1</v>
      </c>
    </row>
    <row r="5" spans="1:61">
      <c r="A5" s="19">
        <f>A4+1</f>
        <v>2</v>
      </c>
      <c r="B5" s="68" t="s">
        <v>93</v>
      </c>
      <c r="C5" s="41">
        <v>50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0" t="s">
        <v>24</v>
      </c>
      <c r="V5" s="40" t="s">
        <v>26</v>
      </c>
      <c r="W5" s="41" t="s">
        <v>24</v>
      </c>
      <c r="X5" s="13">
        <f t="shared" ref="X5:X63" si="0">IF($C5="","",IF($C5&gt;=80,4,IF($C5&gt;=75,3.5,IF($C5&gt;=70,3,IF($C5&gt;=65,2.5,IF($C5&gt;=60,2,IF($C5&gt;=55,1.5,IF($C5&gt;=50,1,0))))))))</f>
        <v>1</v>
      </c>
      <c r="Y5" s="13" t="str">
        <f t="shared" ref="Y5:Y63" si="1">IF($D5="","",IF($D5&gt;=80,4,IF($D5&gt;=75,3.5,IF($D5&gt;=70,3,IF($D5&gt;=65,2.5,IF($D5&gt;=60,2,IF($D5&gt;=55,1.5,IF($D5&gt;=50,1,0))))))))</f>
        <v/>
      </c>
      <c r="Z5" s="13" t="str">
        <f t="shared" ref="Z5:Z63" si="2">IF($E5="","",IF($E5&gt;=80,4,IF($E5&gt;=75,3.5,IF($E5&gt;=70,3,IF($E5&gt;=65,2.5,IF($E5&gt;=60,2,IF($E5&gt;=55,1.5,IF($E5&gt;=50,1,0))))))))</f>
        <v/>
      </c>
      <c r="AA5" s="13" t="str">
        <f t="shared" ref="AA5:AA63" si="3">IF($F5="","",IF($F5&gt;=80,4,IF($F5&gt;=75,3.5,IF($F5&gt;=70,3,IF($F5&gt;=65,2.5,IF($F5&gt;=60,2,IF($F5&gt;=55,1.5,IF($F5&gt;=50,1,0))))))))</f>
        <v/>
      </c>
      <c r="AB5" s="13" t="str">
        <f t="shared" ref="AB5:AB63" si="4">IF($G5="","",IF($G5&gt;=80,4,IF($G5&gt;=75,3.5,IF($G5&gt;=70,3,IF($G5&gt;=65,2.5,IF($G5&gt;=60,2,IF($G5&gt;=55,1.5,IF($G5&gt;=50,1,0))))))))</f>
        <v/>
      </c>
      <c r="AC5" s="13" t="str">
        <f t="shared" ref="AC5:AC63" si="5">IF($H5="","",IF($H5&gt;=80,4,IF($H5&gt;=75,3.5,IF($H5&gt;=70,3,IF($H5&gt;=65,2.5,IF($H5&gt;=60,2,IF($H5&gt;=55,1.5,IF($H5&gt;=50,1,0))))))))</f>
        <v/>
      </c>
      <c r="AD5" s="13" t="str">
        <f t="shared" ref="AD5:AD63" si="6">IF($I5="","",IF($I5&gt;=80,4,IF($I5&gt;=75,3.5,IF($I5&gt;=70,3,IF($I5&gt;=65,2.5,IF($I5&gt;=60,2,IF($I5&gt;=55,1.5,IF($I5&gt;=50,1,0))))))))</f>
        <v/>
      </c>
      <c r="AE5" s="13" t="str">
        <f t="shared" ref="AE5:AE63" si="7">IF($J5="","",IF($J5&gt;=80,4,IF($J5&gt;=75,3.5,IF($J5&gt;=70,3,IF($J5&gt;=65,2.5,IF($J5&gt;=60,2,IF($J5&gt;=55,1.5,IF($J5&gt;=50,1,0))))))))</f>
        <v/>
      </c>
      <c r="AF5" s="13" t="str">
        <f t="shared" ref="AF5:AF63" si="8">IF($K5="","",IF($K5&gt;=80,4,IF($K5&gt;=75,3.5,IF($K5&gt;=70,3,IF($K5&gt;=65,2.5,IF($K5&gt;=60,2,IF($K5&gt;=55,1.5,IF($K5&gt;=50,1,0))))))))</f>
        <v/>
      </c>
      <c r="AG5" s="13" t="str">
        <f t="shared" ref="AG5:AG63" si="9">IF($L5="","",IF($L5&gt;=80,4,IF($L5&gt;=75,3.5,IF($L5&gt;=70,3,IF($L5&gt;=65,2.5,IF($L5&gt;=60,2,IF($L5&gt;=55,1.5,IF($L5&gt;=50,1,0))))))))</f>
        <v/>
      </c>
      <c r="AH5" s="13" t="str">
        <f t="shared" ref="AH5:AH63" si="10">IF($M5="","",IF($M5&gt;=80,4,IF($M5&gt;=75,3.5,IF($M5&gt;=70,3,IF($M5&gt;=65,2.5,IF($M5&gt;=60,2,IF($M5&gt;=55,1.5,IF($M5&gt;=50,1,0))))))))</f>
        <v/>
      </c>
      <c r="AI5" s="13" t="str">
        <f t="shared" ref="AI5:AI63" si="11">IF($N5="","",IF($N5&gt;=80,4,IF($N5&gt;=75,3.5,IF($N5&gt;=70,3,IF($N5&gt;=65,2.5,IF($N5&gt;=60,2,IF($N5&gt;=55,1.5,IF($N5&gt;=50,1,0))))))))</f>
        <v/>
      </c>
      <c r="AJ5" s="13" t="str">
        <f t="shared" ref="AJ5:AJ63" si="12">IF($O5="","",IF($O5&gt;=80,4,IF($O5&gt;=75,3.5,IF($O5&gt;=70,3,IF($O5&gt;=65,2.5,IF($O5&gt;=60,2,IF($O5&gt;=55,1.5,IF($O5&gt;=50,1,0))))))))</f>
        <v/>
      </c>
      <c r="AK5" s="13" t="str">
        <f t="shared" ref="AK5:AK63" si="13">IF($P5="","",IF($P5&gt;=80,4,IF($P5&gt;=75,3.5,IF($P5&gt;=70,3,IF($P5&gt;=65,2.5,IF($P5&gt;=60,2,IF($P5&gt;=55,1.5,IF($P5&gt;=50,1,0))))))))</f>
        <v/>
      </c>
      <c r="AL5" s="13" t="str">
        <f t="shared" ref="AL5:AL63" si="14">IF($Q5="","",IF($Q5&gt;=80,4,IF($Q5&gt;=75,3.5,IF($Q5&gt;=70,3,IF($Q5&gt;=65,2.5,IF($Q5&gt;=60,2,IF($Q5&gt;=55,1.5,IF($Q5&gt;=50,1,0))))))))</f>
        <v/>
      </c>
      <c r="AM5" s="13" t="str">
        <f t="shared" ref="AM5:AM63" si="15">IF($R5="","",IF($R5&gt;=80,4,IF($R5&gt;=75,3.5,IF($R5&gt;=70,3,IF($R5&gt;=65,2.5,IF($R5&gt;=60,2,IF($R5&gt;=55,1.5,IF($R5&gt;=50,1,0))))))))</f>
        <v/>
      </c>
      <c r="AN5" s="13" t="str">
        <f t="shared" ref="AN5:AN63" si="16">IF($S5="","",IF($S5&gt;=80,4,IF($S5&gt;=75,3.5,IF($S5&gt;=70,3,IF($S5&gt;=65,2.5,IF($S5&gt;=60,2,IF($S5&gt;=55,1.5,IF($S5&gt;=50,1,0))))))))</f>
        <v/>
      </c>
      <c r="AO5" s="13" t="str">
        <f t="shared" ref="AO5:AO63" si="17">IF($T5="","",IF($T5&gt;=80,4,IF($T5&gt;=75,3.5,IF($T5&gt;=70,3,IF($T5&gt;=65,2.5,IF($T5&gt;=60,2,IF($T5&gt;=55,1.5,IF($T5&gt;=50,1,0))))))))</f>
        <v/>
      </c>
      <c r="AP5" s="30">
        <f t="shared" ref="AP5:AP63" si="18">IF($X5="","",$X5*$AP$3)</f>
        <v>4</v>
      </c>
      <c r="AQ5" s="30" t="str">
        <f t="shared" ref="AQ5:AQ63" si="19">IF($Y5="","",$Y5*$AQ$3)</f>
        <v/>
      </c>
      <c r="AR5" s="30" t="str">
        <f t="shared" ref="AR5:AR63" si="20">IF($Z5="","",$Z5*$AR$3)</f>
        <v/>
      </c>
      <c r="AS5" s="30" t="str">
        <f t="shared" ref="AS5:AS63" si="21">IF($AA5="","",$AA5*$AS$3)</f>
        <v/>
      </c>
      <c r="AT5" s="30" t="str">
        <f t="shared" ref="AT5:AT63" si="22">IF($AB5="","",$AB5*$AT$3)</f>
        <v/>
      </c>
      <c r="AU5" s="30" t="str">
        <f t="shared" ref="AU5:AU63" si="23">IF($AC5="","",$AC5*$AU$3)</f>
        <v/>
      </c>
      <c r="AV5" s="30" t="str">
        <f t="shared" ref="AV5:AV63" si="24">IF($AD5="","",$AD5*$AV$3)</f>
        <v/>
      </c>
      <c r="AW5" s="30" t="str">
        <f t="shared" ref="AW5:AW63" si="25">IF($AE5="","",$AE5*$AW$3)</f>
        <v/>
      </c>
      <c r="AX5" s="30" t="str">
        <f t="shared" ref="AX5:AX63" si="26">IF($AF5="","",$AF5*$AX$3)</f>
        <v/>
      </c>
      <c r="AY5" s="30" t="str">
        <f t="shared" ref="AY5:AY63" si="27">IF($AG5="","",$AG5*$AY$3)</f>
        <v/>
      </c>
      <c r="AZ5" s="30" t="str">
        <f t="shared" ref="AZ5:AZ63" si="28">IF($AH5="","",$AH5*$AZ$3)</f>
        <v/>
      </c>
      <c r="BA5" s="30" t="str">
        <f t="shared" ref="BA5:BA63" si="29">IF($AI5="","",$AI5*$BA$3)</f>
        <v/>
      </c>
      <c r="BB5" s="30" t="str">
        <f t="shared" ref="BB5:BB63" si="30">IF($AJ5="","",$AJ5*$BB$3)</f>
        <v/>
      </c>
      <c r="BC5" s="30" t="str">
        <f t="shared" ref="BC5:BC63" si="31">IF($AK5="","",$AK5*$BC$3)</f>
        <v/>
      </c>
      <c r="BD5" s="30" t="str">
        <f t="shared" ref="BD5:BD63" si="32">IF($AL5="","",$AL5*$BD$3)</f>
        <v/>
      </c>
      <c r="BE5" s="30" t="str">
        <f t="shared" ref="BE5:BE63" si="33">IF($AM5="","",$AM5*$BE$3)</f>
        <v/>
      </c>
      <c r="BF5" s="30" t="str">
        <f t="shared" ref="BF5:BF63" si="34">IF($AN5="","",$AN5*$BF$3)</f>
        <v/>
      </c>
      <c r="BG5" s="30" t="str">
        <f t="shared" ref="BG5:BG63" si="35">IF($AO5="","",$AO5*$BG$3)</f>
        <v/>
      </c>
      <c r="BH5" s="32">
        <f t="shared" ref="BH5:BH63" si="36">IF($B5="","",(SUM($AP5:$BG5)/$BH$3))</f>
        <v>0.16</v>
      </c>
      <c r="BI5" s="33">
        <f t="shared" ref="BI5:BI63" si="37">IF($B5="","",RANK($BH5,$BH$4:$BH$63,0))</f>
        <v>2</v>
      </c>
    </row>
    <row r="6" spans="1:61">
      <c r="A6" s="19">
        <f t="shared" ref="A6:A63" si="38">A5+1</f>
        <v>3</v>
      </c>
      <c r="B6" s="68" t="s">
        <v>94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0" t="s">
        <v>24</v>
      </c>
      <c r="V6" s="40" t="s">
        <v>26</v>
      </c>
      <c r="W6" s="41" t="s">
        <v>24</v>
      </c>
      <c r="X6" s="13" t="str">
        <f t="shared" si="0"/>
        <v/>
      </c>
      <c r="Y6" s="13" t="str">
        <f t="shared" si="1"/>
        <v/>
      </c>
      <c r="Z6" s="13" t="str">
        <f t="shared" si="2"/>
        <v/>
      </c>
      <c r="AA6" s="13" t="str">
        <f t="shared" si="3"/>
        <v/>
      </c>
      <c r="AB6" s="13" t="str">
        <f t="shared" si="4"/>
        <v/>
      </c>
      <c r="AC6" s="13" t="str">
        <f t="shared" si="5"/>
        <v/>
      </c>
      <c r="AD6" s="13" t="str">
        <f t="shared" si="6"/>
        <v/>
      </c>
      <c r="AE6" s="13" t="str">
        <f t="shared" si="7"/>
        <v/>
      </c>
      <c r="AF6" s="13" t="str">
        <f t="shared" si="8"/>
        <v/>
      </c>
      <c r="AG6" s="13" t="str">
        <f t="shared" si="9"/>
        <v/>
      </c>
      <c r="AH6" s="13" t="str">
        <f t="shared" si="10"/>
        <v/>
      </c>
      <c r="AI6" s="13" t="str">
        <f t="shared" si="11"/>
        <v/>
      </c>
      <c r="AJ6" s="13" t="str">
        <f t="shared" si="12"/>
        <v/>
      </c>
      <c r="AK6" s="13" t="str">
        <f t="shared" si="13"/>
        <v/>
      </c>
      <c r="AL6" s="13" t="str">
        <f t="shared" si="14"/>
        <v/>
      </c>
      <c r="AM6" s="13" t="str">
        <f t="shared" si="15"/>
        <v/>
      </c>
      <c r="AN6" s="13" t="str">
        <f t="shared" si="16"/>
        <v/>
      </c>
      <c r="AO6" s="13" t="str">
        <f t="shared" si="17"/>
        <v/>
      </c>
      <c r="AP6" s="30" t="str">
        <f t="shared" si="18"/>
        <v/>
      </c>
      <c r="AQ6" s="30" t="str">
        <f t="shared" si="19"/>
        <v/>
      </c>
      <c r="AR6" s="30" t="str">
        <f t="shared" si="20"/>
        <v/>
      </c>
      <c r="AS6" s="30" t="str">
        <f t="shared" si="21"/>
        <v/>
      </c>
      <c r="AT6" s="30" t="str">
        <f t="shared" si="22"/>
        <v/>
      </c>
      <c r="AU6" s="30" t="str">
        <f t="shared" si="23"/>
        <v/>
      </c>
      <c r="AV6" s="30" t="str">
        <f t="shared" si="24"/>
        <v/>
      </c>
      <c r="AW6" s="30" t="str">
        <f t="shared" si="25"/>
        <v/>
      </c>
      <c r="AX6" s="30" t="str">
        <f t="shared" si="26"/>
        <v/>
      </c>
      <c r="AY6" s="30" t="str">
        <f t="shared" si="27"/>
        <v/>
      </c>
      <c r="AZ6" s="30" t="str">
        <f t="shared" si="28"/>
        <v/>
      </c>
      <c r="BA6" s="30" t="str">
        <f t="shared" si="29"/>
        <v/>
      </c>
      <c r="BB6" s="30" t="str">
        <f t="shared" si="30"/>
        <v/>
      </c>
      <c r="BC6" s="30" t="str">
        <f t="shared" si="31"/>
        <v/>
      </c>
      <c r="BD6" s="30" t="str">
        <f t="shared" si="32"/>
        <v/>
      </c>
      <c r="BE6" s="30" t="str">
        <f t="shared" si="33"/>
        <v/>
      </c>
      <c r="BF6" s="30" t="str">
        <f t="shared" si="34"/>
        <v/>
      </c>
      <c r="BG6" s="30" t="str">
        <f t="shared" si="35"/>
        <v/>
      </c>
      <c r="BH6" s="32">
        <f t="shared" si="36"/>
        <v>0</v>
      </c>
      <c r="BI6" s="33">
        <f t="shared" si="37"/>
        <v>3</v>
      </c>
    </row>
    <row r="7" spans="1:61">
      <c r="A7" s="19">
        <f t="shared" si="38"/>
        <v>4</v>
      </c>
      <c r="B7" s="68" t="s">
        <v>95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0" t="s">
        <v>24</v>
      </c>
      <c r="V7" s="40" t="s">
        <v>26</v>
      </c>
      <c r="W7" s="41" t="s">
        <v>24</v>
      </c>
      <c r="X7" s="13" t="str">
        <f t="shared" si="0"/>
        <v/>
      </c>
      <c r="Y7" s="13" t="str">
        <f t="shared" si="1"/>
        <v/>
      </c>
      <c r="Z7" s="13" t="str">
        <f t="shared" si="2"/>
        <v/>
      </c>
      <c r="AA7" s="13" t="str">
        <f t="shared" si="3"/>
        <v/>
      </c>
      <c r="AB7" s="13" t="str">
        <f t="shared" si="4"/>
        <v/>
      </c>
      <c r="AC7" s="13" t="str">
        <f t="shared" si="5"/>
        <v/>
      </c>
      <c r="AD7" s="13" t="str">
        <f t="shared" si="6"/>
        <v/>
      </c>
      <c r="AE7" s="13" t="str">
        <f t="shared" si="7"/>
        <v/>
      </c>
      <c r="AF7" s="13" t="str">
        <f t="shared" si="8"/>
        <v/>
      </c>
      <c r="AG7" s="13" t="str">
        <f t="shared" si="9"/>
        <v/>
      </c>
      <c r="AH7" s="13" t="str">
        <f t="shared" si="10"/>
        <v/>
      </c>
      <c r="AI7" s="13" t="str">
        <f t="shared" si="11"/>
        <v/>
      </c>
      <c r="AJ7" s="13" t="str">
        <f t="shared" si="12"/>
        <v/>
      </c>
      <c r="AK7" s="13" t="str">
        <f t="shared" si="13"/>
        <v/>
      </c>
      <c r="AL7" s="13" t="str">
        <f t="shared" si="14"/>
        <v/>
      </c>
      <c r="AM7" s="13" t="str">
        <f t="shared" si="15"/>
        <v/>
      </c>
      <c r="AN7" s="13" t="str">
        <f t="shared" si="16"/>
        <v/>
      </c>
      <c r="AO7" s="13" t="str">
        <f t="shared" si="17"/>
        <v/>
      </c>
      <c r="AP7" s="30" t="str">
        <f t="shared" si="18"/>
        <v/>
      </c>
      <c r="AQ7" s="30" t="str">
        <f t="shared" si="19"/>
        <v/>
      </c>
      <c r="AR7" s="30" t="str">
        <f t="shared" si="20"/>
        <v/>
      </c>
      <c r="AS7" s="30" t="str">
        <f t="shared" si="21"/>
        <v/>
      </c>
      <c r="AT7" s="30" t="str">
        <f t="shared" si="22"/>
        <v/>
      </c>
      <c r="AU7" s="30" t="str">
        <f t="shared" si="23"/>
        <v/>
      </c>
      <c r="AV7" s="30" t="str">
        <f t="shared" si="24"/>
        <v/>
      </c>
      <c r="AW7" s="30" t="str">
        <f t="shared" si="25"/>
        <v/>
      </c>
      <c r="AX7" s="30" t="str">
        <f t="shared" si="26"/>
        <v/>
      </c>
      <c r="AY7" s="30" t="str">
        <f t="shared" si="27"/>
        <v/>
      </c>
      <c r="AZ7" s="30" t="str">
        <f t="shared" si="28"/>
        <v/>
      </c>
      <c r="BA7" s="30" t="str">
        <f t="shared" si="29"/>
        <v/>
      </c>
      <c r="BB7" s="30" t="str">
        <f t="shared" si="30"/>
        <v/>
      </c>
      <c r="BC7" s="30" t="str">
        <f t="shared" si="31"/>
        <v/>
      </c>
      <c r="BD7" s="30" t="str">
        <f t="shared" si="32"/>
        <v/>
      </c>
      <c r="BE7" s="30" t="str">
        <f t="shared" si="33"/>
        <v/>
      </c>
      <c r="BF7" s="30" t="str">
        <f t="shared" si="34"/>
        <v/>
      </c>
      <c r="BG7" s="30" t="str">
        <f t="shared" si="35"/>
        <v/>
      </c>
      <c r="BH7" s="32">
        <f t="shared" si="36"/>
        <v>0</v>
      </c>
      <c r="BI7" s="33">
        <f t="shared" si="37"/>
        <v>3</v>
      </c>
    </row>
    <row r="8" spans="1:61">
      <c r="A8" s="19">
        <f t="shared" si="38"/>
        <v>5</v>
      </c>
      <c r="B8" s="68" t="s">
        <v>96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0" t="s">
        <v>24</v>
      </c>
      <c r="V8" s="40" t="s">
        <v>24</v>
      </c>
      <c r="W8" s="41" t="s">
        <v>24</v>
      </c>
      <c r="X8" s="13" t="str">
        <f t="shared" si="0"/>
        <v/>
      </c>
      <c r="Y8" s="13" t="str">
        <f t="shared" si="1"/>
        <v/>
      </c>
      <c r="Z8" s="13" t="str">
        <f t="shared" si="2"/>
        <v/>
      </c>
      <c r="AA8" s="13" t="str">
        <f t="shared" si="3"/>
        <v/>
      </c>
      <c r="AB8" s="13" t="str">
        <f t="shared" si="4"/>
        <v/>
      </c>
      <c r="AC8" s="13" t="str">
        <f t="shared" si="5"/>
        <v/>
      </c>
      <c r="AD8" s="13" t="str">
        <f t="shared" si="6"/>
        <v/>
      </c>
      <c r="AE8" s="13" t="str">
        <f t="shared" si="7"/>
        <v/>
      </c>
      <c r="AF8" s="13" t="str">
        <f t="shared" si="8"/>
        <v/>
      </c>
      <c r="AG8" s="13" t="str">
        <f t="shared" si="9"/>
        <v/>
      </c>
      <c r="AH8" s="13" t="str">
        <f t="shared" si="10"/>
        <v/>
      </c>
      <c r="AI8" s="13" t="str">
        <f t="shared" si="11"/>
        <v/>
      </c>
      <c r="AJ8" s="13" t="str">
        <f t="shared" si="12"/>
        <v/>
      </c>
      <c r="AK8" s="13" t="str">
        <f t="shared" si="13"/>
        <v/>
      </c>
      <c r="AL8" s="13" t="str">
        <f t="shared" si="14"/>
        <v/>
      </c>
      <c r="AM8" s="13" t="str">
        <f t="shared" si="15"/>
        <v/>
      </c>
      <c r="AN8" s="13" t="str">
        <f t="shared" si="16"/>
        <v/>
      </c>
      <c r="AO8" s="13" t="str">
        <f t="shared" si="17"/>
        <v/>
      </c>
      <c r="AP8" s="30" t="str">
        <f t="shared" si="18"/>
        <v/>
      </c>
      <c r="AQ8" s="30" t="str">
        <f t="shared" si="19"/>
        <v/>
      </c>
      <c r="AR8" s="30" t="str">
        <f t="shared" si="20"/>
        <v/>
      </c>
      <c r="AS8" s="30" t="str">
        <f t="shared" si="21"/>
        <v/>
      </c>
      <c r="AT8" s="30" t="str">
        <f t="shared" si="22"/>
        <v/>
      </c>
      <c r="AU8" s="30" t="str">
        <f t="shared" si="23"/>
        <v/>
      </c>
      <c r="AV8" s="30" t="str">
        <f t="shared" si="24"/>
        <v/>
      </c>
      <c r="AW8" s="30" t="str">
        <f t="shared" si="25"/>
        <v/>
      </c>
      <c r="AX8" s="30" t="str">
        <f t="shared" si="26"/>
        <v/>
      </c>
      <c r="AY8" s="30" t="str">
        <f t="shared" si="27"/>
        <v/>
      </c>
      <c r="AZ8" s="30" t="str">
        <f t="shared" si="28"/>
        <v/>
      </c>
      <c r="BA8" s="30" t="str">
        <f t="shared" si="29"/>
        <v/>
      </c>
      <c r="BB8" s="30" t="str">
        <f t="shared" si="30"/>
        <v/>
      </c>
      <c r="BC8" s="30" t="str">
        <f t="shared" si="31"/>
        <v/>
      </c>
      <c r="BD8" s="30" t="str">
        <f t="shared" si="32"/>
        <v/>
      </c>
      <c r="BE8" s="30" t="str">
        <f t="shared" si="33"/>
        <v/>
      </c>
      <c r="BF8" s="30" t="str">
        <f t="shared" si="34"/>
        <v/>
      </c>
      <c r="BG8" s="30" t="str">
        <f t="shared" si="35"/>
        <v/>
      </c>
      <c r="BH8" s="32">
        <f t="shared" si="36"/>
        <v>0</v>
      </c>
      <c r="BI8" s="33">
        <f t="shared" si="37"/>
        <v>3</v>
      </c>
    </row>
    <row r="9" spans="1:61">
      <c r="A9" s="19">
        <f t="shared" si="38"/>
        <v>6</v>
      </c>
      <c r="B9" s="68" t="s">
        <v>97</v>
      </c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0" t="s">
        <v>26</v>
      </c>
      <c r="V9" s="40" t="s">
        <v>23</v>
      </c>
      <c r="W9" s="41" t="s">
        <v>24</v>
      </c>
      <c r="X9" s="13" t="str">
        <f t="shared" si="0"/>
        <v/>
      </c>
      <c r="Y9" s="13" t="str">
        <f t="shared" si="1"/>
        <v/>
      </c>
      <c r="Z9" s="13" t="str">
        <f t="shared" si="2"/>
        <v/>
      </c>
      <c r="AA9" s="13" t="str">
        <f t="shared" si="3"/>
        <v/>
      </c>
      <c r="AB9" s="13" t="str">
        <f t="shared" si="4"/>
        <v/>
      </c>
      <c r="AC9" s="13" t="str">
        <f t="shared" si="5"/>
        <v/>
      </c>
      <c r="AD9" s="13" t="str">
        <f t="shared" si="6"/>
        <v/>
      </c>
      <c r="AE9" s="13" t="str">
        <f t="shared" si="7"/>
        <v/>
      </c>
      <c r="AF9" s="13" t="str">
        <f t="shared" si="8"/>
        <v/>
      </c>
      <c r="AG9" s="13" t="str">
        <f t="shared" si="9"/>
        <v/>
      </c>
      <c r="AH9" s="13" t="str">
        <f t="shared" si="10"/>
        <v/>
      </c>
      <c r="AI9" s="13" t="str">
        <f t="shared" si="11"/>
        <v/>
      </c>
      <c r="AJ9" s="13" t="str">
        <f t="shared" si="12"/>
        <v/>
      </c>
      <c r="AK9" s="13" t="str">
        <f t="shared" si="13"/>
        <v/>
      </c>
      <c r="AL9" s="13" t="str">
        <f t="shared" si="14"/>
        <v/>
      </c>
      <c r="AM9" s="13" t="str">
        <f t="shared" si="15"/>
        <v/>
      </c>
      <c r="AN9" s="13" t="str">
        <f t="shared" si="16"/>
        <v/>
      </c>
      <c r="AO9" s="13" t="str">
        <f t="shared" si="17"/>
        <v/>
      </c>
      <c r="AP9" s="30" t="str">
        <f t="shared" si="18"/>
        <v/>
      </c>
      <c r="AQ9" s="30" t="str">
        <f t="shared" si="19"/>
        <v/>
      </c>
      <c r="AR9" s="30" t="str">
        <f t="shared" si="20"/>
        <v/>
      </c>
      <c r="AS9" s="30" t="str">
        <f t="shared" si="21"/>
        <v/>
      </c>
      <c r="AT9" s="30" t="str">
        <f t="shared" si="22"/>
        <v/>
      </c>
      <c r="AU9" s="30" t="str">
        <f t="shared" si="23"/>
        <v/>
      </c>
      <c r="AV9" s="30" t="str">
        <f t="shared" si="24"/>
        <v/>
      </c>
      <c r="AW9" s="30" t="str">
        <f t="shared" si="25"/>
        <v/>
      </c>
      <c r="AX9" s="30" t="str">
        <f t="shared" si="26"/>
        <v/>
      </c>
      <c r="AY9" s="30" t="str">
        <f t="shared" si="27"/>
        <v/>
      </c>
      <c r="AZ9" s="30" t="str">
        <f t="shared" si="28"/>
        <v/>
      </c>
      <c r="BA9" s="30" t="str">
        <f t="shared" si="29"/>
        <v/>
      </c>
      <c r="BB9" s="30" t="str">
        <f t="shared" si="30"/>
        <v/>
      </c>
      <c r="BC9" s="30" t="str">
        <f t="shared" si="31"/>
        <v/>
      </c>
      <c r="BD9" s="30" t="str">
        <f t="shared" si="32"/>
        <v/>
      </c>
      <c r="BE9" s="30" t="str">
        <f t="shared" si="33"/>
        <v/>
      </c>
      <c r="BF9" s="30" t="str">
        <f t="shared" si="34"/>
        <v/>
      </c>
      <c r="BG9" s="30" t="str">
        <f t="shared" si="35"/>
        <v/>
      </c>
      <c r="BH9" s="32">
        <f t="shared" si="36"/>
        <v>0</v>
      </c>
      <c r="BI9" s="33">
        <f t="shared" si="37"/>
        <v>3</v>
      </c>
    </row>
    <row r="10" spans="1:61">
      <c r="A10" s="19">
        <f t="shared" si="38"/>
        <v>7</v>
      </c>
      <c r="B10" s="68" t="s">
        <v>98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0" t="s">
        <v>27</v>
      </c>
      <c r="V10" s="40" t="s">
        <v>27</v>
      </c>
      <c r="W10" s="41" t="s">
        <v>27</v>
      </c>
      <c r="X10" s="13" t="str">
        <f t="shared" si="0"/>
        <v/>
      </c>
      <c r="Y10" s="13" t="str">
        <f t="shared" si="1"/>
        <v/>
      </c>
      <c r="Z10" s="13" t="str">
        <f t="shared" si="2"/>
        <v/>
      </c>
      <c r="AA10" s="13" t="str">
        <f t="shared" si="3"/>
        <v/>
      </c>
      <c r="AB10" s="13" t="str">
        <f t="shared" si="4"/>
        <v/>
      </c>
      <c r="AC10" s="13" t="str">
        <f t="shared" si="5"/>
        <v/>
      </c>
      <c r="AD10" s="13" t="str">
        <f t="shared" si="6"/>
        <v/>
      </c>
      <c r="AE10" s="13" t="str">
        <f t="shared" si="7"/>
        <v/>
      </c>
      <c r="AF10" s="13" t="str">
        <f t="shared" si="8"/>
        <v/>
      </c>
      <c r="AG10" s="13" t="str">
        <f t="shared" si="9"/>
        <v/>
      </c>
      <c r="AH10" s="13" t="str">
        <f t="shared" si="10"/>
        <v/>
      </c>
      <c r="AI10" s="13" t="str">
        <f t="shared" si="11"/>
        <v/>
      </c>
      <c r="AJ10" s="13" t="str">
        <f t="shared" si="12"/>
        <v/>
      </c>
      <c r="AK10" s="13" t="str">
        <f t="shared" si="13"/>
        <v/>
      </c>
      <c r="AL10" s="13" t="str">
        <f t="shared" si="14"/>
        <v/>
      </c>
      <c r="AM10" s="13" t="str">
        <f t="shared" si="15"/>
        <v/>
      </c>
      <c r="AN10" s="13" t="str">
        <f t="shared" si="16"/>
        <v/>
      </c>
      <c r="AO10" s="13" t="str">
        <f t="shared" si="17"/>
        <v/>
      </c>
      <c r="AP10" s="30" t="str">
        <f t="shared" si="18"/>
        <v/>
      </c>
      <c r="AQ10" s="30" t="str">
        <f t="shared" si="19"/>
        <v/>
      </c>
      <c r="AR10" s="30" t="str">
        <f t="shared" si="20"/>
        <v/>
      </c>
      <c r="AS10" s="30" t="str">
        <f t="shared" si="21"/>
        <v/>
      </c>
      <c r="AT10" s="30" t="str">
        <f t="shared" si="22"/>
        <v/>
      </c>
      <c r="AU10" s="30" t="str">
        <f t="shared" si="23"/>
        <v/>
      </c>
      <c r="AV10" s="30" t="str">
        <f t="shared" si="24"/>
        <v/>
      </c>
      <c r="AW10" s="30" t="str">
        <f t="shared" si="25"/>
        <v/>
      </c>
      <c r="AX10" s="30" t="str">
        <f t="shared" si="26"/>
        <v/>
      </c>
      <c r="AY10" s="30" t="str">
        <f t="shared" si="27"/>
        <v/>
      </c>
      <c r="AZ10" s="30" t="str">
        <f t="shared" si="28"/>
        <v/>
      </c>
      <c r="BA10" s="30" t="str">
        <f t="shared" si="29"/>
        <v/>
      </c>
      <c r="BB10" s="30" t="str">
        <f t="shared" si="30"/>
        <v/>
      </c>
      <c r="BC10" s="30" t="str">
        <f t="shared" si="31"/>
        <v/>
      </c>
      <c r="BD10" s="30" t="str">
        <f t="shared" si="32"/>
        <v/>
      </c>
      <c r="BE10" s="30" t="str">
        <f t="shared" si="33"/>
        <v/>
      </c>
      <c r="BF10" s="30" t="str">
        <f t="shared" si="34"/>
        <v/>
      </c>
      <c r="BG10" s="30" t="str">
        <f t="shared" si="35"/>
        <v/>
      </c>
      <c r="BH10" s="32">
        <f t="shared" si="36"/>
        <v>0</v>
      </c>
      <c r="BI10" s="33">
        <f t="shared" si="37"/>
        <v>3</v>
      </c>
    </row>
    <row r="11" spans="1:61">
      <c r="A11" s="19">
        <f t="shared" si="38"/>
        <v>8</v>
      </c>
      <c r="B11" s="68" t="s">
        <v>99</v>
      </c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0"/>
      <c r="V11" s="40"/>
      <c r="W11" s="41"/>
      <c r="X11" s="13" t="str">
        <f t="shared" si="0"/>
        <v/>
      </c>
      <c r="Y11" s="13" t="str">
        <f t="shared" si="1"/>
        <v/>
      </c>
      <c r="Z11" s="13" t="str">
        <f t="shared" si="2"/>
        <v/>
      </c>
      <c r="AA11" s="13" t="str">
        <f t="shared" si="3"/>
        <v/>
      </c>
      <c r="AB11" s="13" t="str">
        <f t="shared" si="4"/>
        <v/>
      </c>
      <c r="AC11" s="13" t="str">
        <f t="shared" si="5"/>
        <v/>
      </c>
      <c r="AD11" s="13" t="str">
        <f t="shared" si="6"/>
        <v/>
      </c>
      <c r="AE11" s="13" t="str">
        <f t="shared" si="7"/>
        <v/>
      </c>
      <c r="AF11" s="13" t="str">
        <f t="shared" si="8"/>
        <v/>
      </c>
      <c r="AG11" s="13" t="str">
        <f t="shared" si="9"/>
        <v/>
      </c>
      <c r="AH11" s="13" t="str">
        <f t="shared" si="10"/>
        <v/>
      </c>
      <c r="AI11" s="13" t="str">
        <f t="shared" si="11"/>
        <v/>
      </c>
      <c r="AJ11" s="13" t="str">
        <f t="shared" si="12"/>
        <v/>
      </c>
      <c r="AK11" s="13" t="str">
        <f t="shared" si="13"/>
        <v/>
      </c>
      <c r="AL11" s="13" t="str">
        <f t="shared" si="14"/>
        <v/>
      </c>
      <c r="AM11" s="13" t="str">
        <f t="shared" si="15"/>
        <v/>
      </c>
      <c r="AN11" s="13" t="str">
        <f t="shared" si="16"/>
        <v/>
      </c>
      <c r="AO11" s="13" t="str">
        <f t="shared" si="17"/>
        <v/>
      </c>
      <c r="AP11" s="30" t="str">
        <f t="shared" si="18"/>
        <v/>
      </c>
      <c r="AQ11" s="30" t="str">
        <f t="shared" si="19"/>
        <v/>
      </c>
      <c r="AR11" s="30" t="str">
        <f t="shared" si="20"/>
        <v/>
      </c>
      <c r="AS11" s="30" t="str">
        <f t="shared" si="21"/>
        <v/>
      </c>
      <c r="AT11" s="30" t="str">
        <f t="shared" si="22"/>
        <v/>
      </c>
      <c r="AU11" s="30" t="str">
        <f t="shared" si="23"/>
        <v/>
      </c>
      <c r="AV11" s="30" t="str">
        <f t="shared" si="24"/>
        <v/>
      </c>
      <c r="AW11" s="30" t="str">
        <f t="shared" si="25"/>
        <v/>
      </c>
      <c r="AX11" s="30" t="str">
        <f t="shared" si="26"/>
        <v/>
      </c>
      <c r="AY11" s="30" t="str">
        <f t="shared" si="27"/>
        <v/>
      </c>
      <c r="AZ11" s="30" t="str">
        <f t="shared" si="28"/>
        <v/>
      </c>
      <c r="BA11" s="30" t="str">
        <f t="shared" si="29"/>
        <v/>
      </c>
      <c r="BB11" s="30" t="str">
        <f t="shared" si="30"/>
        <v/>
      </c>
      <c r="BC11" s="30" t="str">
        <f t="shared" si="31"/>
        <v/>
      </c>
      <c r="BD11" s="30" t="str">
        <f t="shared" si="32"/>
        <v/>
      </c>
      <c r="BE11" s="30" t="str">
        <f t="shared" si="33"/>
        <v/>
      </c>
      <c r="BF11" s="30" t="str">
        <f t="shared" si="34"/>
        <v/>
      </c>
      <c r="BG11" s="30" t="str">
        <f t="shared" si="35"/>
        <v/>
      </c>
      <c r="BH11" s="32">
        <f t="shared" si="36"/>
        <v>0</v>
      </c>
      <c r="BI11" s="33">
        <f t="shared" si="37"/>
        <v>3</v>
      </c>
    </row>
    <row r="12" spans="1:61">
      <c r="A12" s="19">
        <f t="shared" si="38"/>
        <v>9</v>
      </c>
      <c r="B12" s="68" t="s">
        <v>100</v>
      </c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0"/>
      <c r="V12" s="40"/>
      <c r="W12" s="41"/>
      <c r="X12" s="13" t="str">
        <f t="shared" si="0"/>
        <v/>
      </c>
      <c r="Y12" s="13" t="str">
        <f t="shared" si="1"/>
        <v/>
      </c>
      <c r="Z12" s="13" t="str">
        <f t="shared" si="2"/>
        <v/>
      </c>
      <c r="AA12" s="13" t="str">
        <f t="shared" si="3"/>
        <v/>
      </c>
      <c r="AB12" s="13" t="str">
        <f t="shared" si="4"/>
        <v/>
      </c>
      <c r="AC12" s="13" t="str">
        <f t="shared" si="5"/>
        <v/>
      </c>
      <c r="AD12" s="13" t="str">
        <f t="shared" si="6"/>
        <v/>
      </c>
      <c r="AE12" s="13" t="str">
        <f t="shared" si="7"/>
        <v/>
      </c>
      <c r="AF12" s="13" t="str">
        <f t="shared" si="8"/>
        <v/>
      </c>
      <c r="AG12" s="13" t="str">
        <f t="shared" si="9"/>
        <v/>
      </c>
      <c r="AH12" s="13" t="str">
        <f t="shared" si="10"/>
        <v/>
      </c>
      <c r="AI12" s="13" t="str">
        <f t="shared" si="11"/>
        <v/>
      </c>
      <c r="AJ12" s="13" t="str">
        <f t="shared" si="12"/>
        <v/>
      </c>
      <c r="AK12" s="13" t="str">
        <f t="shared" si="13"/>
        <v/>
      </c>
      <c r="AL12" s="13" t="str">
        <f t="shared" si="14"/>
        <v/>
      </c>
      <c r="AM12" s="13" t="str">
        <f t="shared" si="15"/>
        <v/>
      </c>
      <c r="AN12" s="13" t="str">
        <f t="shared" si="16"/>
        <v/>
      </c>
      <c r="AO12" s="13" t="str">
        <f t="shared" si="17"/>
        <v/>
      </c>
      <c r="AP12" s="30" t="str">
        <f t="shared" si="18"/>
        <v/>
      </c>
      <c r="AQ12" s="30" t="str">
        <f t="shared" si="19"/>
        <v/>
      </c>
      <c r="AR12" s="30" t="str">
        <f t="shared" si="20"/>
        <v/>
      </c>
      <c r="AS12" s="30" t="str">
        <f t="shared" si="21"/>
        <v/>
      </c>
      <c r="AT12" s="30" t="str">
        <f t="shared" si="22"/>
        <v/>
      </c>
      <c r="AU12" s="30" t="str">
        <f t="shared" si="23"/>
        <v/>
      </c>
      <c r="AV12" s="30" t="str">
        <f t="shared" si="24"/>
        <v/>
      </c>
      <c r="AW12" s="30" t="str">
        <f t="shared" si="25"/>
        <v/>
      </c>
      <c r="AX12" s="30" t="str">
        <f t="shared" si="26"/>
        <v/>
      </c>
      <c r="AY12" s="30" t="str">
        <f t="shared" si="27"/>
        <v/>
      </c>
      <c r="AZ12" s="30" t="str">
        <f t="shared" si="28"/>
        <v/>
      </c>
      <c r="BA12" s="30" t="str">
        <f t="shared" si="29"/>
        <v/>
      </c>
      <c r="BB12" s="30" t="str">
        <f t="shared" si="30"/>
        <v/>
      </c>
      <c r="BC12" s="30" t="str">
        <f t="shared" si="31"/>
        <v/>
      </c>
      <c r="BD12" s="30" t="str">
        <f t="shared" si="32"/>
        <v/>
      </c>
      <c r="BE12" s="30" t="str">
        <f t="shared" si="33"/>
        <v/>
      </c>
      <c r="BF12" s="30" t="str">
        <f t="shared" si="34"/>
        <v/>
      </c>
      <c r="BG12" s="30" t="str">
        <f t="shared" si="35"/>
        <v/>
      </c>
      <c r="BH12" s="32">
        <f t="shared" si="36"/>
        <v>0</v>
      </c>
      <c r="BI12" s="33">
        <f t="shared" si="37"/>
        <v>3</v>
      </c>
    </row>
    <row r="13" spans="1:61">
      <c r="A13" s="19">
        <f t="shared" si="38"/>
        <v>10</v>
      </c>
      <c r="B13" s="71" t="s">
        <v>101</v>
      </c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0"/>
      <c r="V13" s="40"/>
      <c r="W13" s="41"/>
      <c r="X13" s="13" t="str">
        <f t="shared" si="0"/>
        <v/>
      </c>
      <c r="Y13" s="13" t="str">
        <f t="shared" si="1"/>
        <v/>
      </c>
      <c r="Z13" s="13" t="str">
        <f t="shared" si="2"/>
        <v/>
      </c>
      <c r="AA13" s="13" t="str">
        <f t="shared" si="3"/>
        <v/>
      </c>
      <c r="AB13" s="13" t="str">
        <f t="shared" si="4"/>
        <v/>
      </c>
      <c r="AC13" s="13" t="str">
        <f t="shared" si="5"/>
        <v/>
      </c>
      <c r="AD13" s="13" t="str">
        <f t="shared" si="6"/>
        <v/>
      </c>
      <c r="AE13" s="13" t="str">
        <f t="shared" si="7"/>
        <v/>
      </c>
      <c r="AF13" s="13" t="str">
        <f t="shared" si="8"/>
        <v/>
      </c>
      <c r="AG13" s="13" t="str">
        <f t="shared" si="9"/>
        <v/>
      </c>
      <c r="AH13" s="13" t="str">
        <f t="shared" si="10"/>
        <v/>
      </c>
      <c r="AI13" s="13" t="str">
        <f t="shared" si="11"/>
        <v/>
      </c>
      <c r="AJ13" s="13" t="str">
        <f t="shared" si="12"/>
        <v/>
      </c>
      <c r="AK13" s="13" t="str">
        <f t="shared" si="13"/>
        <v/>
      </c>
      <c r="AL13" s="13" t="str">
        <f t="shared" si="14"/>
        <v/>
      </c>
      <c r="AM13" s="13" t="str">
        <f t="shared" si="15"/>
        <v/>
      </c>
      <c r="AN13" s="13" t="str">
        <f t="shared" si="16"/>
        <v/>
      </c>
      <c r="AO13" s="13" t="str">
        <f t="shared" si="17"/>
        <v/>
      </c>
      <c r="AP13" s="30" t="str">
        <f t="shared" si="18"/>
        <v/>
      </c>
      <c r="AQ13" s="30" t="str">
        <f t="shared" si="19"/>
        <v/>
      </c>
      <c r="AR13" s="30" t="str">
        <f t="shared" si="20"/>
        <v/>
      </c>
      <c r="AS13" s="30" t="str">
        <f t="shared" si="21"/>
        <v/>
      </c>
      <c r="AT13" s="30" t="str">
        <f t="shared" si="22"/>
        <v/>
      </c>
      <c r="AU13" s="30" t="str">
        <f t="shared" si="23"/>
        <v/>
      </c>
      <c r="AV13" s="30" t="str">
        <f t="shared" si="24"/>
        <v/>
      </c>
      <c r="AW13" s="30" t="str">
        <f t="shared" si="25"/>
        <v/>
      </c>
      <c r="AX13" s="30" t="str">
        <f t="shared" si="26"/>
        <v/>
      </c>
      <c r="AY13" s="30" t="str">
        <f t="shared" si="27"/>
        <v/>
      </c>
      <c r="AZ13" s="30" t="str">
        <f t="shared" si="28"/>
        <v/>
      </c>
      <c r="BA13" s="30" t="str">
        <f t="shared" si="29"/>
        <v/>
      </c>
      <c r="BB13" s="30" t="str">
        <f t="shared" si="30"/>
        <v/>
      </c>
      <c r="BC13" s="30" t="str">
        <f t="shared" si="31"/>
        <v/>
      </c>
      <c r="BD13" s="30" t="str">
        <f t="shared" si="32"/>
        <v/>
      </c>
      <c r="BE13" s="30" t="str">
        <f t="shared" si="33"/>
        <v/>
      </c>
      <c r="BF13" s="30" t="str">
        <f t="shared" si="34"/>
        <v/>
      </c>
      <c r="BG13" s="30" t="str">
        <f t="shared" si="35"/>
        <v/>
      </c>
      <c r="BH13" s="32">
        <f t="shared" si="36"/>
        <v>0</v>
      </c>
      <c r="BI13" s="33">
        <f t="shared" si="37"/>
        <v>3</v>
      </c>
    </row>
    <row r="14" spans="1:61">
      <c r="A14" s="19">
        <f t="shared" si="38"/>
        <v>11</v>
      </c>
      <c r="B14" s="71" t="s">
        <v>102</v>
      </c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0"/>
      <c r="V14" s="40"/>
      <c r="W14" s="41"/>
      <c r="X14" s="13" t="str">
        <f t="shared" si="0"/>
        <v/>
      </c>
      <c r="Y14" s="13" t="str">
        <f t="shared" si="1"/>
        <v/>
      </c>
      <c r="Z14" s="13" t="str">
        <f t="shared" si="2"/>
        <v/>
      </c>
      <c r="AA14" s="13" t="str">
        <f t="shared" si="3"/>
        <v/>
      </c>
      <c r="AB14" s="13" t="str">
        <f t="shared" si="4"/>
        <v/>
      </c>
      <c r="AC14" s="13" t="str">
        <f t="shared" si="5"/>
        <v/>
      </c>
      <c r="AD14" s="13" t="str">
        <f t="shared" si="6"/>
        <v/>
      </c>
      <c r="AE14" s="13" t="str">
        <f t="shared" si="7"/>
        <v/>
      </c>
      <c r="AF14" s="13" t="str">
        <f t="shared" si="8"/>
        <v/>
      </c>
      <c r="AG14" s="13" t="str">
        <f t="shared" si="9"/>
        <v/>
      </c>
      <c r="AH14" s="13" t="str">
        <f t="shared" si="10"/>
        <v/>
      </c>
      <c r="AI14" s="13" t="str">
        <f t="shared" si="11"/>
        <v/>
      </c>
      <c r="AJ14" s="13" t="str">
        <f t="shared" si="12"/>
        <v/>
      </c>
      <c r="AK14" s="13" t="str">
        <f t="shared" si="13"/>
        <v/>
      </c>
      <c r="AL14" s="13" t="str">
        <f t="shared" si="14"/>
        <v/>
      </c>
      <c r="AM14" s="13" t="str">
        <f t="shared" si="15"/>
        <v/>
      </c>
      <c r="AN14" s="13" t="str">
        <f t="shared" si="16"/>
        <v/>
      </c>
      <c r="AO14" s="13" t="str">
        <f t="shared" si="17"/>
        <v/>
      </c>
      <c r="AP14" s="30" t="str">
        <f t="shared" si="18"/>
        <v/>
      </c>
      <c r="AQ14" s="30" t="str">
        <f t="shared" si="19"/>
        <v/>
      </c>
      <c r="AR14" s="30" t="str">
        <f t="shared" si="20"/>
        <v/>
      </c>
      <c r="AS14" s="30" t="str">
        <f t="shared" si="21"/>
        <v/>
      </c>
      <c r="AT14" s="30" t="str">
        <f t="shared" si="22"/>
        <v/>
      </c>
      <c r="AU14" s="30" t="str">
        <f t="shared" si="23"/>
        <v/>
      </c>
      <c r="AV14" s="30" t="str">
        <f t="shared" si="24"/>
        <v/>
      </c>
      <c r="AW14" s="30" t="str">
        <f t="shared" si="25"/>
        <v/>
      </c>
      <c r="AX14" s="30" t="str">
        <f t="shared" si="26"/>
        <v/>
      </c>
      <c r="AY14" s="30" t="str">
        <f t="shared" si="27"/>
        <v/>
      </c>
      <c r="AZ14" s="30" t="str">
        <f t="shared" si="28"/>
        <v/>
      </c>
      <c r="BA14" s="30" t="str">
        <f t="shared" si="29"/>
        <v/>
      </c>
      <c r="BB14" s="30" t="str">
        <f t="shared" si="30"/>
        <v/>
      </c>
      <c r="BC14" s="30" t="str">
        <f t="shared" si="31"/>
        <v/>
      </c>
      <c r="BD14" s="30" t="str">
        <f t="shared" si="32"/>
        <v/>
      </c>
      <c r="BE14" s="30" t="str">
        <f t="shared" si="33"/>
        <v/>
      </c>
      <c r="BF14" s="30" t="str">
        <f t="shared" si="34"/>
        <v/>
      </c>
      <c r="BG14" s="30" t="str">
        <f t="shared" si="35"/>
        <v/>
      </c>
      <c r="BH14" s="32">
        <f t="shared" si="36"/>
        <v>0</v>
      </c>
      <c r="BI14" s="33">
        <f t="shared" si="37"/>
        <v>3</v>
      </c>
    </row>
    <row r="15" spans="1:61">
      <c r="A15" s="19">
        <f t="shared" si="38"/>
        <v>12</v>
      </c>
      <c r="B15" s="69" t="s">
        <v>103</v>
      </c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0"/>
      <c r="V15" s="40"/>
      <c r="W15" s="41"/>
      <c r="X15" s="13" t="str">
        <f t="shared" si="0"/>
        <v/>
      </c>
      <c r="Y15" s="13" t="str">
        <f t="shared" si="1"/>
        <v/>
      </c>
      <c r="Z15" s="13" t="str">
        <f t="shared" si="2"/>
        <v/>
      </c>
      <c r="AA15" s="13" t="str">
        <f t="shared" si="3"/>
        <v/>
      </c>
      <c r="AB15" s="13" t="str">
        <f t="shared" si="4"/>
        <v/>
      </c>
      <c r="AC15" s="13" t="str">
        <f t="shared" si="5"/>
        <v/>
      </c>
      <c r="AD15" s="13" t="str">
        <f t="shared" si="6"/>
        <v/>
      </c>
      <c r="AE15" s="13" t="str">
        <f t="shared" si="7"/>
        <v/>
      </c>
      <c r="AF15" s="13" t="str">
        <f t="shared" si="8"/>
        <v/>
      </c>
      <c r="AG15" s="13" t="str">
        <f t="shared" si="9"/>
        <v/>
      </c>
      <c r="AH15" s="13" t="str">
        <f t="shared" si="10"/>
        <v/>
      </c>
      <c r="AI15" s="13" t="str">
        <f t="shared" si="11"/>
        <v/>
      </c>
      <c r="AJ15" s="13" t="str">
        <f t="shared" si="12"/>
        <v/>
      </c>
      <c r="AK15" s="13" t="str">
        <f t="shared" si="13"/>
        <v/>
      </c>
      <c r="AL15" s="13" t="str">
        <f t="shared" si="14"/>
        <v/>
      </c>
      <c r="AM15" s="13" t="str">
        <f t="shared" si="15"/>
        <v/>
      </c>
      <c r="AN15" s="13" t="str">
        <f t="shared" si="16"/>
        <v/>
      </c>
      <c r="AO15" s="13" t="str">
        <f t="shared" si="17"/>
        <v/>
      </c>
      <c r="AP15" s="30" t="str">
        <f t="shared" si="18"/>
        <v/>
      </c>
      <c r="AQ15" s="30" t="str">
        <f t="shared" si="19"/>
        <v/>
      </c>
      <c r="AR15" s="30" t="str">
        <f t="shared" si="20"/>
        <v/>
      </c>
      <c r="AS15" s="30" t="str">
        <f t="shared" si="21"/>
        <v/>
      </c>
      <c r="AT15" s="30" t="str">
        <f t="shared" si="22"/>
        <v/>
      </c>
      <c r="AU15" s="30" t="str">
        <f t="shared" si="23"/>
        <v/>
      </c>
      <c r="AV15" s="30" t="str">
        <f t="shared" si="24"/>
        <v/>
      </c>
      <c r="AW15" s="30" t="str">
        <f t="shared" si="25"/>
        <v/>
      </c>
      <c r="AX15" s="30" t="str">
        <f t="shared" si="26"/>
        <v/>
      </c>
      <c r="AY15" s="30" t="str">
        <f t="shared" si="27"/>
        <v/>
      </c>
      <c r="AZ15" s="30" t="str">
        <f t="shared" si="28"/>
        <v/>
      </c>
      <c r="BA15" s="30" t="str">
        <f t="shared" si="29"/>
        <v/>
      </c>
      <c r="BB15" s="30" t="str">
        <f t="shared" si="30"/>
        <v/>
      </c>
      <c r="BC15" s="30" t="str">
        <f t="shared" si="31"/>
        <v/>
      </c>
      <c r="BD15" s="30" t="str">
        <f t="shared" si="32"/>
        <v/>
      </c>
      <c r="BE15" s="30" t="str">
        <f t="shared" si="33"/>
        <v/>
      </c>
      <c r="BF15" s="30" t="str">
        <f t="shared" si="34"/>
        <v/>
      </c>
      <c r="BG15" s="30" t="str">
        <f t="shared" si="35"/>
        <v/>
      </c>
      <c r="BH15" s="32">
        <f t="shared" si="36"/>
        <v>0</v>
      </c>
      <c r="BI15" s="33">
        <f t="shared" si="37"/>
        <v>3</v>
      </c>
    </row>
    <row r="16" spans="1:61">
      <c r="A16" s="19">
        <f t="shared" si="38"/>
        <v>13</v>
      </c>
      <c r="B16" s="67" t="s">
        <v>104</v>
      </c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0"/>
      <c r="V16" s="40"/>
      <c r="W16" s="41"/>
      <c r="X16" s="13" t="str">
        <f t="shared" si="0"/>
        <v/>
      </c>
      <c r="Y16" s="13" t="str">
        <f t="shared" si="1"/>
        <v/>
      </c>
      <c r="Z16" s="13" t="str">
        <f t="shared" si="2"/>
        <v/>
      </c>
      <c r="AA16" s="13" t="str">
        <f t="shared" si="3"/>
        <v/>
      </c>
      <c r="AB16" s="13" t="str">
        <f t="shared" si="4"/>
        <v/>
      </c>
      <c r="AC16" s="13" t="str">
        <f t="shared" si="5"/>
        <v/>
      </c>
      <c r="AD16" s="13" t="str">
        <f t="shared" si="6"/>
        <v/>
      </c>
      <c r="AE16" s="13" t="str">
        <f t="shared" si="7"/>
        <v/>
      </c>
      <c r="AF16" s="13" t="str">
        <f t="shared" si="8"/>
        <v/>
      </c>
      <c r="AG16" s="13" t="str">
        <f t="shared" si="9"/>
        <v/>
      </c>
      <c r="AH16" s="13" t="str">
        <f t="shared" si="10"/>
        <v/>
      </c>
      <c r="AI16" s="13" t="str">
        <f t="shared" si="11"/>
        <v/>
      </c>
      <c r="AJ16" s="13" t="str">
        <f t="shared" si="12"/>
        <v/>
      </c>
      <c r="AK16" s="13" t="str">
        <f t="shared" si="13"/>
        <v/>
      </c>
      <c r="AL16" s="13" t="str">
        <f t="shared" si="14"/>
        <v/>
      </c>
      <c r="AM16" s="13" t="str">
        <f t="shared" si="15"/>
        <v/>
      </c>
      <c r="AN16" s="13" t="str">
        <f t="shared" si="16"/>
        <v/>
      </c>
      <c r="AO16" s="13" t="str">
        <f t="shared" si="17"/>
        <v/>
      </c>
      <c r="AP16" s="30" t="str">
        <f t="shared" si="18"/>
        <v/>
      </c>
      <c r="AQ16" s="30" t="str">
        <f t="shared" si="19"/>
        <v/>
      </c>
      <c r="AR16" s="30" t="str">
        <f t="shared" si="20"/>
        <v/>
      </c>
      <c r="AS16" s="30" t="str">
        <f t="shared" si="21"/>
        <v/>
      </c>
      <c r="AT16" s="30" t="str">
        <f t="shared" si="22"/>
        <v/>
      </c>
      <c r="AU16" s="30" t="str">
        <f t="shared" si="23"/>
        <v/>
      </c>
      <c r="AV16" s="30" t="str">
        <f t="shared" si="24"/>
        <v/>
      </c>
      <c r="AW16" s="30" t="str">
        <f t="shared" si="25"/>
        <v/>
      </c>
      <c r="AX16" s="30" t="str">
        <f t="shared" si="26"/>
        <v/>
      </c>
      <c r="AY16" s="30" t="str">
        <f t="shared" si="27"/>
        <v/>
      </c>
      <c r="AZ16" s="30" t="str">
        <f t="shared" si="28"/>
        <v/>
      </c>
      <c r="BA16" s="30" t="str">
        <f t="shared" si="29"/>
        <v/>
      </c>
      <c r="BB16" s="30" t="str">
        <f t="shared" si="30"/>
        <v/>
      </c>
      <c r="BC16" s="30" t="str">
        <f t="shared" si="31"/>
        <v/>
      </c>
      <c r="BD16" s="30" t="str">
        <f t="shared" si="32"/>
        <v/>
      </c>
      <c r="BE16" s="30" t="str">
        <f t="shared" si="33"/>
        <v/>
      </c>
      <c r="BF16" s="30" t="str">
        <f t="shared" si="34"/>
        <v/>
      </c>
      <c r="BG16" s="30" t="str">
        <f t="shared" si="35"/>
        <v/>
      </c>
      <c r="BH16" s="32">
        <f t="shared" si="36"/>
        <v>0</v>
      </c>
      <c r="BI16" s="33">
        <f t="shared" si="37"/>
        <v>3</v>
      </c>
    </row>
    <row r="17" spans="1:61">
      <c r="A17" s="19">
        <f t="shared" si="38"/>
        <v>14</v>
      </c>
      <c r="B17" s="67" t="s">
        <v>105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0"/>
      <c r="V17" s="40"/>
      <c r="W17" s="41"/>
      <c r="X17" s="13" t="str">
        <f t="shared" si="0"/>
        <v/>
      </c>
      <c r="Y17" s="13" t="str">
        <f t="shared" si="1"/>
        <v/>
      </c>
      <c r="Z17" s="13" t="str">
        <f t="shared" si="2"/>
        <v/>
      </c>
      <c r="AA17" s="13" t="str">
        <f t="shared" si="3"/>
        <v/>
      </c>
      <c r="AB17" s="13" t="str">
        <f t="shared" si="4"/>
        <v/>
      </c>
      <c r="AC17" s="13" t="str">
        <f t="shared" si="5"/>
        <v/>
      </c>
      <c r="AD17" s="13" t="str">
        <f t="shared" si="6"/>
        <v/>
      </c>
      <c r="AE17" s="13" t="str">
        <f t="shared" si="7"/>
        <v/>
      </c>
      <c r="AF17" s="13" t="str">
        <f t="shared" si="8"/>
        <v/>
      </c>
      <c r="AG17" s="13" t="str">
        <f t="shared" si="9"/>
        <v/>
      </c>
      <c r="AH17" s="13" t="str">
        <f t="shared" si="10"/>
        <v/>
      </c>
      <c r="AI17" s="13" t="str">
        <f t="shared" si="11"/>
        <v/>
      </c>
      <c r="AJ17" s="13" t="str">
        <f t="shared" si="12"/>
        <v/>
      </c>
      <c r="AK17" s="13" t="str">
        <f t="shared" si="13"/>
        <v/>
      </c>
      <c r="AL17" s="13" t="str">
        <f t="shared" si="14"/>
        <v/>
      </c>
      <c r="AM17" s="13" t="str">
        <f t="shared" si="15"/>
        <v/>
      </c>
      <c r="AN17" s="13" t="str">
        <f t="shared" si="16"/>
        <v/>
      </c>
      <c r="AO17" s="13" t="str">
        <f t="shared" si="17"/>
        <v/>
      </c>
      <c r="AP17" s="30" t="str">
        <f t="shared" si="18"/>
        <v/>
      </c>
      <c r="AQ17" s="30" t="str">
        <f t="shared" si="19"/>
        <v/>
      </c>
      <c r="AR17" s="30" t="str">
        <f t="shared" si="20"/>
        <v/>
      </c>
      <c r="AS17" s="30" t="str">
        <f t="shared" si="21"/>
        <v/>
      </c>
      <c r="AT17" s="30" t="str">
        <f t="shared" si="22"/>
        <v/>
      </c>
      <c r="AU17" s="30" t="str">
        <f t="shared" si="23"/>
        <v/>
      </c>
      <c r="AV17" s="30" t="str">
        <f t="shared" si="24"/>
        <v/>
      </c>
      <c r="AW17" s="30" t="str">
        <f t="shared" si="25"/>
        <v/>
      </c>
      <c r="AX17" s="30" t="str">
        <f t="shared" si="26"/>
        <v/>
      </c>
      <c r="AY17" s="30" t="str">
        <f t="shared" si="27"/>
        <v/>
      </c>
      <c r="AZ17" s="30" t="str">
        <f t="shared" si="28"/>
        <v/>
      </c>
      <c r="BA17" s="30" t="str">
        <f t="shared" si="29"/>
        <v/>
      </c>
      <c r="BB17" s="30" t="str">
        <f t="shared" si="30"/>
        <v/>
      </c>
      <c r="BC17" s="30" t="str">
        <f t="shared" si="31"/>
        <v/>
      </c>
      <c r="BD17" s="30" t="str">
        <f t="shared" si="32"/>
        <v/>
      </c>
      <c r="BE17" s="30" t="str">
        <f t="shared" si="33"/>
        <v/>
      </c>
      <c r="BF17" s="30" t="str">
        <f t="shared" si="34"/>
        <v/>
      </c>
      <c r="BG17" s="30" t="str">
        <f t="shared" si="35"/>
        <v/>
      </c>
      <c r="BH17" s="32">
        <f t="shared" si="36"/>
        <v>0</v>
      </c>
      <c r="BI17" s="33">
        <f t="shared" si="37"/>
        <v>3</v>
      </c>
    </row>
    <row r="18" spans="1:61">
      <c r="A18" s="19">
        <f t="shared" si="38"/>
        <v>15</v>
      </c>
      <c r="B18" s="66" t="s">
        <v>106</v>
      </c>
      <c r="C18" s="41"/>
      <c r="D18" s="41"/>
      <c r="E18" s="41" t="s">
        <v>28</v>
      </c>
      <c r="F18" s="41"/>
      <c r="G18" s="41"/>
      <c r="H18" s="41" t="s">
        <v>28</v>
      </c>
      <c r="I18" s="41" t="s">
        <v>28</v>
      </c>
      <c r="J18" s="41" t="s">
        <v>28</v>
      </c>
      <c r="K18" s="41" t="s">
        <v>28</v>
      </c>
      <c r="L18" s="41"/>
      <c r="M18" s="41"/>
      <c r="N18" s="41"/>
      <c r="O18" s="41" t="s">
        <v>28</v>
      </c>
      <c r="P18" s="41" t="s">
        <v>28</v>
      </c>
      <c r="Q18" s="41"/>
      <c r="R18" s="41"/>
      <c r="S18" s="41"/>
      <c r="T18" s="41"/>
      <c r="U18" s="40"/>
      <c r="V18" s="40"/>
      <c r="W18" s="41"/>
      <c r="X18" s="13" t="str">
        <f t="shared" si="0"/>
        <v/>
      </c>
      <c r="Y18" s="13" t="str">
        <f t="shared" si="1"/>
        <v/>
      </c>
      <c r="Z18" s="13" t="str">
        <f t="shared" si="2"/>
        <v/>
      </c>
      <c r="AA18" s="13" t="str">
        <f t="shared" si="3"/>
        <v/>
      </c>
      <c r="AB18" s="13" t="str">
        <f t="shared" si="4"/>
        <v/>
      </c>
      <c r="AC18" s="13" t="str">
        <f t="shared" si="5"/>
        <v/>
      </c>
      <c r="AD18" s="13" t="str">
        <f t="shared" si="6"/>
        <v/>
      </c>
      <c r="AE18" s="13" t="str">
        <f t="shared" si="7"/>
        <v/>
      </c>
      <c r="AF18" s="13" t="str">
        <f t="shared" si="8"/>
        <v/>
      </c>
      <c r="AG18" s="13" t="str">
        <f t="shared" si="9"/>
        <v/>
      </c>
      <c r="AH18" s="13" t="str">
        <f t="shared" si="10"/>
        <v/>
      </c>
      <c r="AI18" s="13" t="str">
        <f t="shared" si="11"/>
        <v/>
      </c>
      <c r="AJ18" s="13" t="str">
        <f t="shared" si="12"/>
        <v/>
      </c>
      <c r="AK18" s="13" t="str">
        <f t="shared" si="13"/>
        <v/>
      </c>
      <c r="AL18" s="13" t="str">
        <f t="shared" si="14"/>
        <v/>
      </c>
      <c r="AM18" s="13" t="str">
        <f t="shared" si="15"/>
        <v/>
      </c>
      <c r="AN18" s="13" t="str">
        <f t="shared" si="16"/>
        <v/>
      </c>
      <c r="AO18" s="13" t="str">
        <f t="shared" si="17"/>
        <v/>
      </c>
      <c r="AP18" s="30" t="str">
        <f t="shared" si="18"/>
        <v/>
      </c>
      <c r="AQ18" s="30" t="str">
        <f t="shared" si="19"/>
        <v/>
      </c>
      <c r="AR18" s="30" t="str">
        <f t="shared" si="20"/>
        <v/>
      </c>
      <c r="AS18" s="30" t="str">
        <f t="shared" si="21"/>
        <v/>
      </c>
      <c r="AT18" s="30" t="str">
        <f t="shared" si="22"/>
        <v/>
      </c>
      <c r="AU18" s="30" t="str">
        <f t="shared" si="23"/>
        <v/>
      </c>
      <c r="AV18" s="30" t="str">
        <f t="shared" si="24"/>
        <v/>
      </c>
      <c r="AW18" s="30" t="str">
        <f t="shared" si="25"/>
        <v/>
      </c>
      <c r="AX18" s="30" t="str">
        <f t="shared" si="26"/>
        <v/>
      </c>
      <c r="AY18" s="30" t="str">
        <f t="shared" si="27"/>
        <v/>
      </c>
      <c r="AZ18" s="30" t="str">
        <f t="shared" si="28"/>
        <v/>
      </c>
      <c r="BA18" s="30" t="str">
        <f t="shared" si="29"/>
        <v/>
      </c>
      <c r="BB18" s="30" t="str">
        <f t="shared" si="30"/>
        <v/>
      </c>
      <c r="BC18" s="30" t="str">
        <f t="shared" si="31"/>
        <v/>
      </c>
      <c r="BD18" s="30" t="str">
        <f t="shared" si="32"/>
        <v/>
      </c>
      <c r="BE18" s="30" t="str">
        <f t="shared" si="33"/>
        <v/>
      </c>
      <c r="BF18" s="30" t="str">
        <f t="shared" si="34"/>
        <v/>
      </c>
      <c r="BG18" s="30" t="str">
        <f t="shared" si="35"/>
        <v/>
      </c>
      <c r="BH18" s="32">
        <f t="shared" si="36"/>
        <v>0</v>
      </c>
      <c r="BI18" s="33">
        <f t="shared" si="37"/>
        <v>3</v>
      </c>
    </row>
    <row r="19" spans="1:61">
      <c r="A19" s="19">
        <f t="shared" si="38"/>
        <v>16</v>
      </c>
      <c r="B19" s="67" t="s">
        <v>107</v>
      </c>
      <c r="C19" s="41"/>
      <c r="D19" s="41"/>
      <c r="E19" s="41" t="s">
        <v>28</v>
      </c>
      <c r="F19" s="41"/>
      <c r="G19" s="41"/>
      <c r="H19" s="41" t="s">
        <v>28</v>
      </c>
      <c r="I19" s="41" t="s">
        <v>28</v>
      </c>
      <c r="J19" s="41" t="s">
        <v>28</v>
      </c>
      <c r="K19" s="41" t="s">
        <v>28</v>
      </c>
      <c r="L19" s="41"/>
      <c r="M19" s="41"/>
      <c r="N19" s="41"/>
      <c r="O19" s="41" t="s">
        <v>28</v>
      </c>
      <c r="P19" s="41" t="s">
        <v>28</v>
      </c>
      <c r="Q19" s="41"/>
      <c r="R19" s="41"/>
      <c r="S19" s="41"/>
      <c r="T19" s="41"/>
      <c r="U19" s="40"/>
      <c r="V19" s="40"/>
      <c r="W19" s="41"/>
      <c r="X19" s="13" t="str">
        <f t="shared" si="0"/>
        <v/>
      </c>
      <c r="Y19" s="13" t="str">
        <f t="shared" si="1"/>
        <v/>
      </c>
      <c r="Z19" s="13" t="str">
        <f t="shared" si="2"/>
        <v/>
      </c>
      <c r="AA19" s="13" t="str">
        <f t="shared" si="3"/>
        <v/>
      </c>
      <c r="AB19" s="13" t="str">
        <f t="shared" si="4"/>
        <v/>
      </c>
      <c r="AC19" s="13" t="str">
        <f t="shared" si="5"/>
        <v/>
      </c>
      <c r="AD19" s="13" t="str">
        <f t="shared" si="6"/>
        <v/>
      </c>
      <c r="AE19" s="13" t="str">
        <f t="shared" si="7"/>
        <v/>
      </c>
      <c r="AF19" s="13" t="str">
        <f t="shared" si="8"/>
        <v/>
      </c>
      <c r="AG19" s="13" t="str">
        <f t="shared" si="9"/>
        <v/>
      </c>
      <c r="AH19" s="13" t="str">
        <f t="shared" si="10"/>
        <v/>
      </c>
      <c r="AI19" s="13" t="str">
        <f t="shared" si="11"/>
        <v/>
      </c>
      <c r="AJ19" s="13" t="str">
        <f t="shared" si="12"/>
        <v/>
      </c>
      <c r="AK19" s="13" t="str">
        <f t="shared" si="13"/>
        <v/>
      </c>
      <c r="AL19" s="13" t="str">
        <f t="shared" si="14"/>
        <v/>
      </c>
      <c r="AM19" s="13" t="str">
        <f t="shared" si="15"/>
        <v/>
      </c>
      <c r="AN19" s="13" t="str">
        <f t="shared" si="16"/>
        <v/>
      </c>
      <c r="AO19" s="13" t="str">
        <f t="shared" si="17"/>
        <v/>
      </c>
      <c r="AP19" s="30" t="str">
        <f t="shared" si="18"/>
        <v/>
      </c>
      <c r="AQ19" s="30" t="str">
        <f t="shared" si="19"/>
        <v/>
      </c>
      <c r="AR19" s="30" t="str">
        <f t="shared" si="20"/>
        <v/>
      </c>
      <c r="AS19" s="30" t="str">
        <f t="shared" si="21"/>
        <v/>
      </c>
      <c r="AT19" s="30" t="str">
        <f t="shared" si="22"/>
        <v/>
      </c>
      <c r="AU19" s="30" t="str">
        <f t="shared" si="23"/>
        <v/>
      </c>
      <c r="AV19" s="30" t="str">
        <f t="shared" si="24"/>
        <v/>
      </c>
      <c r="AW19" s="30" t="str">
        <f t="shared" si="25"/>
        <v/>
      </c>
      <c r="AX19" s="30" t="str">
        <f t="shared" si="26"/>
        <v/>
      </c>
      <c r="AY19" s="30" t="str">
        <f t="shared" si="27"/>
        <v/>
      </c>
      <c r="AZ19" s="30" t="str">
        <f t="shared" si="28"/>
        <v/>
      </c>
      <c r="BA19" s="30" t="str">
        <f t="shared" si="29"/>
        <v/>
      </c>
      <c r="BB19" s="30" t="str">
        <f t="shared" si="30"/>
        <v/>
      </c>
      <c r="BC19" s="30" t="str">
        <f t="shared" si="31"/>
        <v/>
      </c>
      <c r="BD19" s="30" t="str">
        <f t="shared" si="32"/>
        <v/>
      </c>
      <c r="BE19" s="30" t="str">
        <f t="shared" si="33"/>
        <v/>
      </c>
      <c r="BF19" s="30" t="str">
        <f t="shared" si="34"/>
        <v/>
      </c>
      <c r="BG19" s="30" t="str">
        <f t="shared" si="35"/>
        <v/>
      </c>
      <c r="BH19" s="32">
        <f t="shared" si="36"/>
        <v>0</v>
      </c>
      <c r="BI19" s="33">
        <f t="shared" si="37"/>
        <v>3</v>
      </c>
    </row>
    <row r="20" spans="1:61">
      <c r="A20" s="19">
        <f t="shared" si="38"/>
        <v>17</v>
      </c>
      <c r="B20" s="67" t="s">
        <v>108</v>
      </c>
      <c r="C20" s="41"/>
      <c r="D20" s="41"/>
      <c r="E20" s="41" t="s">
        <v>28</v>
      </c>
      <c r="F20" s="41"/>
      <c r="G20" s="41"/>
      <c r="H20" s="41" t="s">
        <v>28</v>
      </c>
      <c r="I20" s="41" t="s">
        <v>28</v>
      </c>
      <c r="J20" s="41" t="s">
        <v>28</v>
      </c>
      <c r="K20" s="41" t="s">
        <v>28</v>
      </c>
      <c r="L20" s="41"/>
      <c r="M20" s="41"/>
      <c r="N20" s="41"/>
      <c r="O20" s="41" t="s">
        <v>28</v>
      </c>
      <c r="P20" s="41" t="s">
        <v>28</v>
      </c>
      <c r="Q20" s="41"/>
      <c r="R20" s="41"/>
      <c r="S20" s="41"/>
      <c r="T20" s="41"/>
      <c r="U20" s="40"/>
      <c r="V20" s="40"/>
      <c r="W20" s="41"/>
      <c r="X20" s="13" t="str">
        <f t="shared" si="0"/>
        <v/>
      </c>
      <c r="Y20" s="13" t="str">
        <f t="shared" si="1"/>
        <v/>
      </c>
      <c r="Z20" s="13" t="str">
        <f t="shared" si="2"/>
        <v/>
      </c>
      <c r="AA20" s="13" t="str">
        <f t="shared" si="3"/>
        <v/>
      </c>
      <c r="AB20" s="13" t="str">
        <f t="shared" si="4"/>
        <v/>
      </c>
      <c r="AC20" s="13" t="str">
        <f t="shared" si="5"/>
        <v/>
      </c>
      <c r="AD20" s="13" t="str">
        <f t="shared" si="6"/>
        <v/>
      </c>
      <c r="AE20" s="13" t="str">
        <f t="shared" si="7"/>
        <v/>
      </c>
      <c r="AF20" s="13" t="str">
        <f t="shared" si="8"/>
        <v/>
      </c>
      <c r="AG20" s="13" t="str">
        <f t="shared" si="9"/>
        <v/>
      </c>
      <c r="AH20" s="13" t="str">
        <f t="shared" si="10"/>
        <v/>
      </c>
      <c r="AI20" s="13" t="str">
        <f t="shared" si="11"/>
        <v/>
      </c>
      <c r="AJ20" s="13" t="str">
        <f t="shared" si="12"/>
        <v/>
      </c>
      <c r="AK20" s="13" t="str">
        <f t="shared" si="13"/>
        <v/>
      </c>
      <c r="AL20" s="13" t="str">
        <f t="shared" si="14"/>
        <v/>
      </c>
      <c r="AM20" s="13" t="str">
        <f t="shared" si="15"/>
        <v/>
      </c>
      <c r="AN20" s="13" t="str">
        <f t="shared" si="16"/>
        <v/>
      </c>
      <c r="AO20" s="13" t="str">
        <f t="shared" si="17"/>
        <v/>
      </c>
      <c r="AP20" s="30" t="str">
        <f t="shared" si="18"/>
        <v/>
      </c>
      <c r="AQ20" s="30" t="str">
        <f t="shared" si="19"/>
        <v/>
      </c>
      <c r="AR20" s="30" t="str">
        <f t="shared" si="20"/>
        <v/>
      </c>
      <c r="AS20" s="30" t="str">
        <f t="shared" si="21"/>
        <v/>
      </c>
      <c r="AT20" s="30" t="str">
        <f t="shared" si="22"/>
        <v/>
      </c>
      <c r="AU20" s="30" t="str">
        <f t="shared" si="23"/>
        <v/>
      </c>
      <c r="AV20" s="30" t="str">
        <f t="shared" si="24"/>
        <v/>
      </c>
      <c r="AW20" s="30" t="str">
        <f t="shared" si="25"/>
        <v/>
      </c>
      <c r="AX20" s="30" t="str">
        <f t="shared" si="26"/>
        <v/>
      </c>
      <c r="AY20" s="30" t="str">
        <f t="shared" si="27"/>
        <v/>
      </c>
      <c r="AZ20" s="30" t="str">
        <f t="shared" si="28"/>
        <v/>
      </c>
      <c r="BA20" s="30" t="str">
        <f t="shared" si="29"/>
        <v/>
      </c>
      <c r="BB20" s="30" t="str">
        <f t="shared" si="30"/>
        <v/>
      </c>
      <c r="BC20" s="30" t="str">
        <f t="shared" si="31"/>
        <v/>
      </c>
      <c r="BD20" s="30" t="str">
        <f t="shared" si="32"/>
        <v/>
      </c>
      <c r="BE20" s="30" t="str">
        <f t="shared" si="33"/>
        <v/>
      </c>
      <c r="BF20" s="30" t="str">
        <f t="shared" si="34"/>
        <v/>
      </c>
      <c r="BG20" s="30" t="str">
        <f t="shared" si="35"/>
        <v/>
      </c>
      <c r="BH20" s="32">
        <f t="shared" si="36"/>
        <v>0</v>
      </c>
      <c r="BI20" s="33">
        <f t="shared" si="37"/>
        <v>3</v>
      </c>
    </row>
    <row r="21" spans="1:61">
      <c r="A21" s="19">
        <f t="shared" si="38"/>
        <v>18</v>
      </c>
      <c r="B21" s="68"/>
      <c r="C21" s="41"/>
      <c r="D21" s="41"/>
      <c r="E21" s="41" t="s">
        <v>28</v>
      </c>
      <c r="F21" s="41"/>
      <c r="G21" s="41"/>
      <c r="H21" s="41" t="s">
        <v>28</v>
      </c>
      <c r="I21" s="41" t="s">
        <v>28</v>
      </c>
      <c r="J21" s="41" t="s">
        <v>28</v>
      </c>
      <c r="K21" s="41" t="s">
        <v>28</v>
      </c>
      <c r="L21" s="41"/>
      <c r="M21" s="41"/>
      <c r="N21" s="41"/>
      <c r="O21" s="41" t="s">
        <v>28</v>
      </c>
      <c r="P21" s="41" t="s">
        <v>28</v>
      </c>
      <c r="Q21" s="41"/>
      <c r="R21" s="41"/>
      <c r="S21" s="41"/>
      <c r="T21" s="41"/>
      <c r="U21" s="40"/>
      <c r="V21" s="40"/>
      <c r="W21" s="41"/>
      <c r="X21" s="13" t="str">
        <f t="shared" si="0"/>
        <v/>
      </c>
      <c r="Y21" s="13" t="str">
        <f t="shared" si="1"/>
        <v/>
      </c>
      <c r="Z21" s="13" t="str">
        <f t="shared" si="2"/>
        <v/>
      </c>
      <c r="AA21" s="13" t="str">
        <f t="shared" si="3"/>
        <v/>
      </c>
      <c r="AB21" s="13" t="str">
        <f t="shared" si="4"/>
        <v/>
      </c>
      <c r="AC21" s="13" t="str">
        <f t="shared" si="5"/>
        <v/>
      </c>
      <c r="AD21" s="13" t="str">
        <f t="shared" si="6"/>
        <v/>
      </c>
      <c r="AE21" s="13" t="str">
        <f t="shared" si="7"/>
        <v/>
      </c>
      <c r="AF21" s="13" t="str">
        <f t="shared" si="8"/>
        <v/>
      </c>
      <c r="AG21" s="13" t="str">
        <f t="shared" si="9"/>
        <v/>
      </c>
      <c r="AH21" s="13" t="str">
        <f t="shared" si="10"/>
        <v/>
      </c>
      <c r="AI21" s="13" t="str">
        <f t="shared" si="11"/>
        <v/>
      </c>
      <c r="AJ21" s="13" t="str">
        <f t="shared" si="12"/>
        <v/>
      </c>
      <c r="AK21" s="13" t="str">
        <f t="shared" si="13"/>
        <v/>
      </c>
      <c r="AL21" s="13" t="str">
        <f t="shared" si="14"/>
        <v/>
      </c>
      <c r="AM21" s="13" t="str">
        <f t="shared" si="15"/>
        <v/>
      </c>
      <c r="AN21" s="13" t="str">
        <f t="shared" si="16"/>
        <v/>
      </c>
      <c r="AO21" s="13" t="str">
        <f t="shared" si="17"/>
        <v/>
      </c>
      <c r="AP21" s="30" t="str">
        <f t="shared" si="18"/>
        <v/>
      </c>
      <c r="AQ21" s="30" t="str">
        <f t="shared" si="19"/>
        <v/>
      </c>
      <c r="AR21" s="30" t="str">
        <f t="shared" si="20"/>
        <v/>
      </c>
      <c r="AS21" s="30" t="str">
        <f t="shared" si="21"/>
        <v/>
      </c>
      <c r="AT21" s="30" t="str">
        <f t="shared" si="22"/>
        <v/>
      </c>
      <c r="AU21" s="30" t="str">
        <f t="shared" si="23"/>
        <v/>
      </c>
      <c r="AV21" s="30" t="str">
        <f t="shared" si="24"/>
        <v/>
      </c>
      <c r="AW21" s="30" t="str">
        <f t="shared" si="25"/>
        <v/>
      </c>
      <c r="AX21" s="30" t="str">
        <f t="shared" si="26"/>
        <v/>
      </c>
      <c r="AY21" s="30" t="str">
        <f t="shared" si="27"/>
        <v/>
      </c>
      <c r="AZ21" s="30" t="str">
        <f t="shared" si="28"/>
        <v/>
      </c>
      <c r="BA21" s="30" t="str">
        <f t="shared" si="29"/>
        <v/>
      </c>
      <c r="BB21" s="30" t="str">
        <f t="shared" si="30"/>
        <v/>
      </c>
      <c r="BC21" s="30" t="str">
        <f t="shared" si="31"/>
        <v/>
      </c>
      <c r="BD21" s="30" t="str">
        <f t="shared" si="32"/>
        <v/>
      </c>
      <c r="BE21" s="30" t="str">
        <f t="shared" si="33"/>
        <v/>
      </c>
      <c r="BF21" s="30" t="str">
        <f t="shared" si="34"/>
        <v/>
      </c>
      <c r="BG21" s="30" t="str">
        <f t="shared" si="35"/>
        <v/>
      </c>
      <c r="BH21" s="32" t="str">
        <f t="shared" si="36"/>
        <v/>
      </c>
      <c r="BI21" s="33" t="str">
        <f t="shared" si="37"/>
        <v/>
      </c>
    </row>
    <row r="22" spans="1:61">
      <c r="A22" s="19">
        <f t="shared" si="38"/>
        <v>19</v>
      </c>
      <c r="B22" s="67"/>
      <c r="C22" s="41"/>
      <c r="D22" s="41"/>
      <c r="E22" s="41" t="s">
        <v>28</v>
      </c>
      <c r="F22" s="41"/>
      <c r="G22" s="41"/>
      <c r="H22" s="41" t="s">
        <v>28</v>
      </c>
      <c r="I22" s="41" t="s">
        <v>28</v>
      </c>
      <c r="J22" s="41" t="s">
        <v>28</v>
      </c>
      <c r="K22" s="41" t="s">
        <v>28</v>
      </c>
      <c r="L22" s="41"/>
      <c r="M22" s="41"/>
      <c r="N22" s="41"/>
      <c r="O22" s="41" t="s">
        <v>28</v>
      </c>
      <c r="P22" s="41" t="s">
        <v>28</v>
      </c>
      <c r="Q22" s="41"/>
      <c r="R22" s="41"/>
      <c r="S22" s="41"/>
      <c r="T22" s="41"/>
      <c r="U22" s="40"/>
      <c r="V22" s="40"/>
      <c r="W22" s="41"/>
      <c r="X22" s="13" t="str">
        <f t="shared" si="0"/>
        <v/>
      </c>
      <c r="Y22" s="13" t="str">
        <f t="shared" si="1"/>
        <v/>
      </c>
      <c r="Z22" s="13" t="str">
        <f t="shared" si="2"/>
        <v/>
      </c>
      <c r="AA22" s="13" t="str">
        <f t="shared" si="3"/>
        <v/>
      </c>
      <c r="AB22" s="13" t="str">
        <f t="shared" si="4"/>
        <v/>
      </c>
      <c r="AC22" s="13" t="str">
        <f t="shared" si="5"/>
        <v/>
      </c>
      <c r="AD22" s="13" t="str">
        <f t="shared" si="6"/>
        <v/>
      </c>
      <c r="AE22" s="13" t="str">
        <f t="shared" si="7"/>
        <v/>
      </c>
      <c r="AF22" s="13" t="str">
        <f t="shared" si="8"/>
        <v/>
      </c>
      <c r="AG22" s="13" t="str">
        <f t="shared" si="9"/>
        <v/>
      </c>
      <c r="AH22" s="13" t="str">
        <f t="shared" si="10"/>
        <v/>
      </c>
      <c r="AI22" s="13" t="str">
        <f t="shared" si="11"/>
        <v/>
      </c>
      <c r="AJ22" s="13" t="str">
        <f t="shared" si="12"/>
        <v/>
      </c>
      <c r="AK22" s="13" t="str">
        <f t="shared" si="13"/>
        <v/>
      </c>
      <c r="AL22" s="13" t="str">
        <f t="shared" si="14"/>
        <v/>
      </c>
      <c r="AM22" s="13" t="str">
        <f t="shared" si="15"/>
        <v/>
      </c>
      <c r="AN22" s="13" t="str">
        <f t="shared" si="16"/>
        <v/>
      </c>
      <c r="AO22" s="13" t="str">
        <f t="shared" si="17"/>
        <v/>
      </c>
      <c r="AP22" s="30" t="str">
        <f t="shared" si="18"/>
        <v/>
      </c>
      <c r="AQ22" s="30" t="str">
        <f t="shared" si="19"/>
        <v/>
      </c>
      <c r="AR22" s="30" t="str">
        <f t="shared" si="20"/>
        <v/>
      </c>
      <c r="AS22" s="30" t="str">
        <f t="shared" si="21"/>
        <v/>
      </c>
      <c r="AT22" s="30" t="str">
        <f t="shared" si="22"/>
        <v/>
      </c>
      <c r="AU22" s="30" t="str">
        <f t="shared" si="23"/>
        <v/>
      </c>
      <c r="AV22" s="30" t="str">
        <f t="shared" si="24"/>
        <v/>
      </c>
      <c r="AW22" s="30" t="str">
        <f t="shared" si="25"/>
        <v/>
      </c>
      <c r="AX22" s="30" t="str">
        <f t="shared" si="26"/>
        <v/>
      </c>
      <c r="AY22" s="30" t="str">
        <f t="shared" si="27"/>
        <v/>
      </c>
      <c r="AZ22" s="30" t="str">
        <f t="shared" si="28"/>
        <v/>
      </c>
      <c r="BA22" s="30" t="str">
        <f t="shared" si="29"/>
        <v/>
      </c>
      <c r="BB22" s="30" t="str">
        <f t="shared" si="30"/>
        <v/>
      </c>
      <c r="BC22" s="30" t="str">
        <f t="shared" si="31"/>
        <v/>
      </c>
      <c r="BD22" s="30" t="str">
        <f t="shared" si="32"/>
        <v/>
      </c>
      <c r="BE22" s="30" t="str">
        <f t="shared" si="33"/>
        <v/>
      </c>
      <c r="BF22" s="30" t="str">
        <f t="shared" si="34"/>
        <v/>
      </c>
      <c r="BG22" s="30" t="str">
        <f t="shared" si="35"/>
        <v/>
      </c>
      <c r="BH22" s="32" t="str">
        <f t="shared" si="36"/>
        <v/>
      </c>
      <c r="BI22" s="33" t="str">
        <f t="shared" si="37"/>
        <v/>
      </c>
    </row>
    <row r="23" spans="1:61">
      <c r="A23" s="19">
        <f t="shared" si="38"/>
        <v>20</v>
      </c>
      <c r="B23" s="67"/>
      <c r="C23" s="41"/>
      <c r="D23" s="41"/>
      <c r="E23" s="41" t="s">
        <v>28</v>
      </c>
      <c r="F23" s="41"/>
      <c r="G23" s="41"/>
      <c r="H23" s="41" t="s">
        <v>28</v>
      </c>
      <c r="I23" s="41" t="s">
        <v>28</v>
      </c>
      <c r="J23" s="41" t="s">
        <v>28</v>
      </c>
      <c r="K23" s="41" t="s">
        <v>28</v>
      </c>
      <c r="L23" s="41"/>
      <c r="M23" s="41"/>
      <c r="N23" s="41"/>
      <c r="O23" s="41" t="s">
        <v>28</v>
      </c>
      <c r="P23" s="41" t="s">
        <v>28</v>
      </c>
      <c r="Q23" s="41"/>
      <c r="R23" s="41"/>
      <c r="S23" s="41"/>
      <c r="T23" s="41"/>
      <c r="U23" s="40"/>
      <c r="V23" s="40"/>
      <c r="W23" s="41"/>
      <c r="X23" s="13" t="str">
        <f t="shared" si="0"/>
        <v/>
      </c>
      <c r="Y23" s="13" t="str">
        <f t="shared" si="1"/>
        <v/>
      </c>
      <c r="Z23" s="13" t="str">
        <f t="shared" si="2"/>
        <v/>
      </c>
      <c r="AA23" s="13" t="str">
        <f t="shared" si="3"/>
        <v/>
      </c>
      <c r="AB23" s="13" t="str">
        <f t="shared" si="4"/>
        <v/>
      </c>
      <c r="AC23" s="13" t="str">
        <f t="shared" si="5"/>
        <v/>
      </c>
      <c r="AD23" s="13" t="str">
        <f t="shared" si="6"/>
        <v/>
      </c>
      <c r="AE23" s="13" t="str">
        <f t="shared" si="7"/>
        <v/>
      </c>
      <c r="AF23" s="13" t="str">
        <f t="shared" si="8"/>
        <v/>
      </c>
      <c r="AG23" s="13" t="str">
        <f t="shared" si="9"/>
        <v/>
      </c>
      <c r="AH23" s="13" t="str">
        <f t="shared" si="10"/>
        <v/>
      </c>
      <c r="AI23" s="13" t="str">
        <f t="shared" si="11"/>
        <v/>
      </c>
      <c r="AJ23" s="13" t="str">
        <f t="shared" si="12"/>
        <v/>
      </c>
      <c r="AK23" s="13" t="str">
        <f t="shared" si="13"/>
        <v/>
      </c>
      <c r="AL23" s="13" t="str">
        <f t="shared" si="14"/>
        <v/>
      </c>
      <c r="AM23" s="13" t="str">
        <f t="shared" si="15"/>
        <v/>
      </c>
      <c r="AN23" s="13" t="str">
        <f t="shared" si="16"/>
        <v/>
      </c>
      <c r="AO23" s="13" t="str">
        <f t="shared" si="17"/>
        <v/>
      </c>
      <c r="AP23" s="30" t="str">
        <f t="shared" si="18"/>
        <v/>
      </c>
      <c r="AQ23" s="30" t="str">
        <f t="shared" si="19"/>
        <v/>
      </c>
      <c r="AR23" s="30" t="str">
        <f t="shared" si="20"/>
        <v/>
      </c>
      <c r="AS23" s="30" t="str">
        <f t="shared" si="21"/>
        <v/>
      </c>
      <c r="AT23" s="30" t="str">
        <f t="shared" si="22"/>
        <v/>
      </c>
      <c r="AU23" s="30" t="str">
        <f t="shared" si="23"/>
        <v/>
      </c>
      <c r="AV23" s="30" t="str">
        <f t="shared" si="24"/>
        <v/>
      </c>
      <c r="AW23" s="30" t="str">
        <f t="shared" si="25"/>
        <v/>
      </c>
      <c r="AX23" s="30" t="str">
        <f t="shared" si="26"/>
        <v/>
      </c>
      <c r="AY23" s="30" t="str">
        <f t="shared" si="27"/>
        <v/>
      </c>
      <c r="AZ23" s="30" t="str">
        <f t="shared" si="28"/>
        <v/>
      </c>
      <c r="BA23" s="30" t="str">
        <f t="shared" si="29"/>
        <v/>
      </c>
      <c r="BB23" s="30" t="str">
        <f t="shared" si="30"/>
        <v/>
      </c>
      <c r="BC23" s="30" t="str">
        <f t="shared" si="31"/>
        <v/>
      </c>
      <c r="BD23" s="30" t="str">
        <f t="shared" si="32"/>
        <v/>
      </c>
      <c r="BE23" s="30" t="str">
        <f t="shared" si="33"/>
        <v/>
      </c>
      <c r="BF23" s="30" t="str">
        <f t="shared" si="34"/>
        <v/>
      </c>
      <c r="BG23" s="30" t="str">
        <f t="shared" si="35"/>
        <v/>
      </c>
      <c r="BH23" s="32" t="str">
        <f t="shared" si="36"/>
        <v/>
      </c>
      <c r="BI23" s="33" t="str">
        <f t="shared" si="37"/>
        <v/>
      </c>
    </row>
    <row r="24" spans="1:61">
      <c r="A24" s="19">
        <f t="shared" si="38"/>
        <v>21</v>
      </c>
      <c r="B24" s="67"/>
      <c r="C24" s="41"/>
      <c r="D24" s="41"/>
      <c r="E24" s="41" t="s">
        <v>28</v>
      </c>
      <c r="F24" s="41"/>
      <c r="G24" s="41"/>
      <c r="H24" s="41" t="s">
        <v>28</v>
      </c>
      <c r="I24" s="41" t="s">
        <v>28</v>
      </c>
      <c r="J24" s="41" t="s">
        <v>28</v>
      </c>
      <c r="K24" s="41" t="s">
        <v>28</v>
      </c>
      <c r="L24" s="41"/>
      <c r="M24" s="41"/>
      <c r="N24" s="41"/>
      <c r="O24" s="41" t="s">
        <v>28</v>
      </c>
      <c r="P24" s="41" t="s">
        <v>28</v>
      </c>
      <c r="Q24" s="41"/>
      <c r="R24" s="41"/>
      <c r="S24" s="41"/>
      <c r="T24" s="41"/>
      <c r="U24" s="40"/>
      <c r="V24" s="40"/>
      <c r="W24" s="41"/>
      <c r="X24" s="13" t="str">
        <f t="shared" si="0"/>
        <v/>
      </c>
      <c r="Y24" s="13" t="str">
        <f t="shared" si="1"/>
        <v/>
      </c>
      <c r="Z24" s="13" t="str">
        <f t="shared" si="2"/>
        <v/>
      </c>
      <c r="AA24" s="13" t="str">
        <f t="shared" si="3"/>
        <v/>
      </c>
      <c r="AB24" s="13" t="str">
        <f t="shared" si="4"/>
        <v/>
      </c>
      <c r="AC24" s="13" t="str">
        <f t="shared" si="5"/>
        <v/>
      </c>
      <c r="AD24" s="13" t="str">
        <f t="shared" si="6"/>
        <v/>
      </c>
      <c r="AE24" s="13" t="str">
        <f t="shared" si="7"/>
        <v/>
      </c>
      <c r="AF24" s="13" t="str">
        <f t="shared" si="8"/>
        <v/>
      </c>
      <c r="AG24" s="13" t="str">
        <f t="shared" si="9"/>
        <v/>
      </c>
      <c r="AH24" s="13" t="str">
        <f t="shared" si="10"/>
        <v/>
      </c>
      <c r="AI24" s="13" t="str">
        <f t="shared" si="11"/>
        <v/>
      </c>
      <c r="AJ24" s="13" t="str">
        <f t="shared" si="12"/>
        <v/>
      </c>
      <c r="AK24" s="13" t="str">
        <f t="shared" si="13"/>
        <v/>
      </c>
      <c r="AL24" s="13" t="str">
        <f t="shared" si="14"/>
        <v/>
      </c>
      <c r="AM24" s="13" t="str">
        <f t="shared" si="15"/>
        <v/>
      </c>
      <c r="AN24" s="13" t="str">
        <f t="shared" si="16"/>
        <v/>
      </c>
      <c r="AO24" s="13" t="str">
        <f t="shared" si="17"/>
        <v/>
      </c>
      <c r="AP24" s="30" t="str">
        <f t="shared" si="18"/>
        <v/>
      </c>
      <c r="AQ24" s="30" t="str">
        <f t="shared" si="19"/>
        <v/>
      </c>
      <c r="AR24" s="30" t="str">
        <f t="shared" si="20"/>
        <v/>
      </c>
      <c r="AS24" s="30" t="str">
        <f t="shared" si="21"/>
        <v/>
      </c>
      <c r="AT24" s="30" t="str">
        <f t="shared" si="22"/>
        <v/>
      </c>
      <c r="AU24" s="30" t="str">
        <f t="shared" si="23"/>
        <v/>
      </c>
      <c r="AV24" s="30" t="str">
        <f t="shared" si="24"/>
        <v/>
      </c>
      <c r="AW24" s="30" t="str">
        <f t="shared" si="25"/>
        <v/>
      </c>
      <c r="AX24" s="30" t="str">
        <f t="shared" si="26"/>
        <v/>
      </c>
      <c r="AY24" s="30" t="str">
        <f t="shared" si="27"/>
        <v/>
      </c>
      <c r="AZ24" s="30" t="str">
        <f t="shared" si="28"/>
        <v/>
      </c>
      <c r="BA24" s="30" t="str">
        <f t="shared" si="29"/>
        <v/>
      </c>
      <c r="BB24" s="30" t="str">
        <f t="shared" si="30"/>
        <v/>
      </c>
      <c r="BC24" s="30" t="str">
        <f t="shared" si="31"/>
        <v/>
      </c>
      <c r="BD24" s="30" t="str">
        <f t="shared" si="32"/>
        <v/>
      </c>
      <c r="BE24" s="30" t="str">
        <f t="shared" si="33"/>
        <v/>
      </c>
      <c r="BF24" s="30" t="str">
        <f t="shared" si="34"/>
        <v/>
      </c>
      <c r="BG24" s="30" t="str">
        <f t="shared" si="35"/>
        <v/>
      </c>
      <c r="BH24" s="32" t="str">
        <f t="shared" si="36"/>
        <v/>
      </c>
      <c r="BI24" s="33" t="str">
        <f t="shared" si="37"/>
        <v/>
      </c>
    </row>
    <row r="25" spans="1:61">
      <c r="A25" s="19">
        <f t="shared" si="38"/>
        <v>22</v>
      </c>
      <c r="B25" s="67"/>
      <c r="C25" s="41"/>
      <c r="D25" s="41"/>
      <c r="E25" s="41" t="s">
        <v>28</v>
      </c>
      <c r="F25" s="41"/>
      <c r="G25" s="41"/>
      <c r="H25" s="41" t="s">
        <v>28</v>
      </c>
      <c r="I25" s="41" t="s">
        <v>28</v>
      </c>
      <c r="J25" s="41" t="s">
        <v>28</v>
      </c>
      <c r="K25" s="41" t="s">
        <v>28</v>
      </c>
      <c r="L25" s="41"/>
      <c r="M25" s="41"/>
      <c r="N25" s="41"/>
      <c r="O25" s="41" t="s">
        <v>28</v>
      </c>
      <c r="P25" s="41" t="s">
        <v>28</v>
      </c>
      <c r="Q25" s="41"/>
      <c r="R25" s="41"/>
      <c r="S25" s="41"/>
      <c r="T25" s="41"/>
      <c r="U25" s="40"/>
      <c r="V25" s="40"/>
      <c r="W25" s="41"/>
      <c r="X25" s="13" t="str">
        <f t="shared" si="0"/>
        <v/>
      </c>
      <c r="Y25" s="13" t="str">
        <f t="shared" si="1"/>
        <v/>
      </c>
      <c r="Z25" s="13" t="str">
        <f t="shared" si="2"/>
        <v/>
      </c>
      <c r="AA25" s="13" t="str">
        <f t="shared" si="3"/>
        <v/>
      </c>
      <c r="AB25" s="13" t="str">
        <f t="shared" si="4"/>
        <v/>
      </c>
      <c r="AC25" s="13" t="str">
        <f t="shared" si="5"/>
        <v/>
      </c>
      <c r="AD25" s="13" t="str">
        <f t="shared" si="6"/>
        <v/>
      </c>
      <c r="AE25" s="13" t="str">
        <f t="shared" si="7"/>
        <v/>
      </c>
      <c r="AF25" s="13" t="str">
        <f t="shared" si="8"/>
        <v/>
      </c>
      <c r="AG25" s="13" t="str">
        <f t="shared" si="9"/>
        <v/>
      </c>
      <c r="AH25" s="13" t="str">
        <f t="shared" si="10"/>
        <v/>
      </c>
      <c r="AI25" s="13" t="str">
        <f t="shared" si="11"/>
        <v/>
      </c>
      <c r="AJ25" s="13" t="str">
        <f t="shared" si="12"/>
        <v/>
      </c>
      <c r="AK25" s="13" t="str">
        <f t="shared" si="13"/>
        <v/>
      </c>
      <c r="AL25" s="13" t="str">
        <f t="shared" si="14"/>
        <v/>
      </c>
      <c r="AM25" s="13" t="str">
        <f t="shared" si="15"/>
        <v/>
      </c>
      <c r="AN25" s="13" t="str">
        <f t="shared" si="16"/>
        <v/>
      </c>
      <c r="AO25" s="13" t="str">
        <f t="shared" si="17"/>
        <v/>
      </c>
      <c r="AP25" s="30" t="str">
        <f t="shared" si="18"/>
        <v/>
      </c>
      <c r="AQ25" s="30" t="str">
        <f t="shared" si="19"/>
        <v/>
      </c>
      <c r="AR25" s="30" t="str">
        <f t="shared" si="20"/>
        <v/>
      </c>
      <c r="AS25" s="30" t="str">
        <f t="shared" si="21"/>
        <v/>
      </c>
      <c r="AT25" s="30" t="str">
        <f t="shared" si="22"/>
        <v/>
      </c>
      <c r="AU25" s="30" t="str">
        <f t="shared" si="23"/>
        <v/>
      </c>
      <c r="AV25" s="30" t="str">
        <f t="shared" si="24"/>
        <v/>
      </c>
      <c r="AW25" s="30" t="str">
        <f t="shared" si="25"/>
        <v/>
      </c>
      <c r="AX25" s="30" t="str">
        <f t="shared" si="26"/>
        <v/>
      </c>
      <c r="AY25" s="30" t="str">
        <f t="shared" si="27"/>
        <v/>
      </c>
      <c r="AZ25" s="30" t="str">
        <f t="shared" si="28"/>
        <v/>
      </c>
      <c r="BA25" s="30" t="str">
        <f t="shared" si="29"/>
        <v/>
      </c>
      <c r="BB25" s="30" t="str">
        <f t="shared" si="30"/>
        <v/>
      </c>
      <c r="BC25" s="30" t="str">
        <f t="shared" si="31"/>
        <v/>
      </c>
      <c r="BD25" s="30" t="str">
        <f t="shared" si="32"/>
        <v/>
      </c>
      <c r="BE25" s="30" t="str">
        <f t="shared" si="33"/>
        <v/>
      </c>
      <c r="BF25" s="30" t="str">
        <f t="shared" si="34"/>
        <v/>
      </c>
      <c r="BG25" s="30" t="str">
        <f t="shared" si="35"/>
        <v/>
      </c>
      <c r="BH25" s="32" t="str">
        <f t="shared" si="36"/>
        <v/>
      </c>
      <c r="BI25" s="33" t="str">
        <f t="shared" si="37"/>
        <v/>
      </c>
    </row>
    <row r="26" spans="1:61">
      <c r="A26" s="19">
        <f t="shared" si="38"/>
        <v>23</v>
      </c>
      <c r="B26" s="42"/>
      <c r="C26" s="41"/>
      <c r="D26" s="41"/>
      <c r="E26" s="41" t="s">
        <v>28</v>
      </c>
      <c r="F26" s="41"/>
      <c r="G26" s="41"/>
      <c r="H26" s="41" t="s">
        <v>28</v>
      </c>
      <c r="I26" s="41" t="s">
        <v>28</v>
      </c>
      <c r="J26" s="41" t="s">
        <v>28</v>
      </c>
      <c r="K26" s="41" t="s">
        <v>28</v>
      </c>
      <c r="L26" s="41"/>
      <c r="M26" s="41"/>
      <c r="N26" s="41"/>
      <c r="O26" s="41" t="s">
        <v>28</v>
      </c>
      <c r="P26" s="41" t="s">
        <v>28</v>
      </c>
      <c r="Q26" s="41"/>
      <c r="R26" s="41"/>
      <c r="S26" s="41"/>
      <c r="T26" s="41"/>
      <c r="U26" s="40"/>
      <c r="V26" s="40"/>
      <c r="W26" s="41"/>
      <c r="X26" s="13" t="str">
        <f t="shared" si="0"/>
        <v/>
      </c>
      <c r="Y26" s="13" t="str">
        <f t="shared" si="1"/>
        <v/>
      </c>
      <c r="Z26" s="13" t="str">
        <f t="shared" si="2"/>
        <v/>
      </c>
      <c r="AA26" s="13" t="str">
        <f t="shared" si="3"/>
        <v/>
      </c>
      <c r="AB26" s="13" t="str">
        <f t="shared" si="4"/>
        <v/>
      </c>
      <c r="AC26" s="13" t="str">
        <f t="shared" si="5"/>
        <v/>
      </c>
      <c r="AD26" s="13" t="str">
        <f t="shared" si="6"/>
        <v/>
      </c>
      <c r="AE26" s="13" t="str">
        <f t="shared" si="7"/>
        <v/>
      </c>
      <c r="AF26" s="13" t="str">
        <f t="shared" si="8"/>
        <v/>
      </c>
      <c r="AG26" s="13" t="str">
        <f t="shared" si="9"/>
        <v/>
      </c>
      <c r="AH26" s="13" t="str">
        <f t="shared" si="10"/>
        <v/>
      </c>
      <c r="AI26" s="13" t="str">
        <f t="shared" si="11"/>
        <v/>
      </c>
      <c r="AJ26" s="13" t="str">
        <f t="shared" si="12"/>
        <v/>
      </c>
      <c r="AK26" s="13" t="str">
        <f t="shared" si="13"/>
        <v/>
      </c>
      <c r="AL26" s="13" t="str">
        <f t="shared" si="14"/>
        <v/>
      </c>
      <c r="AM26" s="13" t="str">
        <f t="shared" si="15"/>
        <v/>
      </c>
      <c r="AN26" s="13" t="str">
        <f t="shared" si="16"/>
        <v/>
      </c>
      <c r="AO26" s="13" t="str">
        <f t="shared" si="17"/>
        <v/>
      </c>
      <c r="AP26" s="30" t="str">
        <f t="shared" si="18"/>
        <v/>
      </c>
      <c r="AQ26" s="30" t="str">
        <f t="shared" si="19"/>
        <v/>
      </c>
      <c r="AR26" s="30" t="str">
        <f t="shared" si="20"/>
        <v/>
      </c>
      <c r="AS26" s="30" t="str">
        <f t="shared" si="21"/>
        <v/>
      </c>
      <c r="AT26" s="30" t="str">
        <f t="shared" si="22"/>
        <v/>
      </c>
      <c r="AU26" s="30" t="str">
        <f t="shared" si="23"/>
        <v/>
      </c>
      <c r="AV26" s="30" t="str">
        <f t="shared" si="24"/>
        <v/>
      </c>
      <c r="AW26" s="30" t="str">
        <f t="shared" si="25"/>
        <v/>
      </c>
      <c r="AX26" s="30" t="str">
        <f t="shared" si="26"/>
        <v/>
      </c>
      <c r="AY26" s="30" t="str">
        <f t="shared" si="27"/>
        <v/>
      </c>
      <c r="AZ26" s="30" t="str">
        <f t="shared" si="28"/>
        <v/>
      </c>
      <c r="BA26" s="30" t="str">
        <f t="shared" si="29"/>
        <v/>
      </c>
      <c r="BB26" s="30" t="str">
        <f t="shared" si="30"/>
        <v/>
      </c>
      <c r="BC26" s="30" t="str">
        <f t="shared" si="31"/>
        <v/>
      </c>
      <c r="BD26" s="30" t="str">
        <f t="shared" si="32"/>
        <v/>
      </c>
      <c r="BE26" s="30" t="str">
        <f t="shared" si="33"/>
        <v/>
      </c>
      <c r="BF26" s="30" t="str">
        <f t="shared" si="34"/>
        <v/>
      </c>
      <c r="BG26" s="30" t="str">
        <f t="shared" si="35"/>
        <v/>
      </c>
      <c r="BH26" s="32" t="str">
        <f t="shared" si="36"/>
        <v/>
      </c>
      <c r="BI26" s="33" t="str">
        <f t="shared" si="37"/>
        <v/>
      </c>
    </row>
    <row r="27" spans="1:61">
      <c r="A27" s="19">
        <f t="shared" si="38"/>
        <v>24</v>
      </c>
      <c r="B27" s="42"/>
      <c r="C27" s="41"/>
      <c r="D27" s="41"/>
      <c r="E27" s="41" t="s">
        <v>28</v>
      </c>
      <c r="F27" s="41"/>
      <c r="G27" s="41"/>
      <c r="H27" s="41" t="s">
        <v>28</v>
      </c>
      <c r="I27" s="41" t="s">
        <v>28</v>
      </c>
      <c r="J27" s="41" t="s">
        <v>28</v>
      </c>
      <c r="K27" s="41" t="s">
        <v>28</v>
      </c>
      <c r="L27" s="41"/>
      <c r="M27" s="41"/>
      <c r="N27" s="41"/>
      <c r="O27" s="41" t="s">
        <v>28</v>
      </c>
      <c r="P27" s="41"/>
      <c r="Q27" s="41"/>
      <c r="R27" s="41"/>
      <c r="S27" s="41"/>
      <c r="T27" s="41"/>
      <c r="U27" s="40"/>
      <c r="V27" s="40"/>
      <c r="W27" s="41"/>
      <c r="X27" s="13" t="str">
        <f t="shared" si="0"/>
        <v/>
      </c>
      <c r="Y27" s="13" t="str">
        <f t="shared" si="1"/>
        <v/>
      </c>
      <c r="Z27" s="13" t="str">
        <f t="shared" si="2"/>
        <v/>
      </c>
      <c r="AA27" s="13" t="str">
        <f t="shared" si="3"/>
        <v/>
      </c>
      <c r="AB27" s="13" t="str">
        <f t="shared" si="4"/>
        <v/>
      </c>
      <c r="AC27" s="13" t="str">
        <f t="shared" si="5"/>
        <v/>
      </c>
      <c r="AD27" s="13" t="str">
        <f t="shared" si="6"/>
        <v/>
      </c>
      <c r="AE27" s="13" t="str">
        <f t="shared" si="7"/>
        <v/>
      </c>
      <c r="AF27" s="13" t="str">
        <f t="shared" si="8"/>
        <v/>
      </c>
      <c r="AG27" s="13" t="str">
        <f t="shared" si="9"/>
        <v/>
      </c>
      <c r="AH27" s="13" t="str">
        <f t="shared" si="10"/>
        <v/>
      </c>
      <c r="AI27" s="13" t="str">
        <f t="shared" si="11"/>
        <v/>
      </c>
      <c r="AJ27" s="13" t="str">
        <f t="shared" si="12"/>
        <v/>
      </c>
      <c r="AK27" s="13" t="str">
        <f t="shared" si="13"/>
        <v/>
      </c>
      <c r="AL27" s="13" t="str">
        <f t="shared" si="14"/>
        <v/>
      </c>
      <c r="AM27" s="13" t="str">
        <f t="shared" si="15"/>
        <v/>
      </c>
      <c r="AN27" s="13" t="str">
        <f t="shared" si="16"/>
        <v/>
      </c>
      <c r="AO27" s="13" t="str">
        <f t="shared" si="17"/>
        <v/>
      </c>
      <c r="AP27" s="30" t="str">
        <f t="shared" si="18"/>
        <v/>
      </c>
      <c r="AQ27" s="30" t="str">
        <f t="shared" si="19"/>
        <v/>
      </c>
      <c r="AR27" s="30" t="str">
        <f t="shared" si="20"/>
        <v/>
      </c>
      <c r="AS27" s="30" t="str">
        <f t="shared" si="21"/>
        <v/>
      </c>
      <c r="AT27" s="30" t="str">
        <f t="shared" si="22"/>
        <v/>
      </c>
      <c r="AU27" s="30" t="str">
        <f t="shared" si="23"/>
        <v/>
      </c>
      <c r="AV27" s="30" t="str">
        <f t="shared" si="24"/>
        <v/>
      </c>
      <c r="AW27" s="30" t="str">
        <f t="shared" si="25"/>
        <v/>
      </c>
      <c r="AX27" s="30" t="str">
        <f t="shared" si="26"/>
        <v/>
      </c>
      <c r="AY27" s="30" t="str">
        <f t="shared" si="27"/>
        <v/>
      </c>
      <c r="AZ27" s="30" t="str">
        <f t="shared" si="28"/>
        <v/>
      </c>
      <c r="BA27" s="30" t="str">
        <f t="shared" si="29"/>
        <v/>
      </c>
      <c r="BB27" s="30" t="str">
        <f t="shared" si="30"/>
        <v/>
      </c>
      <c r="BC27" s="30" t="str">
        <f t="shared" si="31"/>
        <v/>
      </c>
      <c r="BD27" s="30" t="str">
        <f t="shared" si="32"/>
        <v/>
      </c>
      <c r="BE27" s="30" t="str">
        <f t="shared" si="33"/>
        <v/>
      </c>
      <c r="BF27" s="30" t="str">
        <f t="shared" si="34"/>
        <v/>
      </c>
      <c r="BG27" s="30" t="str">
        <f t="shared" si="35"/>
        <v/>
      </c>
      <c r="BH27" s="32" t="str">
        <f t="shared" si="36"/>
        <v/>
      </c>
      <c r="BI27" s="33" t="str">
        <f t="shared" si="37"/>
        <v/>
      </c>
    </row>
    <row r="28" spans="1:61">
      <c r="A28" s="19">
        <f t="shared" si="38"/>
        <v>25</v>
      </c>
      <c r="B28" s="42"/>
      <c r="C28" s="41"/>
      <c r="D28" s="41"/>
      <c r="E28" s="41" t="s">
        <v>28</v>
      </c>
      <c r="F28" s="41"/>
      <c r="G28" s="41"/>
      <c r="H28" s="41" t="s">
        <v>28</v>
      </c>
      <c r="I28" s="41" t="s">
        <v>28</v>
      </c>
      <c r="J28" s="41" t="s">
        <v>28</v>
      </c>
      <c r="K28" s="41" t="s">
        <v>28</v>
      </c>
      <c r="L28" s="41"/>
      <c r="M28" s="41"/>
      <c r="N28" s="41"/>
      <c r="O28" s="41" t="s">
        <v>28</v>
      </c>
      <c r="P28" s="41"/>
      <c r="Q28" s="41"/>
      <c r="R28" s="41"/>
      <c r="S28" s="41"/>
      <c r="T28" s="41"/>
      <c r="U28" s="40"/>
      <c r="V28" s="40"/>
      <c r="W28" s="41"/>
      <c r="X28" s="13" t="str">
        <f t="shared" si="0"/>
        <v/>
      </c>
      <c r="Y28" s="13" t="str">
        <f t="shared" si="1"/>
        <v/>
      </c>
      <c r="Z28" s="13" t="str">
        <f t="shared" si="2"/>
        <v/>
      </c>
      <c r="AA28" s="13" t="str">
        <f t="shared" si="3"/>
        <v/>
      </c>
      <c r="AB28" s="13" t="str">
        <f t="shared" si="4"/>
        <v/>
      </c>
      <c r="AC28" s="13" t="str">
        <f t="shared" si="5"/>
        <v/>
      </c>
      <c r="AD28" s="13" t="str">
        <f t="shared" si="6"/>
        <v/>
      </c>
      <c r="AE28" s="13" t="str">
        <f t="shared" si="7"/>
        <v/>
      </c>
      <c r="AF28" s="13" t="str">
        <f t="shared" si="8"/>
        <v/>
      </c>
      <c r="AG28" s="13" t="str">
        <f t="shared" si="9"/>
        <v/>
      </c>
      <c r="AH28" s="13" t="str">
        <f t="shared" si="10"/>
        <v/>
      </c>
      <c r="AI28" s="13" t="str">
        <f t="shared" si="11"/>
        <v/>
      </c>
      <c r="AJ28" s="13" t="str">
        <f t="shared" si="12"/>
        <v/>
      </c>
      <c r="AK28" s="13" t="str">
        <f t="shared" si="13"/>
        <v/>
      </c>
      <c r="AL28" s="13" t="str">
        <f t="shared" si="14"/>
        <v/>
      </c>
      <c r="AM28" s="13" t="str">
        <f t="shared" si="15"/>
        <v/>
      </c>
      <c r="AN28" s="13" t="str">
        <f t="shared" si="16"/>
        <v/>
      </c>
      <c r="AO28" s="13" t="str">
        <f t="shared" si="17"/>
        <v/>
      </c>
      <c r="AP28" s="30" t="str">
        <f t="shared" si="18"/>
        <v/>
      </c>
      <c r="AQ28" s="30" t="str">
        <f t="shared" si="19"/>
        <v/>
      </c>
      <c r="AR28" s="30" t="str">
        <f t="shared" si="20"/>
        <v/>
      </c>
      <c r="AS28" s="30" t="str">
        <f t="shared" si="21"/>
        <v/>
      </c>
      <c r="AT28" s="30" t="str">
        <f t="shared" si="22"/>
        <v/>
      </c>
      <c r="AU28" s="30" t="str">
        <f t="shared" si="23"/>
        <v/>
      </c>
      <c r="AV28" s="30" t="str">
        <f t="shared" si="24"/>
        <v/>
      </c>
      <c r="AW28" s="30" t="str">
        <f t="shared" si="25"/>
        <v/>
      </c>
      <c r="AX28" s="30" t="str">
        <f t="shared" si="26"/>
        <v/>
      </c>
      <c r="AY28" s="30" t="str">
        <f t="shared" si="27"/>
        <v/>
      </c>
      <c r="AZ28" s="30" t="str">
        <f t="shared" si="28"/>
        <v/>
      </c>
      <c r="BA28" s="30" t="str">
        <f t="shared" si="29"/>
        <v/>
      </c>
      <c r="BB28" s="30" t="str">
        <f t="shared" si="30"/>
        <v/>
      </c>
      <c r="BC28" s="30" t="str">
        <f t="shared" si="31"/>
        <v/>
      </c>
      <c r="BD28" s="30" t="str">
        <f t="shared" si="32"/>
        <v/>
      </c>
      <c r="BE28" s="30" t="str">
        <f t="shared" si="33"/>
        <v/>
      </c>
      <c r="BF28" s="30" t="str">
        <f t="shared" si="34"/>
        <v/>
      </c>
      <c r="BG28" s="30" t="str">
        <f t="shared" si="35"/>
        <v/>
      </c>
      <c r="BH28" s="32" t="str">
        <f t="shared" si="36"/>
        <v/>
      </c>
      <c r="BI28" s="33" t="str">
        <f t="shared" si="37"/>
        <v/>
      </c>
    </row>
    <row r="29" spans="1:61">
      <c r="A29" s="19">
        <f t="shared" si="38"/>
        <v>26</v>
      </c>
      <c r="B29" s="42"/>
      <c r="C29" s="41"/>
      <c r="D29" s="41"/>
      <c r="E29" s="41" t="s">
        <v>28</v>
      </c>
      <c r="F29" s="41"/>
      <c r="G29" s="41"/>
      <c r="H29" s="41" t="s">
        <v>28</v>
      </c>
      <c r="I29" s="41" t="s">
        <v>28</v>
      </c>
      <c r="J29" s="41"/>
      <c r="K29" s="41" t="s">
        <v>28</v>
      </c>
      <c r="L29" s="41"/>
      <c r="M29" s="41"/>
      <c r="N29" s="41"/>
      <c r="O29" s="41" t="s">
        <v>28</v>
      </c>
      <c r="P29" s="41"/>
      <c r="Q29" s="41"/>
      <c r="R29" s="41"/>
      <c r="S29" s="41"/>
      <c r="T29" s="41"/>
      <c r="U29" s="40"/>
      <c r="V29" s="40"/>
      <c r="W29" s="41"/>
      <c r="X29" s="13" t="str">
        <f t="shared" si="0"/>
        <v/>
      </c>
      <c r="Y29" s="13" t="str">
        <f t="shared" si="1"/>
        <v/>
      </c>
      <c r="Z29" s="13" t="str">
        <f t="shared" si="2"/>
        <v/>
      </c>
      <c r="AA29" s="13" t="str">
        <f t="shared" si="3"/>
        <v/>
      </c>
      <c r="AB29" s="13" t="str">
        <f t="shared" si="4"/>
        <v/>
      </c>
      <c r="AC29" s="13" t="str">
        <f t="shared" si="5"/>
        <v/>
      </c>
      <c r="AD29" s="13" t="str">
        <f t="shared" si="6"/>
        <v/>
      </c>
      <c r="AE29" s="13" t="str">
        <f t="shared" si="7"/>
        <v/>
      </c>
      <c r="AF29" s="13" t="str">
        <f t="shared" si="8"/>
        <v/>
      </c>
      <c r="AG29" s="13" t="str">
        <f t="shared" si="9"/>
        <v/>
      </c>
      <c r="AH29" s="13" t="str">
        <f t="shared" si="10"/>
        <v/>
      </c>
      <c r="AI29" s="13" t="str">
        <f t="shared" si="11"/>
        <v/>
      </c>
      <c r="AJ29" s="13" t="str">
        <f t="shared" si="12"/>
        <v/>
      </c>
      <c r="AK29" s="13" t="str">
        <f t="shared" si="13"/>
        <v/>
      </c>
      <c r="AL29" s="13" t="str">
        <f t="shared" si="14"/>
        <v/>
      </c>
      <c r="AM29" s="13" t="str">
        <f t="shared" si="15"/>
        <v/>
      </c>
      <c r="AN29" s="13" t="str">
        <f t="shared" si="16"/>
        <v/>
      </c>
      <c r="AO29" s="13" t="str">
        <f t="shared" si="17"/>
        <v/>
      </c>
      <c r="AP29" s="30" t="str">
        <f t="shared" si="18"/>
        <v/>
      </c>
      <c r="AQ29" s="30" t="str">
        <f t="shared" si="19"/>
        <v/>
      </c>
      <c r="AR29" s="30" t="str">
        <f t="shared" si="20"/>
        <v/>
      </c>
      <c r="AS29" s="30" t="str">
        <f t="shared" si="21"/>
        <v/>
      </c>
      <c r="AT29" s="30" t="str">
        <f t="shared" si="22"/>
        <v/>
      </c>
      <c r="AU29" s="30" t="str">
        <f t="shared" si="23"/>
        <v/>
      </c>
      <c r="AV29" s="30" t="str">
        <f t="shared" si="24"/>
        <v/>
      </c>
      <c r="AW29" s="30" t="str">
        <f t="shared" si="25"/>
        <v/>
      </c>
      <c r="AX29" s="30" t="str">
        <f t="shared" si="26"/>
        <v/>
      </c>
      <c r="AY29" s="30" t="str">
        <f t="shared" si="27"/>
        <v/>
      </c>
      <c r="AZ29" s="30" t="str">
        <f t="shared" si="28"/>
        <v/>
      </c>
      <c r="BA29" s="30" t="str">
        <f t="shared" si="29"/>
        <v/>
      </c>
      <c r="BB29" s="30" t="str">
        <f t="shared" si="30"/>
        <v/>
      </c>
      <c r="BC29" s="30" t="str">
        <f t="shared" si="31"/>
        <v/>
      </c>
      <c r="BD29" s="30" t="str">
        <f t="shared" si="32"/>
        <v/>
      </c>
      <c r="BE29" s="30" t="str">
        <f t="shared" si="33"/>
        <v/>
      </c>
      <c r="BF29" s="30" t="str">
        <f t="shared" si="34"/>
        <v/>
      </c>
      <c r="BG29" s="30" t="str">
        <f t="shared" si="35"/>
        <v/>
      </c>
      <c r="BH29" s="32" t="str">
        <f t="shared" si="36"/>
        <v/>
      </c>
      <c r="BI29" s="33" t="str">
        <f t="shared" si="37"/>
        <v/>
      </c>
    </row>
    <row r="30" spans="1:61">
      <c r="A30" s="19">
        <f t="shared" si="38"/>
        <v>27</v>
      </c>
      <c r="B30" s="42"/>
      <c r="C30" s="41"/>
      <c r="D30" s="41"/>
      <c r="E30" s="41" t="s">
        <v>28</v>
      </c>
      <c r="F30" s="41"/>
      <c r="G30" s="41"/>
      <c r="H30" s="41" t="s">
        <v>28</v>
      </c>
      <c r="I30" s="41" t="s">
        <v>28</v>
      </c>
      <c r="J30" s="41"/>
      <c r="K30" s="41" t="s">
        <v>28</v>
      </c>
      <c r="L30" s="41"/>
      <c r="M30" s="41"/>
      <c r="N30" s="41"/>
      <c r="O30" s="41" t="s">
        <v>28</v>
      </c>
      <c r="P30" s="41"/>
      <c r="Q30" s="41"/>
      <c r="R30" s="41"/>
      <c r="S30" s="41"/>
      <c r="T30" s="41"/>
      <c r="U30" s="40"/>
      <c r="V30" s="40"/>
      <c r="W30" s="41"/>
      <c r="X30" s="13" t="str">
        <f t="shared" si="0"/>
        <v/>
      </c>
      <c r="Y30" s="13" t="str">
        <f t="shared" si="1"/>
        <v/>
      </c>
      <c r="Z30" s="13" t="str">
        <f t="shared" si="2"/>
        <v/>
      </c>
      <c r="AA30" s="13" t="str">
        <f t="shared" si="3"/>
        <v/>
      </c>
      <c r="AB30" s="13" t="str">
        <f t="shared" si="4"/>
        <v/>
      </c>
      <c r="AC30" s="13" t="str">
        <f t="shared" si="5"/>
        <v/>
      </c>
      <c r="AD30" s="13" t="str">
        <f t="shared" si="6"/>
        <v/>
      </c>
      <c r="AE30" s="13" t="str">
        <f t="shared" si="7"/>
        <v/>
      </c>
      <c r="AF30" s="13" t="str">
        <f t="shared" si="8"/>
        <v/>
      </c>
      <c r="AG30" s="13" t="str">
        <f t="shared" si="9"/>
        <v/>
      </c>
      <c r="AH30" s="13" t="str">
        <f t="shared" si="10"/>
        <v/>
      </c>
      <c r="AI30" s="13" t="str">
        <f t="shared" si="11"/>
        <v/>
      </c>
      <c r="AJ30" s="13" t="str">
        <f t="shared" si="12"/>
        <v/>
      </c>
      <c r="AK30" s="13" t="str">
        <f t="shared" si="13"/>
        <v/>
      </c>
      <c r="AL30" s="13" t="str">
        <f t="shared" si="14"/>
        <v/>
      </c>
      <c r="AM30" s="13" t="str">
        <f t="shared" si="15"/>
        <v/>
      </c>
      <c r="AN30" s="13" t="str">
        <f t="shared" si="16"/>
        <v/>
      </c>
      <c r="AO30" s="13" t="str">
        <f t="shared" si="17"/>
        <v/>
      </c>
      <c r="AP30" s="30" t="str">
        <f t="shared" si="18"/>
        <v/>
      </c>
      <c r="AQ30" s="30" t="str">
        <f t="shared" si="19"/>
        <v/>
      </c>
      <c r="AR30" s="30" t="str">
        <f t="shared" si="20"/>
        <v/>
      </c>
      <c r="AS30" s="30" t="str">
        <f t="shared" si="21"/>
        <v/>
      </c>
      <c r="AT30" s="30" t="str">
        <f t="shared" si="22"/>
        <v/>
      </c>
      <c r="AU30" s="30" t="str">
        <f t="shared" si="23"/>
        <v/>
      </c>
      <c r="AV30" s="30" t="str">
        <f t="shared" si="24"/>
        <v/>
      </c>
      <c r="AW30" s="30" t="str">
        <f t="shared" si="25"/>
        <v/>
      </c>
      <c r="AX30" s="30" t="str">
        <f t="shared" si="26"/>
        <v/>
      </c>
      <c r="AY30" s="30" t="str">
        <f t="shared" si="27"/>
        <v/>
      </c>
      <c r="AZ30" s="30" t="str">
        <f t="shared" si="28"/>
        <v/>
      </c>
      <c r="BA30" s="30" t="str">
        <f t="shared" si="29"/>
        <v/>
      </c>
      <c r="BB30" s="30" t="str">
        <f t="shared" si="30"/>
        <v/>
      </c>
      <c r="BC30" s="30" t="str">
        <f t="shared" si="31"/>
        <v/>
      </c>
      <c r="BD30" s="30" t="str">
        <f t="shared" si="32"/>
        <v/>
      </c>
      <c r="BE30" s="30" t="str">
        <f t="shared" si="33"/>
        <v/>
      </c>
      <c r="BF30" s="30" t="str">
        <f t="shared" si="34"/>
        <v/>
      </c>
      <c r="BG30" s="30" t="str">
        <f t="shared" si="35"/>
        <v/>
      </c>
      <c r="BH30" s="32" t="str">
        <f t="shared" si="36"/>
        <v/>
      </c>
      <c r="BI30" s="33" t="str">
        <f t="shared" si="37"/>
        <v/>
      </c>
    </row>
    <row r="31" spans="1:61">
      <c r="A31" s="19">
        <f t="shared" si="38"/>
        <v>28</v>
      </c>
      <c r="B31" s="42"/>
      <c r="C31" s="41"/>
      <c r="D31" s="41"/>
      <c r="E31" s="41" t="s">
        <v>28</v>
      </c>
      <c r="F31" s="41"/>
      <c r="G31" s="41"/>
      <c r="H31" s="41" t="s">
        <v>28</v>
      </c>
      <c r="I31" s="41" t="s">
        <v>28</v>
      </c>
      <c r="J31" s="41"/>
      <c r="K31" s="41" t="s">
        <v>28</v>
      </c>
      <c r="L31" s="41"/>
      <c r="M31" s="41"/>
      <c r="N31" s="41"/>
      <c r="O31" s="41" t="s">
        <v>28</v>
      </c>
      <c r="P31" s="41"/>
      <c r="Q31" s="41"/>
      <c r="R31" s="41"/>
      <c r="S31" s="41"/>
      <c r="T31" s="41"/>
      <c r="U31" s="40"/>
      <c r="V31" s="40"/>
      <c r="W31" s="41"/>
      <c r="X31" s="13" t="str">
        <f t="shared" si="0"/>
        <v/>
      </c>
      <c r="Y31" s="13" t="str">
        <f t="shared" si="1"/>
        <v/>
      </c>
      <c r="Z31" s="13" t="str">
        <f t="shared" si="2"/>
        <v/>
      </c>
      <c r="AA31" s="13" t="str">
        <f t="shared" si="3"/>
        <v/>
      </c>
      <c r="AB31" s="13" t="str">
        <f t="shared" si="4"/>
        <v/>
      </c>
      <c r="AC31" s="13" t="str">
        <f t="shared" si="5"/>
        <v/>
      </c>
      <c r="AD31" s="13" t="str">
        <f t="shared" si="6"/>
        <v/>
      </c>
      <c r="AE31" s="13" t="str">
        <f t="shared" si="7"/>
        <v/>
      </c>
      <c r="AF31" s="13" t="str">
        <f t="shared" si="8"/>
        <v/>
      </c>
      <c r="AG31" s="13" t="str">
        <f t="shared" si="9"/>
        <v/>
      </c>
      <c r="AH31" s="13" t="str">
        <f t="shared" si="10"/>
        <v/>
      </c>
      <c r="AI31" s="13" t="str">
        <f t="shared" si="11"/>
        <v/>
      </c>
      <c r="AJ31" s="13" t="str">
        <f t="shared" si="12"/>
        <v/>
      </c>
      <c r="AK31" s="13" t="str">
        <f t="shared" si="13"/>
        <v/>
      </c>
      <c r="AL31" s="13" t="str">
        <f t="shared" si="14"/>
        <v/>
      </c>
      <c r="AM31" s="13" t="str">
        <f t="shared" si="15"/>
        <v/>
      </c>
      <c r="AN31" s="13" t="str">
        <f t="shared" si="16"/>
        <v/>
      </c>
      <c r="AO31" s="13" t="str">
        <f t="shared" si="17"/>
        <v/>
      </c>
      <c r="AP31" s="30" t="str">
        <f t="shared" si="18"/>
        <v/>
      </c>
      <c r="AQ31" s="30" t="str">
        <f t="shared" si="19"/>
        <v/>
      </c>
      <c r="AR31" s="30" t="str">
        <f t="shared" si="20"/>
        <v/>
      </c>
      <c r="AS31" s="30" t="str">
        <f t="shared" si="21"/>
        <v/>
      </c>
      <c r="AT31" s="30" t="str">
        <f t="shared" si="22"/>
        <v/>
      </c>
      <c r="AU31" s="30" t="str">
        <f t="shared" si="23"/>
        <v/>
      </c>
      <c r="AV31" s="30" t="str">
        <f t="shared" si="24"/>
        <v/>
      </c>
      <c r="AW31" s="30" t="str">
        <f t="shared" si="25"/>
        <v/>
      </c>
      <c r="AX31" s="30" t="str">
        <f t="shared" si="26"/>
        <v/>
      </c>
      <c r="AY31" s="30" t="str">
        <f t="shared" si="27"/>
        <v/>
      </c>
      <c r="AZ31" s="30" t="str">
        <f t="shared" si="28"/>
        <v/>
      </c>
      <c r="BA31" s="30" t="str">
        <f t="shared" si="29"/>
        <v/>
      </c>
      <c r="BB31" s="30" t="str">
        <f t="shared" si="30"/>
        <v/>
      </c>
      <c r="BC31" s="30" t="str">
        <f t="shared" si="31"/>
        <v/>
      </c>
      <c r="BD31" s="30" t="str">
        <f t="shared" si="32"/>
        <v/>
      </c>
      <c r="BE31" s="30" t="str">
        <f t="shared" si="33"/>
        <v/>
      </c>
      <c r="BF31" s="30" t="str">
        <f t="shared" si="34"/>
        <v/>
      </c>
      <c r="BG31" s="30" t="str">
        <f t="shared" si="35"/>
        <v/>
      </c>
      <c r="BH31" s="32" t="str">
        <f t="shared" si="36"/>
        <v/>
      </c>
      <c r="BI31" s="33" t="str">
        <f t="shared" si="37"/>
        <v/>
      </c>
    </row>
    <row r="32" spans="1:61">
      <c r="A32" s="19">
        <f t="shared" si="38"/>
        <v>29</v>
      </c>
      <c r="B32" s="42"/>
      <c r="C32" s="41"/>
      <c r="D32" s="41"/>
      <c r="E32" s="41" t="s">
        <v>28</v>
      </c>
      <c r="F32" s="41"/>
      <c r="G32" s="41"/>
      <c r="H32" s="41" t="s">
        <v>28</v>
      </c>
      <c r="I32" s="41" t="s">
        <v>28</v>
      </c>
      <c r="J32" s="41"/>
      <c r="K32" s="41" t="s">
        <v>28</v>
      </c>
      <c r="L32" s="41"/>
      <c r="M32" s="41"/>
      <c r="N32" s="41"/>
      <c r="O32" s="41" t="s">
        <v>28</v>
      </c>
      <c r="P32" s="41"/>
      <c r="Q32" s="41"/>
      <c r="R32" s="41"/>
      <c r="S32" s="41"/>
      <c r="T32" s="41"/>
      <c r="U32" s="40"/>
      <c r="V32" s="40"/>
      <c r="W32" s="41"/>
      <c r="X32" s="13" t="str">
        <f t="shared" si="0"/>
        <v/>
      </c>
      <c r="Y32" s="13" t="str">
        <f t="shared" si="1"/>
        <v/>
      </c>
      <c r="Z32" s="13" t="str">
        <f t="shared" si="2"/>
        <v/>
      </c>
      <c r="AA32" s="13" t="str">
        <f t="shared" si="3"/>
        <v/>
      </c>
      <c r="AB32" s="13" t="str">
        <f t="shared" si="4"/>
        <v/>
      </c>
      <c r="AC32" s="13" t="str">
        <f t="shared" si="5"/>
        <v/>
      </c>
      <c r="AD32" s="13" t="str">
        <f t="shared" si="6"/>
        <v/>
      </c>
      <c r="AE32" s="13" t="str">
        <f t="shared" si="7"/>
        <v/>
      </c>
      <c r="AF32" s="13" t="str">
        <f t="shared" si="8"/>
        <v/>
      </c>
      <c r="AG32" s="13" t="str">
        <f t="shared" si="9"/>
        <v/>
      </c>
      <c r="AH32" s="13" t="str">
        <f t="shared" si="10"/>
        <v/>
      </c>
      <c r="AI32" s="13" t="str">
        <f t="shared" si="11"/>
        <v/>
      </c>
      <c r="AJ32" s="13" t="str">
        <f t="shared" si="12"/>
        <v/>
      </c>
      <c r="AK32" s="13" t="str">
        <f t="shared" si="13"/>
        <v/>
      </c>
      <c r="AL32" s="13" t="str">
        <f t="shared" si="14"/>
        <v/>
      </c>
      <c r="AM32" s="13" t="str">
        <f t="shared" si="15"/>
        <v/>
      </c>
      <c r="AN32" s="13" t="str">
        <f t="shared" si="16"/>
        <v/>
      </c>
      <c r="AO32" s="13" t="str">
        <f t="shared" si="17"/>
        <v/>
      </c>
      <c r="AP32" s="30" t="str">
        <f t="shared" si="18"/>
        <v/>
      </c>
      <c r="AQ32" s="30" t="str">
        <f t="shared" si="19"/>
        <v/>
      </c>
      <c r="AR32" s="30" t="str">
        <f t="shared" si="20"/>
        <v/>
      </c>
      <c r="AS32" s="30" t="str">
        <f t="shared" si="21"/>
        <v/>
      </c>
      <c r="AT32" s="30" t="str">
        <f t="shared" si="22"/>
        <v/>
      </c>
      <c r="AU32" s="30" t="str">
        <f t="shared" si="23"/>
        <v/>
      </c>
      <c r="AV32" s="30" t="str">
        <f t="shared" si="24"/>
        <v/>
      </c>
      <c r="AW32" s="30" t="str">
        <f t="shared" si="25"/>
        <v/>
      </c>
      <c r="AX32" s="30" t="str">
        <f t="shared" si="26"/>
        <v/>
      </c>
      <c r="AY32" s="30" t="str">
        <f t="shared" si="27"/>
        <v/>
      </c>
      <c r="AZ32" s="30" t="str">
        <f t="shared" si="28"/>
        <v/>
      </c>
      <c r="BA32" s="30" t="str">
        <f t="shared" si="29"/>
        <v/>
      </c>
      <c r="BB32" s="30" t="str">
        <f t="shared" si="30"/>
        <v/>
      </c>
      <c r="BC32" s="30" t="str">
        <f t="shared" si="31"/>
        <v/>
      </c>
      <c r="BD32" s="30" t="str">
        <f t="shared" si="32"/>
        <v/>
      </c>
      <c r="BE32" s="30" t="str">
        <f t="shared" si="33"/>
        <v/>
      </c>
      <c r="BF32" s="30" t="str">
        <f t="shared" si="34"/>
        <v/>
      </c>
      <c r="BG32" s="30" t="str">
        <f t="shared" si="35"/>
        <v/>
      </c>
      <c r="BH32" s="32" t="str">
        <f t="shared" si="36"/>
        <v/>
      </c>
      <c r="BI32" s="33" t="str">
        <f t="shared" si="37"/>
        <v/>
      </c>
    </row>
    <row r="33" spans="1:61">
      <c r="A33" s="19">
        <f t="shared" si="38"/>
        <v>30</v>
      </c>
      <c r="B33" s="42"/>
      <c r="C33" s="41"/>
      <c r="D33" s="41"/>
      <c r="E33" s="41" t="s">
        <v>28</v>
      </c>
      <c r="F33" s="41"/>
      <c r="G33" s="41"/>
      <c r="H33" s="41" t="s">
        <v>28</v>
      </c>
      <c r="I33" s="41" t="s">
        <v>28</v>
      </c>
      <c r="J33" s="41"/>
      <c r="K33" s="41" t="s">
        <v>28</v>
      </c>
      <c r="L33" s="41"/>
      <c r="M33" s="41"/>
      <c r="N33" s="41"/>
      <c r="O33" s="41" t="s">
        <v>28</v>
      </c>
      <c r="P33" s="41"/>
      <c r="Q33" s="41"/>
      <c r="R33" s="41"/>
      <c r="S33" s="41"/>
      <c r="T33" s="41"/>
      <c r="U33" s="40"/>
      <c r="V33" s="40"/>
      <c r="W33" s="41"/>
      <c r="X33" s="13" t="str">
        <f t="shared" si="0"/>
        <v/>
      </c>
      <c r="Y33" s="13" t="str">
        <f t="shared" si="1"/>
        <v/>
      </c>
      <c r="Z33" s="13" t="str">
        <f t="shared" si="2"/>
        <v/>
      </c>
      <c r="AA33" s="13" t="str">
        <f t="shared" si="3"/>
        <v/>
      </c>
      <c r="AB33" s="13" t="str">
        <f t="shared" si="4"/>
        <v/>
      </c>
      <c r="AC33" s="13" t="str">
        <f t="shared" si="5"/>
        <v/>
      </c>
      <c r="AD33" s="13" t="str">
        <f t="shared" si="6"/>
        <v/>
      </c>
      <c r="AE33" s="13" t="str">
        <f t="shared" si="7"/>
        <v/>
      </c>
      <c r="AF33" s="13" t="str">
        <f t="shared" si="8"/>
        <v/>
      </c>
      <c r="AG33" s="13" t="str">
        <f t="shared" si="9"/>
        <v/>
      </c>
      <c r="AH33" s="13" t="str">
        <f t="shared" si="10"/>
        <v/>
      </c>
      <c r="AI33" s="13" t="str">
        <f t="shared" si="11"/>
        <v/>
      </c>
      <c r="AJ33" s="13" t="str">
        <f t="shared" si="12"/>
        <v/>
      </c>
      <c r="AK33" s="13" t="str">
        <f t="shared" si="13"/>
        <v/>
      </c>
      <c r="AL33" s="13" t="str">
        <f t="shared" si="14"/>
        <v/>
      </c>
      <c r="AM33" s="13" t="str">
        <f t="shared" si="15"/>
        <v/>
      </c>
      <c r="AN33" s="13" t="str">
        <f t="shared" si="16"/>
        <v/>
      </c>
      <c r="AO33" s="13" t="str">
        <f t="shared" si="17"/>
        <v/>
      </c>
      <c r="AP33" s="30" t="str">
        <f t="shared" si="18"/>
        <v/>
      </c>
      <c r="AQ33" s="30" t="str">
        <f t="shared" si="19"/>
        <v/>
      </c>
      <c r="AR33" s="30" t="str">
        <f t="shared" si="20"/>
        <v/>
      </c>
      <c r="AS33" s="30" t="str">
        <f t="shared" si="21"/>
        <v/>
      </c>
      <c r="AT33" s="30" t="str">
        <f t="shared" si="22"/>
        <v/>
      </c>
      <c r="AU33" s="30" t="str">
        <f t="shared" si="23"/>
        <v/>
      </c>
      <c r="AV33" s="30" t="str">
        <f t="shared" si="24"/>
        <v/>
      </c>
      <c r="AW33" s="30" t="str">
        <f t="shared" si="25"/>
        <v/>
      </c>
      <c r="AX33" s="30" t="str">
        <f t="shared" si="26"/>
        <v/>
      </c>
      <c r="AY33" s="30" t="str">
        <f t="shared" si="27"/>
        <v/>
      </c>
      <c r="AZ33" s="30" t="str">
        <f t="shared" si="28"/>
        <v/>
      </c>
      <c r="BA33" s="30" t="str">
        <f t="shared" si="29"/>
        <v/>
      </c>
      <c r="BB33" s="30" t="str">
        <f t="shared" si="30"/>
        <v/>
      </c>
      <c r="BC33" s="30" t="str">
        <f t="shared" si="31"/>
        <v/>
      </c>
      <c r="BD33" s="30" t="str">
        <f t="shared" si="32"/>
        <v/>
      </c>
      <c r="BE33" s="30" t="str">
        <f t="shared" si="33"/>
        <v/>
      </c>
      <c r="BF33" s="30" t="str">
        <f t="shared" si="34"/>
        <v/>
      </c>
      <c r="BG33" s="30" t="str">
        <f t="shared" si="35"/>
        <v/>
      </c>
      <c r="BH33" s="32" t="str">
        <f t="shared" si="36"/>
        <v/>
      </c>
      <c r="BI33" s="33" t="str">
        <f t="shared" si="37"/>
        <v/>
      </c>
    </row>
    <row r="34" spans="1:61">
      <c r="A34" s="19">
        <f t="shared" si="38"/>
        <v>31</v>
      </c>
      <c r="B34" s="42"/>
      <c r="C34" s="41"/>
      <c r="D34" s="41"/>
      <c r="E34" s="41" t="s">
        <v>28</v>
      </c>
      <c r="F34" s="41"/>
      <c r="G34" s="41"/>
      <c r="H34" s="41" t="s">
        <v>28</v>
      </c>
      <c r="I34" s="41" t="s">
        <v>28</v>
      </c>
      <c r="J34" s="41"/>
      <c r="K34" s="41" t="s">
        <v>28</v>
      </c>
      <c r="L34" s="41"/>
      <c r="M34" s="41"/>
      <c r="N34" s="41"/>
      <c r="O34" s="41" t="s">
        <v>28</v>
      </c>
      <c r="P34" s="41"/>
      <c r="Q34" s="41"/>
      <c r="R34" s="41"/>
      <c r="S34" s="41"/>
      <c r="T34" s="41"/>
      <c r="U34" s="40"/>
      <c r="V34" s="40"/>
      <c r="W34" s="41"/>
      <c r="X34" s="13" t="str">
        <f t="shared" si="0"/>
        <v/>
      </c>
      <c r="Y34" s="13" t="str">
        <f t="shared" si="1"/>
        <v/>
      </c>
      <c r="Z34" s="13" t="str">
        <f t="shared" si="2"/>
        <v/>
      </c>
      <c r="AA34" s="13" t="str">
        <f t="shared" si="3"/>
        <v/>
      </c>
      <c r="AB34" s="13" t="str">
        <f t="shared" si="4"/>
        <v/>
      </c>
      <c r="AC34" s="13" t="str">
        <f t="shared" si="5"/>
        <v/>
      </c>
      <c r="AD34" s="13" t="str">
        <f t="shared" si="6"/>
        <v/>
      </c>
      <c r="AE34" s="13" t="str">
        <f t="shared" si="7"/>
        <v/>
      </c>
      <c r="AF34" s="13" t="str">
        <f t="shared" si="8"/>
        <v/>
      </c>
      <c r="AG34" s="13" t="str">
        <f t="shared" si="9"/>
        <v/>
      </c>
      <c r="AH34" s="13" t="str">
        <f t="shared" si="10"/>
        <v/>
      </c>
      <c r="AI34" s="13" t="str">
        <f t="shared" si="11"/>
        <v/>
      </c>
      <c r="AJ34" s="13" t="str">
        <f t="shared" si="12"/>
        <v/>
      </c>
      <c r="AK34" s="13" t="str">
        <f t="shared" si="13"/>
        <v/>
      </c>
      <c r="AL34" s="13" t="str">
        <f t="shared" si="14"/>
        <v/>
      </c>
      <c r="AM34" s="13" t="str">
        <f t="shared" si="15"/>
        <v/>
      </c>
      <c r="AN34" s="13" t="str">
        <f t="shared" si="16"/>
        <v/>
      </c>
      <c r="AO34" s="13" t="str">
        <f t="shared" si="17"/>
        <v/>
      </c>
      <c r="AP34" s="30" t="str">
        <f t="shared" si="18"/>
        <v/>
      </c>
      <c r="AQ34" s="30" t="str">
        <f t="shared" si="19"/>
        <v/>
      </c>
      <c r="AR34" s="30" t="str">
        <f t="shared" si="20"/>
        <v/>
      </c>
      <c r="AS34" s="30" t="str">
        <f t="shared" si="21"/>
        <v/>
      </c>
      <c r="AT34" s="30" t="str">
        <f t="shared" si="22"/>
        <v/>
      </c>
      <c r="AU34" s="30" t="str">
        <f t="shared" si="23"/>
        <v/>
      </c>
      <c r="AV34" s="30" t="str">
        <f t="shared" si="24"/>
        <v/>
      </c>
      <c r="AW34" s="30" t="str">
        <f t="shared" si="25"/>
        <v/>
      </c>
      <c r="AX34" s="30" t="str">
        <f t="shared" si="26"/>
        <v/>
      </c>
      <c r="AY34" s="30" t="str">
        <f t="shared" si="27"/>
        <v/>
      </c>
      <c r="AZ34" s="30" t="str">
        <f t="shared" si="28"/>
        <v/>
      </c>
      <c r="BA34" s="30" t="str">
        <f t="shared" si="29"/>
        <v/>
      </c>
      <c r="BB34" s="30" t="str">
        <f t="shared" si="30"/>
        <v/>
      </c>
      <c r="BC34" s="30" t="str">
        <f t="shared" si="31"/>
        <v/>
      </c>
      <c r="BD34" s="30" t="str">
        <f t="shared" si="32"/>
        <v/>
      </c>
      <c r="BE34" s="30" t="str">
        <f t="shared" si="33"/>
        <v/>
      </c>
      <c r="BF34" s="30" t="str">
        <f t="shared" si="34"/>
        <v/>
      </c>
      <c r="BG34" s="30" t="str">
        <f t="shared" si="35"/>
        <v/>
      </c>
      <c r="BH34" s="32" t="str">
        <f t="shared" si="36"/>
        <v/>
      </c>
      <c r="BI34" s="33" t="str">
        <f t="shared" si="37"/>
        <v/>
      </c>
    </row>
    <row r="35" spans="1:61">
      <c r="A35" s="19">
        <f t="shared" si="38"/>
        <v>32</v>
      </c>
      <c r="B35" s="42"/>
      <c r="C35" s="41"/>
      <c r="D35" s="41"/>
      <c r="E35" s="41" t="s">
        <v>28</v>
      </c>
      <c r="F35" s="41"/>
      <c r="G35" s="41"/>
      <c r="H35" s="41" t="s">
        <v>28</v>
      </c>
      <c r="I35" s="41" t="s">
        <v>28</v>
      </c>
      <c r="J35" s="41"/>
      <c r="K35" s="41" t="s">
        <v>28</v>
      </c>
      <c r="L35" s="41"/>
      <c r="M35" s="41"/>
      <c r="N35" s="41"/>
      <c r="O35" s="41" t="s">
        <v>28</v>
      </c>
      <c r="P35" s="41"/>
      <c r="Q35" s="41"/>
      <c r="R35" s="41"/>
      <c r="S35" s="41"/>
      <c r="T35" s="41"/>
      <c r="U35" s="40"/>
      <c r="V35" s="40"/>
      <c r="W35" s="41"/>
      <c r="X35" s="13" t="str">
        <f t="shared" si="0"/>
        <v/>
      </c>
      <c r="Y35" s="13" t="str">
        <f t="shared" si="1"/>
        <v/>
      </c>
      <c r="Z35" s="13" t="str">
        <f t="shared" si="2"/>
        <v/>
      </c>
      <c r="AA35" s="13" t="str">
        <f t="shared" si="3"/>
        <v/>
      </c>
      <c r="AB35" s="13" t="str">
        <f t="shared" si="4"/>
        <v/>
      </c>
      <c r="AC35" s="13" t="str">
        <f t="shared" si="5"/>
        <v/>
      </c>
      <c r="AD35" s="13" t="str">
        <f t="shared" si="6"/>
        <v/>
      </c>
      <c r="AE35" s="13" t="str">
        <f t="shared" si="7"/>
        <v/>
      </c>
      <c r="AF35" s="13" t="str">
        <f t="shared" si="8"/>
        <v/>
      </c>
      <c r="AG35" s="13" t="str">
        <f t="shared" si="9"/>
        <v/>
      </c>
      <c r="AH35" s="13" t="str">
        <f t="shared" si="10"/>
        <v/>
      </c>
      <c r="AI35" s="13" t="str">
        <f t="shared" si="11"/>
        <v/>
      </c>
      <c r="AJ35" s="13" t="str">
        <f t="shared" si="12"/>
        <v/>
      </c>
      <c r="AK35" s="13" t="str">
        <f t="shared" si="13"/>
        <v/>
      </c>
      <c r="AL35" s="13" t="str">
        <f t="shared" si="14"/>
        <v/>
      </c>
      <c r="AM35" s="13" t="str">
        <f t="shared" si="15"/>
        <v/>
      </c>
      <c r="AN35" s="13" t="str">
        <f t="shared" si="16"/>
        <v/>
      </c>
      <c r="AO35" s="13" t="str">
        <f t="shared" si="17"/>
        <v/>
      </c>
      <c r="AP35" s="30" t="str">
        <f t="shared" si="18"/>
        <v/>
      </c>
      <c r="AQ35" s="30" t="str">
        <f t="shared" si="19"/>
        <v/>
      </c>
      <c r="AR35" s="30" t="str">
        <f t="shared" si="20"/>
        <v/>
      </c>
      <c r="AS35" s="30" t="str">
        <f t="shared" si="21"/>
        <v/>
      </c>
      <c r="AT35" s="30" t="str">
        <f t="shared" si="22"/>
        <v/>
      </c>
      <c r="AU35" s="30" t="str">
        <f t="shared" si="23"/>
        <v/>
      </c>
      <c r="AV35" s="30" t="str">
        <f t="shared" si="24"/>
        <v/>
      </c>
      <c r="AW35" s="30" t="str">
        <f t="shared" si="25"/>
        <v/>
      </c>
      <c r="AX35" s="30" t="str">
        <f t="shared" si="26"/>
        <v/>
      </c>
      <c r="AY35" s="30" t="str">
        <f t="shared" si="27"/>
        <v/>
      </c>
      <c r="AZ35" s="30" t="str">
        <f t="shared" si="28"/>
        <v/>
      </c>
      <c r="BA35" s="30" t="str">
        <f t="shared" si="29"/>
        <v/>
      </c>
      <c r="BB35" s="30" t="str">
        <f t="shared" si="30"/>
        <v/>
      </c>
      <c r="BC35" s="30" t="str">
        <f t="shared" si="31"/>
        <v/>
      </c>
      <c r="BD35" s="30" t="str">
        <f t="shared" si="32"/>
        <v/>
      </c>
      <c r="BE35" s="30" t="str">
        <f t="shared" si="33"/>
        <v/>
      </c>
      <c r="BF35" s="30" t="str">
        <f t="shared" si="34"/>
        <v/>
      </c>
      <c r="BG35" s="30" t="str">
        <f t="shared" si="35"/>
        <v/>
      </c>
      <c r="BH35" s="32" t="str">
        <f t="shared" si="36"/>
        <v/>
      </c>
      <c r="BI35" s="33" t="str">
        <f t="shared" si="37"/>
        <v/>
      </c>
    </row>
    <row r="36" spans="1:61">
      <c r="A36" s="19">
        <f t="shared" si="38"/>
        <v>33</v>
      </c>
      <c r="B36" s="42"/>
      <c r="C36" s="41"/>
      <c r="D36" s="41"/>
      <c r="E36" s="41" t="s">
        <v>28</v>
      </c>
      <c r="F36" s="41"/>
      <c r="G36" s="41"/>
      <c r="H36" s="41" t="s">
        <v>28</v>
      </c>
      <c r="I36" s="41" t="s">
        <v>28</v>
      </c>
      <c r="J36" s="41"/>
      <c r="K36" s="41" t="s">
        <v>28</v>
      </c>
      <c r="L36" s="41"/>
      <c r="M36" s="41"/>
      <c r="N36" s="41"/>
      <c r="O36" s="41" t="s">
        <v>28</v>
      </c>
      <c r="P36" s="41"/>
      <c r="Q36" s="41"/>
      <c r="R36" s="41"/>
      <c r="S36" s="41"/>
      <c r="T36" s="41"/>
      <c r="U36" s="40"/>
      <c r="V36" s="40"/>
      <c r="W36" s="41"/>
      <c r="X36" s="13" t="str">
        <f t="shared" si="0"/>
        <v/>
      </c>
      <c r="Y36" s="13" t="str">
        <f t="shared" si="1"/>
        <v/>
      </c>
      <c r="Z36" s="13" t="str">
        <f t="shared" si="2"/>
        <v/>
      </c>
      <c r="AA36" s="13" t="str">
        <f t="shared" si="3"/>
        <v/>
      </c>
      <c r="AB36" s="13" t="str">
        <f t="shared" si="4"/>
        <v/>
      </c>
      <c r="AC36" s="13" t="str">
        <f t="shared" si="5"/>
        <v/>
      </c>
      <c r="AD36" s="13" t="str">
        <f t="shared" si="6"/>
        <v/>
      </c>
      <c r="AE36" s="13" t="str">
        <f t="shared" si="7"/>
        <v/>
      </c>
      <c r="AF36" s="13" t="str">
        <f t="shared" si="8"/>
        <v/>
      </c>
      <c r="AG36" s="13" t="str">
        <f t="shared" si="9"/>
        <v/>
      </c>
      <c r="AH36" s="13" t="str">
        <f t="shared" si="10"/>
        <v/>
      </c>
      <c r="AI36" s="13" t="str">
        <f t="shared" si="11"/>
        <v/>
      </c>
      <c r="AJ36" s="13" t="str">
        <f t="shared" si="12"/>
        <v/>
      </c>
      <c r="AK36" s="13" t="str">
        <f t="shared" si="13"/>
        <v/>
      </c>
      <c r="AL36" s="13" t="str">
        <f t="shared" si="14"/>
        <v/>
      </c>
      <c r="AM36" s="13" t="str">
        <f t="shared" si="15"/>
        <v/>
      </c>
      <c r="AN36" s="13" t="str">
        <f t="shared" si="16"/>
        <v/>
      </c>
      <c r="AO36" s="13" t="str">
        <f t="shared" si="17"/>
        <v/>
      </c>
      <c r="AP36" s="30" t="str">
        <f t="shared" si="18"/>
        <v/>
      </c>
      <c r="AQ36" s="30" t="str">
        <f t="shared" si="19"/>
        <v/>
      </c>
      <c r="AR36" s="30" t="str">
        <f t="shared" si="20"/>
        <v/>
      </c>
      <c r="AS36" s="30" t="str">
        <f t="shared" si="21"/>
        <v/>
      </c>
      <c r="AT36" s="30" t="str">
        <f t="shared" si="22"/>
        <v/>
      </c>
      <c r="AU36" s="30" t="str">
        <f t="shared" si="23"/>
        <v/>
      </c>
      <c r="AV36" s="30" t="str">
        <f t="shared" si="24"/>
        <v/>
      </c>
      <c r="AW36" s="30" t="str">
        <f t="shared" si="25"/>
        <v/>
      </c>
      <c r="AX36" s="30" t="str">
        <f t="shared" si="26"/>
        <v/>
      </c>
      <c r="AY36" s="30" t="str">
        <f t="shared" si="27"/>
        <v/>
      </c>
      <c r="AZ36" s="30" t="str">
        <f t="shared" si="28"/>
        <v/>
      </c>
      <c r="BA36" s="30" t="str">
        <f t="shared" si="29"/>
        <v/>
      </c>
      <c r="BB36" s="30" t="str">
        <f t="shared" si="30"/>
        <v/>
      </c>
      <c r="BC36" s="30" t="str">
        <f t="shared" si="31"/>
        <v/>
      </c>
      <c r="BD36" s="30" t="str">
        <f t="shared" si="32"/>
        <v/>
      </c>
      <c r="BE36" s="30" t="str">
        <f t="shared" si="33"/>
        <v/>
      </c>
      <c r="BF36" s="30" t="str">
        <f t="shared" si="34"/>
        <v/>
      </c>
      <c r="BG36" s="30" t="str">
        <f t="shared" si="35"/>
        <v/>
      </c>
      <c r="BH36" s="32" t="str">
        <f t="shared" si="36"/>
        <v/>
      </c>
      <c r="BI36" s="33" t="str">
        <f t="shared" si="37"/>
        <v/>
      </c>
    </row>
    <row r="37" spans="1:61">
      <c r="A37" s="19">
        <f t="shared" si="38"/>
        <v>34</v>
      </c>
      <c r="B37" s="42"/>
      <c r="C37" s="41"/>
      <c r="D37" s="41"/>
      <c r="E37" s="41" t="s">
        <v>28</v>
      </c>
      <c r="F37" s="41"/>
      <c r="G37" s="41"/>
      <c r="H37" s="41" t="s">
        <v>28</v>
      </c>
      <c r="I37" s="41" t="s">
        <v>28</v>
      </c>
      <c r="J37" s="41"/>
      <c r="K37" s="41" t="s">
        <v>28</v>
      </c>
      <c r="L37" s="41"/>
      <c r="M37" s="41"/>
      <c r="N37" s="41"/>
      <c r="O37" s="41" t="s">
        <v>28</v>
      </c>
      <c r="P37" s="41"/>
      <c r="Q37" s="41"/>
      <c r="R37" s="41"/>
      <c r="S37" s="41"/>
      <c r="T37" s="41"/>
      <c r="U37" s="40"/>
      <c r="V37" s="40"/>
      <c r="W37" s="41"/>
      <c r="X37" s="13" t="str">
        <f t="shared" si="0"/>
        <v/>
      </c>
      <c r="Y37" s="13" t="str">
        <f t="shared" si="1"/>
        <v/>
      </c>
      <c r="Z37" s="13" t="str">
        <f t="shared" si="2"/>
        <v/>
      </c>
      <c r="AA37" s="13" t="str">
        <f t="shared" si="3"/>
        <v/>
      </c>
      <c r="AB37" s="13" t="str">
        <f t="shared" si="4"/>
        <v/>
      </c>
      <c r="AC37" s="13" t="str">
        <f t="shared" si="5"/>
        <v/>
      </c>
      <c r="AD37" s="13" t="str">
        <f t="shared" si="6"/>
        <v/>
      </c>
      <c r="AE37" s="13" t="str">
        <f t="shared" si="7"/>
        <v/>
      </c>
      <c r="AF37" s="13" t="str">
        <f t="shared" si="8"/>
        <v/>
      </c>
      <c r="AG37" s="13" t="str">
        <f t="shared" si="9"/>
        <v/>
      </c>
      <c r="AH37" s="13" t="str">
        <f t="shared" si="10"/>
        <v/>
      </c>
      <c r="AI37" s="13" t="str">
        <f t="shared" si="11"/>
        <v/>
      </c>
      <c r="AJ37" s="13" t="str">
        <f t="shared" si="12"/>
        <v/>
      </c>
      <c r="AK37" s="13" t="str">
        <f t="shared" si="13"/>
        <v/>
      </c>
      <c r="AL37" s="13" t="str">
        <f t="shared" si="14"/>
        <v/>
      </c>
      <c r="AM37" s="13" t="str">
        <f t="shared" si="15"/>
        <v/>
      </c>
      <c r="AN37" s="13" t="str">
        <f t="shared" si="16"/>
        <v/>
      </c>
      <c r="AO37" s="13" t="str">
        <f t="shared" si="17"/>
        <v/>
      </c>
      <c r="AP37" s="30" t="str">
        <f t="shared" si="18"/>
        <v/>
      </c>
      <c r="AQ37" s="30" t="str">
        <f t="shared" si="19"/>
        <v/>
      </c>
      <c r="AR37" s="30" t="str">
        <f t="shared" si="20"/>
        <v/>
      </c>
      <c r="AS37" s="30" t="str">
        <f t="shared" si="21"/>
        <v/>
      </c>
      <c r="AT37" s="30" t="str">
        <f t="shared" si="22"/>
        <v/>
      </c>
      <c r="AU37" s="30" t="str">
        <f t="shared" si="23"/>
        <v/>
      </c>
      <c r="AV37" s="30" t="str">
        <f t="shared" si="24"/>
        <v/>
      </c>
      <c r="AW37" s="30" t="str">
        <f t="shared" si="25"/>
        <v/>
      </c>
      <c r="AX37" s="30" t="str">
        <f t="shared" si="26"/>
        <v/>
      </c>
      <c r="AY37" s="30" t="str">
        <f t="shared" si="27"/>
        <v/>
      </c>
      <c r="AZ37" s="30" t="str">
        <f t="shared" si="28"/>
        <v/>
      </c>
      <c r="BA37" s="30" t="str">
        <f t="shared" si="29"/>
        <v/>
      </c>
      <c r="BB37" s="30" t="str">
        <f t="shared" si="30"/>
        <v/>
      </c>
      <c r="BC37" s="30" t="str">
        <f t="shared" si="31"/>
        <v/>
      </c>
      <c r="BD37" s="30" t="str">
        <f t="shared" si="32"/>
        <v/>
      </c>
      <c r="BE37" s="30" t="str">
        <f t="shared" si="33"/>
        <v/>
      </c>
      <c r="BF37" s="30" t="str">
        <f t="shared" si="34"/>
        <v/>
      </c>
      <c r="BG37" s="30" t="str">
        <f t="shared" si="35"/>
        <v/>
      </c>
      <c r="BH37" s="32" t="str">
        <f t="shared" si="36"/>
        <v/>
      </c>
      <c r="BI37" s="33" t="str">
        <f t="shared" si="37"/>
        <v/>
      </c>
    </row>
    <row r="38" spans="1:61">
      <c r="A38" s="19">
        <f t="shared" si="38"/>
        <v>35</v>
      </c>
      <c r="B38" s="42"/>
      <c r="C38" s="41"/>
      <c r="D38" s="41"/>
      <c r="E38" s="41" t="s">
        <v>28</v>
      </c>
      <c r="F38" s="41"/>
      <c r="G38" s="41"/>
      <c r="H38" s="41" t="s">
        <v>28</v>
      </c>
      <c r="I38" s="41" t="s">
        <v>28</v>
      </c>
      <c r="J38" s="41"/>
      <c r="K38" s="41" t="s">
        <v>28</v>
      </c>
      <c r="L38" s="41"/>
      <c r="M38" s="41"/>
      <c r="N38" s="41"/>
      <c r="O38" s="41" t="s">
        <v>28</v>
      </c>
      <c r="P38" s="41"/>
      <c r="Q38" s="41"/>
      <c r="R38" s="41"/>
      <c r="S38" s="41"/>
      <c r="T38" s="41"/>
      <c r="U38" s="40"/>
      <c r="V38" s="40"/>
      <c r="W38" s="41"/>
      <c r="X38" s="13" t="str">
        <f t="shared" si="0"/>
        <v/>
      </c>
      <c r="Y38" s="13" t="str">
        <f t="shared" si="1"/>
        <v/>
      </c>
      <c r="Z38" s="13" t="str">
        <f t="shared" si="2"/>
        <v/>
      </c>
      <c r="AA38" s="13" t="str">
        <f t="shared" si="3"/>
        <v/>
      </c>
      <c r="AB38" s="13" t="str">
        <f t="shared" si="4"/>
        <v/>
      </c>
      <c r="AC38" s="13" t="str">
        <f t="shared" si="5"/>
        <v/>
      </c>
      <c r="AD38" s="13" t="str">
        <f t="shared" si="6"/>
        <v/>
      </c>
      <c r="AE38" s="13" t="str">
        <f t="shared" si="7"/>
        <v/>
      </c>
      <c r="AF38" s="13" t="str">
        <f t="shared" si="8"/>
        <v/>
      </c>
      <c r="AG38" s="13" t="str">
        <f t="shared" si="9"/>
        <v/>
      </c>
      <c r="AH38" s="13" t="str">
        <f t="shared" si="10"/>
        <v/>
      </c>
      <c r="AI38" s="13" t="str">
        <f t="shared" si="11"/>
        <v/>
      </c>
      <c r="AJ38" s="13" t="str">
        <f t="shared" si="12"/>
        <v/>
      </c>
      <c r="AK38" s="13" t="str">
        <f t="shared" si="13"/>
        <v/>
      </c>
      <c r="AL38" s="13" t="str">
        <f t="shared" si="14"/>
        <v/>
      </c>
      <c r="AM38" s="13" t="str">
        <f t="shared" si="15"/>
        <v/>
      </c>
      <c r="AN38" s="13" t="str">
        <f t="shared" si="16"/>
        <v/>
      </c>
      <c r="AO38" s="13" t="str">
        <f t="shared" si="17"/>
        <v/>
      </c>
      <c r="AP38" s="30" t="str">
        <f t="shared" si="18"/>
        <v/>
      </c>
      <c r="AQ38" s="30" t="str">
        <f t="shared" si="19"/>
        <v/>
      </c>
      <c r="AR38" s="30" t="str">
        <f t="shared" si="20"/>
        <v/>
      </c>
      <c r="AS38" s="30" t="str">
        <f t="shared" si="21"/>
        <v/>
      </c>
      <c r="AT38" s="30" t="str">
        <f t="shared" si="22"/>
        <v/>
      </c>
      <c r="AU38" s="30" t="str">
        <f t="shared" si="23"/>
        <v/>
      </c>
      <c r="AV38" s="30" t="str">
        <f t="shared" si="24"/>
        <v/>
      </c>
      <c r="AW38" s="30" t="str">
        <f t="shared" si="25"/>
        <v/>
      </c>
      <c r="AX38" s="30" t="str">
        <f t="shared" si="26"/>
        <v/>
      </c>
      <c r="AY38" s="30" t="str">
        <f t="shared" si="27"/>
        <v/>
      </c>
      <c r="AZ38" s="30" t="str">
        <f t="shared" si="28"/>
        <v/>
      </c>
      <c r="BA38" s="30" t="str">
        <f t="shared" si="29"/>
        <v/>
      </c>
      <c r="BB38" s="30" t="str">
        <f t="shared" si="30"/>
        <v/>
      </c>
      <c r="BC38" s="30" t="str">
        <f t="shared" si="31"/>
        <v/>
      </c>
      <c r="BD38" s="30" t="str">
        <f t="shared" si="32"/>
        <v/>
      </c>
      <c r="BE38" s="30" t="str">
        <f t="shared" si="33"/>
        <v/>
      </c>
      <c r="BF38" s="30" t="str">
        <f t="shared" si="34"/>
        <v/>
      </c>
      <c r="BG38" s="30" t="str">
        <f t="shared" si="35"/>
        <v/>
      </c>
      <c r="BH38" s="32" t="str">
        <f t="shared" si="36"/>
        <v/>
      </c>
      <c r="BI38" s="33" t="str">
        <f t="shared" si="37"/>
        <v/>
      </c>
    </row>
    <row r="39" spans="1:61">
      <c r="A39" s="19">
        <f t="shared" si="38"/>
        <v>36</v>
      </c>
      <c r="B39" s="42"/>
      <c r="C39" s="41"/>
      <c r="D39" s="41"/>
      <c r="E39" s="41" t="s">
        <v>28</v>
      </c>
      <c r="F39" s="41"/>
      <c r="G39" s="41"/>
      <c r="H39" s="41" t="s">
        <v>28</v>
      </c>
      <c r="I39" s="41" t="s">
        <v>28</v>
      </c>
      <c r="J39" s="41"/>
      <c r="K39" s="41" t="s">
        <v>28</v>
      </c>
      <c r="L39" s="41"/>
      <c r="M39" s="41"/>
      <c r="N39" s="41"/>
      <c r="O39" s="41" t="s">
        <v>28</v>
      </c>
      <c r="P39" s="41"/>
      <c r="Q39" s="41"/>
      <c r="R39" s="41"/>
      <c r="S39" s="41"/>
      <c r="T39" s="41"/>
      <c r="U39" s="40"/>
      <c r="V39" s="40"/>
      <c r="W39" s="41"/>
      <c r="X39" s="13" t="str">
        <f t="shared" si="0"/>
        <v/>
      </c>
      <c r="Y39" s="13" t="str">
        <f t="shared" si="1"/>
        <v/>
      </c>
      <c r="Z39" s="13" t="str">
        <f t="shared" si="2"/>
        <v/>
      </c>
      <c r="AA39" s="13" t="str">
        <f t="shared" si="3"/>
        <v/>
      </c>
      <c r="AB39" s="13" t="str">
        <f t="shared" si="4"/>
        <v/>
      </c>
      <c r="AC39" s="13" t="str">
        <f t="shared" si="5"/>
        <v/>
      </c>
      <c r="AD39" s="13" t="str">
        <f t="shared" si="6"/>
        <v/>
      </c>
      <c r="AE39" s="13" t="str">
        <f t="shared" si="7"/>
        <v/>
      </c>
      <c r="AF39" s="13" t="str">
        <f t="shared" si="8"/>
        <v/>
      </c>
      <c r="AG39" s="13" t="str">
        <f t="shared" si="9"/>
        <v/>
      </c>
      <c r="AH39" s="13" t="str">
        <f t="shared" si="10"/>
        <v/>
      </c>
      <c r="AI39" s="13" t="str">
        <f t="shared" si="11"/>
        <v/>
      </c>
      <c r="AJ39" s="13" t="str">
        <f t="shared" si="12"/>
        <v/>
      </c>
      <c r="AK39" s="13" t="str">
        <f t="shared" si="13"/>
        <v/>
      </c>
      <c r="AL39" s="13" t="str">
        <f t="shared" si="14"/>
        <v/>
      </c>
      <c r="AM39" s="13" t="str">
        <f t="shared" si="15"/>
        <v/>
      </c>
      <c r="AN39" s="13" t="str">
        <f t="shared" si="16"/>
        <v/>
      </c>
      <c r="AO39" s="13" t="str">
        <f t="shared" si="17"/>
        <v/>
      </c>
      <c r="AP39" s="30" t="str">
        <f t="shared" si="18"/>
        <v/>
      </c>
      <c r="AQ39" s="30" t="str">
        <f t="shared" si="19"/>
        <v/>
      </c>
      <c r="AR39" s="30" t="str">
        <f t="shared" si="20"/>
        <v/>
      </c>
      <c r="AS39" s="30" t="str">
        <f t="shared" si="21"/>
        <v/>
      </c>
      <c r="AT39" s="30" t="str">
        <f t="shared" si="22"/>
        <v/>
      </c>
      <c r="AU39" s="30" t="str">
        <f t="shared" si="23"/>
        <v/>
      </c>
      <c r="AV39" s="30" t="str">
        <f t="shared" si="24"/>
        <v/>
      </c>
      <c r="AW39" s="30" t="str">
        <f t="shared" si="25"/>
        <v/>
      </c>
      <c r="AX39" s="30" t="str">
        <f t="shared" si="26"/>
        <v/>
      </c>
      <c r="AY39" s="30" t="str">
        <f t="shared" si="27"/>
        <v/>
      </c>
      <c r="AZ39" s="30" t="str">
        <f t="shared" si="28"/>
        <v/>
      </c>
      <c r="BA39" s="30" t="str">
        <f t="shared" si="29"/>
        <v/>
      </c>
      <c r="BB39" s="30" t="str">
        <f t="shared" si="30"/>
        <v/>
      </c>
      <c r="BC39" s="30" t="str">
        <f t="shared" si="31"/>
        <v/>
      </c>
      <c r="BD39" s="30" t="str">
        <f t="shared" si="32"/>
        <v/>
      </c>
      <c r="BE39" s="30" t="str">
        <f t="shared" si="33"/>
        <v/>
      </c>
      <c r="BF39" s="30" t="str">
        <f t="shared" si="34"/>
        <v/>
      </c>
      <c r="BG39" s="30" t="str">
        <f t="shared" si="35"/>
        <v/>
      </c>
      <c r="BH39" s="32" t="str">
        <f t="shared" si="36"/>
        <v/>
      </c>
      <c r="BI39" s="33" t="str">
        <f t="shared" si="37"/>
        <v/>
      </c>
    </row>
    <row r="40" spans="1:61">
      <c r="A40" s="19">
        <f t="shared" si="38"/>
        <v>37</v>
      </c>
      <c r="B40" s="42"/>
      <c r="C40" s="41"/>
      <c r="D40" s="41"/>
      <c r="E40" s="41" t="s">
        <v>28</v>
      </c>
      <c r="F40" s="41"/>
      <c r="G40" s="41"/>
      <c r="H40" s="41" t="s">
        <v>28</v>
      </c>
      <c r="I40" s="41" t="s">
        <v>28</v>
      </c>
      <c r="J40" s="41"/>
      <c r="K40" s="41"/>
      <c r="L40" s="41"/>
      <c r="M40" s="41"/>
      <c r="N40" s="41"/>
      <c r="O40" s="41" t="s">
        <v>28</v>
      </c>
      <c r="P40" s="41"/>
      <c r="Q40" s="41"/>
      <c r="R40" s="41"/>
      <c r="S40" s="41"/>
      <c r="T40" s="41"/>
      <c r="U40" s="40"/>
      <c r="V40" s="40"/>
      <c r="W40" s="41"/>
      <c r="X40" s="13" t="str">
        <f t="shared" si="0"/>
        <v/>
      </c>
      <c r="Y40" s="13" t="str">
        <f t="shared" si="1"/>
        <v/>
      </c>
      <c r="Z40" s="13" t="str">
        <f t="shared" si="2"/>
        <v/>
      </c>
      <c r="AA40" s="13" t="str">
        <f t="shared" si="3"/>
        <v/>
      </c>
      <c r="AB40" s="13" t="str">
        <f t="shared" si="4"/>
        <v/>
      </c>
      <c r="AC40" s="13" t="str">
        <f t="shared" si="5"/>
        <v/>
      </c>
      <c r="AD40" s="13" t="str">
        <f t="shared" si="6"/>
        <v/>
      </c>
      <c r="AE40" s="13" t="str">
        <f t="shared" si="7"/>
        <v/>
      </c>
      <c r="AF40" s="13" t="str">
        <f t="shared" si="8"/>
        <v/>
      </c>
      <c r="AG40" s="13" t="str">
        <f t="shared" si="9"/>
        <v/>
      </c>
      <c r="AH40" s="13" t="str">
        <f t="shared" si="10"/>
        <v/>
      </c>
      <c r="AI40" s="13" t="str">
        <f t="shared" si="11"/>
        <v/>
      </c>
      <c r="AJ40" s="13" t="str">
        <f t="shared" si="12"/>
        <v/>
      </c>
      <c r="AK40" s="13" t="str">
        <f t="shared" si="13"/>
        <v/>
      </c>
      <c r="AL40" s="13" t="str">
        <f t="shared" si="14"/>
        <v/>
      </c>
      <c r="AM40" s="13" t="str">
        <f t="shared" si="15"/>
        <v/>
      </c>
      <c r="AN40" s="13" t="str">
        <f t="shared" si="16"/>
        <v/>
      </c>
      <c r="AO40" s="13" t="str">
        <f t="shared" si="17"/>
        <v/>
      </c>
      <c r="AP40" s="30" t="str">
        <f t="shared" si="18"/>
        <v/>
      </c>
      <c r="AQ40" s="30" t="str">
        <f t="shared" si="19"/>
        <v/>
      </c>
      <c r="AR40" s="30" t="str">
        <f t="shared" si="20"/>
        <v/>
      </c>
      <c r="AS40" s="30" t="str">
        <f t="shared" si="21"/>
        <v/>
      </c>
      <c r="AT40" s="30" t="str">
        <f t="shared" si="22"/>
        <v/>
      </c>
      <c r="AU40" s="30" t="str">
        <f t="shared" si="23"/>
        <v/>
      </c>
      <c r="AV40" s="30" t="str">
        <f t="shared" si="24"/>
        <v/>
      </c>
      <c r="AW40" s="30" t="str">
        <f t="shared" si="25"/>
        <v/>
      </c>
      <c r="AX40" s="30" t="str">
        <f t="shared" si="26"/>
        <v/>
      </c>
      <c r="AY40" s="30" t="str">
        <f t="shared" si="27"/>
        <v/>
      </c>
      <c r="AZ40" s="30" t="str">
        <f t="shared" si="28"/>
        <v/>
      </c>
      <c r="BA40" s="30" t="str">
        <f t="shared" si="29"/>
        <v/>
      </c>
      <c r="BB40" s="30" t="str">
        <f t="shared" si="30"/>
        <v/>
      </c>
      <c r="BC40" s="30" t="str">
        <f t="shared" si="31"/>
        <v/>
      </c>
      <c r="BD40" s="30" t="str">
        <f t="shared" si="32"/>
        <v/>
      </c>
      <c r="BE40" s="30" t="str">
        <f t="shared" si="33"/>
        <v/>
      </c>
      <c r="BF40" s="30" t="str">
        <f t="shared" si="34"/>
        <v/>
      </c>
      <c r="BG40" s="30" t="str">
        <f t="shared" si="35"/>
        <v/>
      </c>
      <c r="BH40" s="32" t="str">
        <f t="shared" si="36"/>
        <v/>
      </c>
      <c r="BI40" s="33" t="str">
        <f t="shared" si="37"/>
        <v/>
      </c>
    </row>
    <row r="41" spans="1:61">
      <c r="A41" s="19">
        <f t="shared" si="38"/>
        <v>38</v>
      </c>
      <c r="B41" s="42"/>
      <c r="C41" s="41"/>
      <c r="D41" s="41"/>
      <c r="E41" s="41" t="s">
        <v>28</v>
      </c>
      <c r="F41" s="41"/>
      <c r="G41" s="41"/>
      <c r="H41" s="41" t="s">
        <v>28</v>
      </c>
      <c r="I41" s="41" t="s">
        <v>28</v>
      </c>
      <c r="J41" s="41"/>
      <c r="K41" s="41"/>
      <c r="L41" s="41"/>
      <c r="M41" s="41"/>
      <c r="N41" s="41"/>
      <c r="O41" s="41" t="s">
        <v>28</v>
      </c>
      <c r="P41" s="41"/>
      <c r="Q41" s="41"/>
      <c r="R41" s="41"/>
      <c r="S41" s="41"/>
      <c r="T41" s="41"/>
      <c r="U41" s="40"/>
      <c r="V41" s="40"/>
      <c r="W41" s="41"/>
      <c r="X41" s="13" t="str">
        <f t="shared" si="0"/>
        <v/>
      </c>
      <c r="Y41" s="13" t="str">
        <f t="shared" si="1"/>
        <v/>
      </c>
      <c r="Z41" s="13" t="str">
        <f t="shared" si="2"/>
        <v/>
      </c>
      <c r="AA41" s="13" t="str">
        <f t="shared" si="3"/>
        <v/>
      </c>
      <c r="AB41" s="13" t="str">
        <f t="shared" si="4"/>
        <v/>
      </c>
      <c r="AC41" s="13" t="str">
        <f t="shared" si="5"/>
        <v/>
      </c>
      <c r="AD41" s="13" t="str">
        <f t="shared" si="6"/>
        <v/>
      </c>
      <c r="AE41" s="13" t="str">
        <f t="shared" si="7"/>
        <v/>
      </c>
      <c r="AF41" s="13" t="str">
        <f t="shared" si="8"/>
        <v/>
      </c>
      <c r="AG41" s="13" t="str">
        <f t="shared" si="9"/>
        <v/>
      </c>
      <c r="AH41" s="13" t="str">
        <f t="shared" si="10"/>
        <v/>
      </c>
      <c r="AI41" s="13" t="str">
        <f t="shared" si="11"/>
        <v/>
      </c>
      <c r="AJ41" s="13" t="str">
        <f t="shared" si="12"/>
        <v/>
      </c>
      <c r="AK41" s="13" t="str">
        <f t="shared" si="13"/>
        <v/>
      </c>
      <c r="AL41" s="13" t="str">
        <f t="shared" si="14"/>
        <v/>
      </c>
      <c r="AM41" s="13" t="str">
        <f t="shared" si="15"/>
        <v/>
      </c>
      <c r="AN41" s="13" t="str">
        <f t="shared" si="16"/>
        <v/>
      </c>
      <c r="AO41" s="13" t="str">
        <f t="shared" si="17"/>
        <v/>
      </c>
      <c r="AP41" s="30" t="str">
        <f t="shared" si="18"/>
        <v/>
      </c>
      <c r="AQ41" s="30" t="str">
        <f t="shared" si="19"/>
        <v/>
      </c>
      <c r="AR41" s="30" t="str">
        <f t="shared" si="20"/>
        <v/>
      </c>
      <c r="AS41" s="30" t="str">
        <f t="shared" si="21"/>
        <v/>
      </c>
      <c r="AT41" s="30" t="str">
        <f t="shared" si="22"/>
        <v/>
      </c>
      <c r="AU41" s="30" t="str">
        <f t="shared" si="23"/>
        <v/>
      </c>
      <c r="AV41" s="30" t="str">
        <f t="shared" si="24"/>
        <v/>
      </c>
      <c r="AW41" s="30" t="str">
        <f t="shared" si="25"/>
        <v/>
      </c>
      <c r="AX41" s="30" t="str">
        <f t="shared" si="26"/>
        <v/>
      </c>
      <c r="AY41" s="30" t="str">
        <f t="shared" si="27"/>
        <v/>
      </c>
      <c r="AZ41" s="30" t="str">
        <f t="shared" si="28"/>
        <v/>
      </c>
      <c r="BA41" s="30" t="str">
        <f t="shared" si="29"/>
        <v/>
      </c>
      <c r="BB41" s="30" t="str">
        <f t="shared" si="30"/>
        <v/>
      </c>
      <c r="BC41" s="30" t="str">
        <f t="shared" si="31"/>
        <v/>
      </c>
      <c r="BD41" s="30" t="str">
        <f t="shared" si="32"/>
        <v/>
      </c>
      <c r="BE41" s="30" t="str">
        <f t="shared" si="33"/>
        <v/>
      </c>
      <c r="BF41" s="30" t="str">
        <f t="shared" si="34"/>
        <v/>
      </c>
      <c r="BG41" s="30" t="str">
        <f t="shared" si="35"/>
        <v/>
      </c>
      <c r="BH41" s="32" t="str">
        <f t="shared" si="36"/>
        <v/>
      </c>
      <c r="BI41" s="33" t="str">
        <f t="shared" si="37"/>
        <v/>
      </c>
    </row>
    <row r="42" spans="1:61">
      <c r="A42" s="19">
        <f t="shared" si="38"/>
        <v>39</v>
      </c>
      <c r="B42" s="42"/>
      <c r="C42" s="41"/>
      <c r="D42" s="41"/>
      <c r="E42" s="41" t="s">
        <v>28</v>
      </c>
      <c r="F42" s="41"/>
      <c r="G42" s="41"/>
      <c r="H42" s="41" t="s">
        <v>28</v>
      </c>
      <c r="I42" s="41" t="s">
        <v>28</v>
      </c>
      <c r="J42" s="41"/>
      <c r="K42" s="41"/>
      <c r="L42" s="41"/>
      <c r="M42" s="41"/>
      <c r="N42" s="41"/>
      <c r="O42" s="41" t="s">
        <v>28</v>
      </c>
      <c r="P42" s="41"/>
      <c r="Q42" s="41"/>
      <c r="R42" s="41"/>
      <c r="S42" s="41"/>
      <c r="T42" s="41"/>
      <c r="U42" s="40"/>
      <c r="V42" s="40"/>
      <c r="W42" s="41"/>
      <c r="X42" s="13" t="str">
        <f t="shared" si="0"/>
        <v/>
      </c>
      <c r="Y42" s="13" t="str">
        <f t="shared" si="1"/>
        <v/>
      </c>
      <c r="Z42" s="13" t="str">
        <f t="shared" si="2"/>
        <v/>
      </c>
      <c r="AA42" s="13" t="str">
        <f t="shared" si="3"/>
        <v/>
      </c>
      <c r="AB42" s="13" t="str">
        <f t="shared" si="4"/>
        <v/>
      </c>
      <c r="AC42" s="13" t="str">
        <f t="shared" si="5"/>
        <v/>
      </c>
      <c r="AD42" s="13" t="str">
        <f t="shared" si="6"/>
        <v/>
      </c>
      <c r="AE42" s="13" t="str">
        <f t="shared" si="7"/>
        <v/>
      </c>
      <c r="AF42" s="13" t="str">
        <f t="shared" si="8"/>
        <v/>
      </c>
      <c r="AG42" s="13" t="str">
        <f t="shared" si="9"/>
        <v/>
      </c>
      <c r="AH42" s="13" t="str">
        <f t="shared" si="10"/>
        <v/>
      </c>
      <c r="AI42" s="13" t="str">
        <f t="shared" si="11"/>
        <v/>
      </c>
      <c r="AJ42" s="13" t="str">
        <f t="shared" si="12"/>
        <v/>
      </c>
      <c r="AK42" s="13" t="str">
        <f t="shared" si="13"/>
        <v/>
      </c>
      <c r="AL42" s="13" t="str">
        <f t="shared" si="14"/>
        <v/>
      </c>
      <c r="AM42" s="13" t="str">
        <f t="shared" si="15"/>
        <v/>
      </c>
      <c r="AN42" s="13" t="str">
        <f t="shared" si="16"/>
        <v/>
      </c>
      <c r="AO42" s="13" t="str">
        <f t="shared" si="17"/>
        <v/>
      </c>
      <c r="AP42" s="30" t="str">
        <f t="shared" si="18"/>
        <v/>
      </c>
      <c r="AQ42" s="30" t="str">
        <f t="shared" si="19"/>
        <v/>
      </c>
      <c r="AR42" s="30" t="str">
        <f t="shared" si="20"/>
        <v/>
      </c>
      <c r="AS42" s="30" t="str">
        <f t="shared" si="21"/>
        <v/>
      </c>
      <c r="AT42" s="30" t="str">
        <f t="shared" si="22"/>
        <v/>
      </c>
      <c r="AU42" s="30" t="str">
        <f t="shared" si="23"/>
        <v/>
      </c>
      <c r="AV42" s="30" t="str">
        <f t="shared" si="24"/>
        <v/>
      </c>
      <c r="AW42" s="30" t="str">
        <f t="shared" si="25"/>
        <v/>
      </c>
      <c r="AX42" s="30" t="str">
        <f t="shared" si="26"/>
        <v/>
      </c>
      <c r="AY42" s="30" t="str">
        <f t="shared" si="27"/>
        <v/>
      </c>
      <c r="AZ42" s="30" t="str">
        <f t="shared" si="28"/>
        <v/>
      </c>
      <c r="BA42" s="30" t="str">
        <f t="shared" si="29"/>
        <v/>
      </c>
      <c r="BB42" s="30" t="str">
        <f t="shared" si="30"/>
        <v/>
      </c>
      <c r="BC42" s="30" t="str">
        <f t="shared" si="31"/>
        <v/>
      </c>
      <c r="BD42" s="30" t="str">
        <f t="shared" si="32"/>
        <v/>
      </c>
      <c r="BE42" s="30" t="str">
        <f t="shared" si="33"/>
        <v/>
      </c>
      <c r="BF42" s="30" t="str">
        <f t="shared" si="34"/>
        <v/>
      </c>
      <c r="BG42" s="30" t="str">
        <f t="shared" si="35"/>
        <v/>
      </c>
      <c r="BH42" s="32" t="str">
        <f t="shared" si="36"/>
        <v/>
      </c>
      <c r="BI42" s="33" t="str">
        <f t="shared" si="37"/>
        <v/>
      </c>
    </row>
    <row r="43" spans="1:61">
      <c r="A43" s="19">
        <f t="shared" si="38"/>
        <v>40</v>
      </c>
      <c r="B43" s="42"/>
      <c r="C43" s="41"/>
      <c r="D43" s="41"/>
      <c r="E43" s="41" t="s">
        <v>28</v>
      </c>
      <c r="F43" s="41"/>
      <c r="G43" s="41"/>
      <c r="H43" s="41" t="s">
        <v>28</v>
      </c>
      <c r="I43" s="41" t="s">
        <v>28</v>
      </c>
      <c r="J43" s="41"/>
      <c r="K43" s="41"/>
      <c r="L43" s="41"/>
      <c r="M43" s="41"/>
      <c r="N43" s="41"/>
      <c r="O43" s="41" t="s">
        <v>28</v>
      </c>
      <c r="P43" s="41"/>
      <c r="Q43" s="41"/>
      <c r="R43" s="41"/>
      <c r="S43" s="41"/>
      <c r="T43" s="41"/>
      <c r="U43" s="40"/>
      <c r="V43" s="40"/>
      <c r="W43" s="41"/>
      <c r="X43" s="13" t="str">
        <f t="shared" si="0"/>
        <v/>
      </c>
      <c r="Y43" s="13" t="str">
        <f t="shared" si="1"/>
        <v/>
      </c>
      <c r="Z43" s="13" t="str">
        <f t="shared" si="2"/>
        <v/>
      </c>
      <c r="AA43" s="13" t="str">
        <f t="shared" si="3"/>
        <v/>
      </c>
      <c r="AB43" s="13" t="str">
        <f t="shared" si="4"/>
        <v/>
      </c>
      <c r="AC43" s="13" t="str">
        <f t="shared" si="5"/>
        <v/>
      </c>
      <c r="AD43" s="13" t="str">
        <f t="shared" si="6"/>
        <v/>
      </c>
      <c r="AE43" s="13" t="str">
        <f t="shared" si="7"/>
        <v/>
      </c>
      <c r="AF43" s="13" t="str">
        <f t="shared" si="8"/>
        <v/>
      </c>
      <c r="AG43" s="13" t="str">
        <f t="shared" si="9"/>
        <v/>
      </c>
      <c r="AH43" s="13" t="str">
        <f t="shared" si="10"/>
        <v/>
      </c>
      <c r="AI43" s="13" t="str">
        <f t="shared" si="11"/>
        <v/>
      </c>
      <c r="AJ43" s="13" t="str">
        <f t="shared" si="12"/>
        <v/>
      </c>
      <c r="AK43" s="13" t="str">
        <f t="shared" si="13"/>
        <v/>
      </c>
      <c r="AL43" s="13" t="str">
        <f t="shared" si="14"/>
        <v/>
      </c>
      <c r="AM43" s="13" t="str">
        <f t="shared" si="15"/>
        <v/>
      </c>
      <c r="AN43" s="13" t="str">
        <f t="shared" si="16"/>
        <v/>
      </c>
      <c r="AO43" s="13" t="str">
        <f t="shared" si="17"/>
        <v/>
      </c>
      <c r="AP43" s="30" t="str">
        <f t="shared" si="18"/>
        <v/>
      </c>
      <c r="AQ43" s="30" t="str">
        <f t="shared" si="19"/>
        <v/>
      </c>
      <c r="AR43" s="30" t="str">
        <f t="shared" si="20"/>
        <v/>
      </c>
      <c r="AS43" s="30" t="str">
        <f t="shared" si="21"/>
        <v/>
      </c>
      <c r="AT43" s="30" t="str">
        <f t="shared" si="22"/>
        <v/>
      </c>
      <c r="AU43" s="30" t="str">
        <f t="shared" si="23"/>
        <v/>
      </c>
      <c r="AV43" s="30" t="str">
        <f t="shared" si="24"/>
        <v/>
      </c>
      <c r="AW43" s="30" t="str">
        <f t="shared" si="25"/>
        <v/>
      </c>
      <c r="AX43" s="30" t="str">
        <f t="shared" si="26"/>
        <v/>
      </c>
      <c r="AY43" s="30" t="str">
        <f t="shared" si="27"/>
        <v/>
      </c>
      <c r="AZ43" s="30" t="str">
        <f t="shared" si="28"/>
        <v/>
      </c>
      <c r="BA43" s="30" t="str">
        <f t="shared" si="29"/>
        <v/>
      </c>
      <c r="BB43" s="30" t="str">
        <f t="shared" si="30"/>
        <v/>
      </c>
      <c r="BC43" s="30" t="str">
        <f t="shared" si="31"/>
        <v/>
      </c>
      <c r="BD43" s="30" t="str">
        <f t="shared" si="32"/>
        <v/>
      </c>
      <c r="BE43" s="30" t="str">
        <f t="shared" si="33"/>
        <v/>
      </c>
      <c r="BF43" s="30" t="str">
        <f t="shared" si="34"/>
        <v/>
      </c>
      <c r="BG43" s="30" t="str">
        <f t="shared" si="35"/>
        <v/>
      </c>
      <c r="BH43" s="32" t="str">
        <f t="shared" si="36"/>
        <v/>
      </c>
      <c r="BI43" s="33" t="str">
        <f t="shared" si="37"/>
        <v/>
      </c>
    </row>
    <row r="44" spans="1:61">
      <c r="A44" s="19">
        <f t="shared" si="38"/>
        <v>41</v>
      </c>
      <c r="B44" s="42"/>
      <c r="C44" s="41"/>
      <c r="D44" s="41"/>
      <c r="E44" s="41" t="s">
        <v>28</v>
      </c>
      <c r="F44" s="41"/>
      <c r="G44" s="41"/>
      <c r="H44" s="41" t="s">
        <v>28</v>
      </c>
      <c r="I44" s="41" t="s">
        <v>28</v>
      </c>
      <c r="J44" s="41"/>
      <c r="K44" s="41"/>
      <c r="L44" s="41"/>
      <c r="M44" s="41"/>
      <c r="N44" s="41"/>
      <c r="O44" s="41" t="s">
        <v>28</v>
      </c>
      <c r="P44" s="41"/>
      <c r="Q44" s="41"/>
      <c r="R44" s="41"/>
      <c r="S44" s="41"/>
      <c r="T44" s="41"/>
      <c r="U44" s="40"/>
      <c r="V44" s="40"/>
      <c r="W44" s="41"/>
      <c r="X44" s="13" t="str">
        <f t="shared" si="0"/>
        <v/>
      </c>
      <c r="Y44" s="13" t="str">
        <f t="shared" si="1"/>
        <v/>
      </c>
      <c r="Z44" s="13" t="str">
        <f t="shared" si="2"/>
        <v/>
      </c>
      <c r="AA44" s="13" t="str">
        <f t="shared" si="3"/>
        <v/>
      </c>
      <c r="AB44" s="13" t="str">
        <f t="shared" si="4"/>
        <v/>
      </c>
      <c r="AC44" s="13" t="str">
        <f t="shared" si="5"/>
        <v/>
      </c>
      <c r="AD44" s="13" t="str">
        <f t="shared" si="6"/>
        <v/>
      </c>
      <c r="AE44" s="13" t="str">
        <f t="shared" si="7"/>
        <v/>
      </c>
      <c r="AF44" s="13" t="str">
        <f t="shared" si="8"/>
        <v/>
      </c>
      <c r="AG44" s="13" t="str">
        <f t="shared" si="9"/>
        <v/>
      </c>
      <c r="AH44" s="13" t="str">
        <f t="shared" si="10"/>
        <v/>
      </c>
      <c r="AI44" s="13" t="str">
        <f t="shared" si="11"/>
        <v/>
      </c>
      <c r="AJ44" s="13" t="str">
        <f t="shared" si="12"/>
        <v/>
      </c>
      <c r="AK44" s="13" t="str">
        <f t="shared" si="13"/>
        <v/>
      </c>
      <c r="AL44" s="13" t="str">
        <f t="shared" si="14"/>
        <v/>
      </c>
      <c r="AM44" s="13" t="str">
        <f t="shared" si="15"/>
        <v/>
      </c>
      <c r="AN44" s="13" t="str">
        <f t="shared" si="16"/>
        <v/>
      </c>
      <c r="AO44" s="13" t="str">
        <f t="shared" si="17"/>
        <v/>
      </c>
      <c r="AP44" s="30" t="str">
        <f t="shared" si="18"/>
        <v/>
      </c>
      <c r="AQ44" s="30" t="str">
        <f t="shared" si="19"/>
        <v/>
      </c>
      <c r="AR44" s="30" t="str">
        <f t="shared" si="20"/>
        <v/>
      </c>
      <c r="AS44" s="30" t="str">
        <f t="shared" si="21"/>
        <v/>
      </c>
      <c r="AT44" s="30" t="str">
        <f t="shared" si="22"/>
        <v/>
      </c>
      <c r="AU44" s="30" t="str">
        <f t="shared" si="23"/>
        <v/>
      </c>
      <c r="AV44" s="30" t="str">
        <f t="shared" si="24"/>
        <v/>
      </c>
      <c r="AW44" s="30" t="str">
        <f t="shared" si="25"/>
        <v/>
      </c>
      <c r="AX44" s="30" t="str">
        <f t="shared" si="26"/>
        <v/>
      </c>
      <c r="AY44" s="30" t="str">
        <f t="shared" si="27"/>
        <v/>
      </c>
      <c r="AZ44" s="30" t="str">
        <f t="shared" si="28"/>
        <v/>
      </c>
      <c r="BA44" s="30" t="str">
        <f t="shared" si="29"/>
        <v/>
      </c>
      <c r="BB44" s="30" t="str">
        <f t="shared" si="30"/>
        <v/>
      </c>
      <c r="BC44" s="30" t="str">
        <f t="shared" si="31"/>
        <v/>
      </c>
      <c r="BD44" s="30" t="str">
        <f t="shared" si="32"/>
        <v/>
      </c>
      <c r="BE44" s="30" t="str">
        <f t="shared" si="33"/>
        <v/>
      </c>
      <c r="BF44" s="30" t="str">
        <f t="shared" si="34"/>
        <v/>
      </c>
      <c r="BG44" s="30" t="str">
        <f t="shared" si="35"/>
        <v/>
      </c>
      <c r="BH44" s="32" t="str">
        <f t="shared" si="36"/>
        <v/>
      </c>
      <c r="BI44" s="33" t="str">
        <f t="shared" si="37"/>
        <v/>
      </c>
    </row>
    <row r="45" spans="1:61">
      <c r="A45" s="19">
        <f t="shared" si="38"/>
        <v>42</v>
      </c>
      <c r="B45" s="42"/>
      <c r="C45" s="41"/>
      <c r="D45" s="41"/>
      <c r="E45" s="41" t="s">
        <v>28</v>
      </c>
      <c r="F45" s="41"/>
      <c r="G45" s="41"/>
      <c r="H45" s="41" t="s">
        <v>28</v>
      </c>
      <c r="I45" s="41" t="s">
        <v>28</v>
      </c>
      <c r="J45" s="41"/>
      <c r="K45" s="41"/>
      <c r="L45" s="41"/>
      <c r="M45" s="41"/>
      <c r="N45" s="41"/>
      <c r="O45" s="41" t="s">
        <v>28</v>
      </c>
      <c r="P45" s="41"/>
      <c r="Q45" s="41"/>
      <c r="R45" s="41"/>
      <c r="S45" s="41"/>
      <c r="T45" s="41"/>
      <c r="U45" s="40"/>
      <c r="V45" s="40"/>
      <c r="W45" s="41"/>
      <c r="X45" s="13" t="str">
        <f t="shared" si="0"/>
        <v/>
      </c>
      <c r="Y45" s="13" t="str">
        <f t="shared" si="1"/>
        <v/>
      </c>
      <c r="Z45" s="13" t="str">
        <f t="shared" si="2"/>
        <v/>
      </c>
      <c r="AA45" s="13" t="str">
        <f t="shared" si="3"/>
        <v/>
      </c>
      <c r="AB45" s="13" t="str">
        <f t="shared" si="4"/>
        <v/>
      </c>
      <c r="AC45" s="13" t="str">
        <f t="shared" si="5"/>
        <v/>
      </c>
      <c r="AD45" s="13" t="str">
        <f t="shared" si="6"/>
        <v/>
      </c>
      <c r="AE45" s="13" t="str">
        <f t="shared" si="7"/>
        <v/>
      </c>
      <c r="AF45" s="13" t="str">
        <f t="shared" si="8"/>
        <v/>
      </c>
      <c r="AG45" s="13" t="str">
        <f t="shared" si="9"/>
        <v/>
      </c>
      <c r="AH45" s="13" t="str">
        <f t="shared" si="10"/>
        <v/>
      </c>
      <c r="AI45" s="13" t="str">
        <f t="shared" si="11"/>
        <v/>
      </c>
      <c r="AJ45" s="13" t="str">
        <f t="shared" si="12"/>
        <v/>
      </c>
      <c r="AK45" s="13" t="str">
        <f t="shared" si="13"/>
        <v/>
      </c>
      <c r="AL45" s="13" t="str">
        <f t="shared" si="14"/>
        <v/>
      </c>
      <c r="AM45" s="13" t="str">
        <f t="shared" si="15"/>
        <v/>
      </c>
      <c r="AN45" s="13" t="str">
        <f t="shared" si="16"/>
        <v/>
      </c>
      <c r="AO45" s="13" t="str">
        <f t="shared" si="17"/>
        <v/>
      </c>
      <c r="AP45" s="30" t="str">
        <f t="shared" si="18"/>
        <v/>
      </c>
      <c r="AQ45" s="30" t="str">
        <f t="shared" si="19"/>
        <v/>
      </c>
      <c r="AR45" s="30" t="str">
        <f t="shared" si="20"/>
        <v/>
      </c>
      <c r="AS45" s="30" t="str">
        <f t="shared" si="21"/>
        <v/>
      </c>
      <c r="AT45" s="30" t="str">
        <f t="shared" si="22"/>
        <v/>
      </c>
      <c r="AU45" s="30" t="str">
        <f t="shared" si="23"/>
        <v/>
      </c>
      <c r="AV45" s="30" t="str">
        <f t="shared" si="24"/>
        <v/>
      </c>
      <c r="AW45" s="30" t="str">
        <f t="shared" si="25"/>
        <v/>
      </c>
      <c r="AX45" s="30" t="str">
        <f t="shared" si="26"/>
        <v/>
      </c>
      <c r="AY45" s="30" t="str">
        <f t="shared" si="27"/>
        <v/>
      </c>
      <c r="AZ45" s="30" t="str">
        <f t="shared" si="28"/>
        <v/>
      </c>
      <c r="BA45" s="30" t="str">
        <f t="shared" si="29"/>
        <v/>
      </c>
      <c r="BB45" s="30" t="str">
        <f t="shared" si="30"/>
        <v/>
      </c>
      <c r="BC45" s="30" t="str">
        <f t="shared" si="31"/>
        <v/>
      </c>
      <c r="BD45" s="30" t="str">
        <f t="shared" si="32"/>
        <v/>
      </c>
      <c r="BE45" s="30" t="str">
        <f t="shared" si="33"/>
        <v/>
      </c>
      <c r="BF45" s="30" t="str">
        <f t="shared" si="34"/>
        <v/>
      </c>
      <c r="BG45" s="30" t="str">
        <f t="shared" si="35"/>
        <v/>
      </c>
      <c r="BH45" s="32" t="str">
        <f t="shared" si="36"/>
        <v/>
      </c>
      <c r="BI45" s="33" t="str">
        <f t="shared" si="37"/>
        <v/>
      </c>
    </row>
    <row r="46" spans="1:61">
      <c r="A46" s="19">
        <f t="shared" si="38"/>
        <v>43</v>
      </c>
      <c r="B46" s="42"/>
      <c r="C46" s="41"/>
      <c r="D46" s="41"/>
      <c r="E46" s="41" t="s">
        <v>28</v>
      </c>
      <c r="F46" s="41"/>
      <c r="G46" s="41"/>
      <c r="H46" s="41" t="s">
        <v>28</v>
      </c>
      <c r="I46" s="41" t="s">
        <v>28</v>
      </c>
      <c r="J46" s="41"/>
      <c r="K46" s="41"/>
      <c r="L46" s="41"/>
      <c r="M46" s="41"/>
      <c r="N46" s="41"/>
      <c r="O46" s="41" t="s">
        <v>28</v>
      </c>
      <c r="P46" s="41"/>
      <c r="Q46" s="41"/>
      <c r="R46" s="41"/>
      <c r="S46" s="41"/>
      <c r="T46" s="41"/>
      <c r="U46" s="40"/>
      <c r="V46" s="40"/>
      <c r="W46" s="41"/>
      <c r="X46" s="13" t="str">
        <f t="shared" si="0"/>
        <v/>
      </c>
      <c r="Y46" s="13" t="str">
        <f t="shared" si="1"/>
        <v/>
      </c>
      <c r="Z46" s="13" t="str">
        <f t="shared" si="2"/>
        <v/>
      </c>
      <c r="AA46" s="13" t="str">
        <f t="shared" si="3"/>
        <v/>
      </c>
      <c r="AB46" s="13" t="str">
        <f t="shared" si="4"/>
        <v/>
      </c>
      <c r="AC46" s="13" t="str">
        <f t="shared" si="5"/>
        <v/>
      </c>
      <c r="AD46" s="13" t="str">
        <f t="shared" si="6"/>
        <v/>
      </c>
      <c r="AE46" s="13" t="str">
        <f t="shared" si="7"/>
        <v/>
      </c>
      <c r="AF46" s="13" t="str">
        <f t="shared" si="8"/>
        <v/>
      </c>
      <c r="AG46" s="13" t="str">
        <f t="shared" si="9"/>
        <v/>
      </c>
      <c r="AH46" s="13" t="str">
        <f t="shared" si="10"/>
        <v/>
      </c>
      <c r="AI46" s="13" t="str">
        <f t="shared" si="11"/>
        <v/>
      </c>
      <c r="AJ46" s="13" t="str">
        <f t="shared" si="12"/>
        <v/>
      </c>
      <c r="AK46" s="13" t="str">
        <f t="shared" si="13"/>
        <v/>
      </c>
      <c r="AL46" s="13" t="str">
        <f t="shared" si="14"/>
        <v/>
      </c>
      <c r="AM46" s="13" t="str">
        <f t="shared" si="15"/>
        <v/>
      </c>
      <c r="AN46" s="13" t="str">
        <f t="shared" si="16"/>
        <v/>
      </c>
      <c r="AO46" s="13" t="str">
        <f t="shared" si="17"/>
        <v/>
      </c>
      <c r="AP46" s="30" t="str">
        <f t="shared" si="18"/>
        <v/>
      </c>
      <c r="AQ46" s="30" t="str">
        <f t="shared" si="19"/>
        <v/>
      </c>
      <c r="AR46" s="30" t="str">
        <f t="shared" si="20"/>
        <v/>
      </c>
      <c r="AS46" s="30" t="str">
        <f t="shared" si="21"/>
        <v/>
      </c>
      <c r="AT46" s="30" t="str">
        <f t="shared" si="22"/>
        <v/>
      </c>
      <c r="AU46" s="30" t="str">
        <f t="shared" si="23"/>
        <v/>
      </c>
      <c r="AV46" s="30" t="str">
        <f t="shared" si="24"/>
        <v/>
      </c>
      <c r="AW46" s="30" t="str">
        <f t="shared" si="25"/>
        <v/>
      </c>
      <c r="AX46" s="30" t="str">
        <f t="shared" si="26"/>
        <v/>
      </c>
      <c r="AY46" s="30" t="str">
        <f t="shared" si="27"/>
        <v/>
      </c>
      <c r="AZ46" s="30" t="str">
        <f t="shared" si="28"/>
        <v/>
      </c>
      <c r="BA46" s="30" t="str">
        <f t="shared" si="29"/>
        <v/>
      </c>
      <c r="BB46" s="30" t="str">
        <f t="shared" si="30"/>
        <v/>
      </c>
      <c r="BC46" s="30" t="str">
        <f t="shared" si="31"/>
        <v/>
      </c>
      <c r="BD46" s="30" t="str">
        <f t="shared" si="32"/>
        <v/>
      </c>
      <c r="BE46" s="30" t="str">
        <f t="shared" si="33"/>
        <v/>
      </c>
      <c r="BF46" s="30" t="str">
        <f t="shared" si="34"/>
        <v/>
      </c>
      <c r="BG46" s="30" t="str">
        <f t="shared" si="35"/>
        <v/>
      </c>
      <c r="BH46" s="32" t="str">
        <f t="shared" si="36"/>
        <v/>
      </c>
      <c r="BI46" s="33" t="str">
        <f t="shared" si="37"/>
        <v/>
      </c>
    </row>
    <row r="47" spans="1:61">
      <c r="A47" s="19">
        <f t="shared" si="38"/>
        <v>44</v>
      </c>
      <c r="B47" s="42"/>
      <c r="C47" s="41"/>
      <c r="D47" s="41"/>
      <c r="E47" s="41" t="s">
        <v>28</v>
      </c>
      <c r="F47" s="41"/>
      <c r="G47" s="41"/>
      <c r="H47" s="41" t="s">
        <v>28</v>
      </c>
      <c r="I47" s="41" t="s">
        <v>28</v>
      </c>
      <c r="J47" s="41"/>
      <c r="K47" s="41"/>
      <c r="L47" s="41"/>
      <c r="M47" s="41"/>
      <c r="N47" s="41"/>
      <c r="O47" s="41" t="s">
        <v>28</v>
      </c>
      <c r="P47" s="41"/>
      <c r="Q47" s="41"/>
      <c r="R47" s="41"/>
      <c r="S47" s="41"/>
      <c r="T47" s="41"/>
      <c r="U47" s="40"/>
      <c r="V47" s="40"/>
      <c r="W47" s="41"/>
      <c r="X47" s="13" t="str">
        <f t="shared" si="0"/>
        <v/>
      </c>
      <c r="Y47" s="13" t="str">
        <f t="shared" si="1"/>
        <v/>
      </c>
      <c r="Z47" s="13" t="str">
        <f t="shared" si="2"/>
        <v/>
      </c>
      <c r="AA47" s="13" t="str">
        <f t="shared" si="3"/>
        <v/>
      </c>
      <c r="AB47" s="13" t="str">
        <f t="shared" si="4"/>
        <v/>
      </c>
      <c r="AC47" s="13" t="str">
        <f t="shared" si="5"/>
        <v/>
      </c>
      <c r="AD47" s="13" t="str">
        <f t="shared" si="6"/>
        <v/>
      </c>
      <c r="AE47" s="13" t="str">
        <f t="shared" si="7"/>
        <v/>
      </c>
      <c r="AF47" s="13" t="str">
        <f t="shared" si="8"/>
        <v/>
      </c>
      <c r="AG47" s="13" t="str">
        <f t="shared" si="9"/>
        <v/>
      </c>
      <c r="AH47" s="13" t="str">
        <f t="shared" si="10"/>
        <v/>
      </c>
      <c r="AI47" s="13" t="str">
        <f t="shared" si="11"/>
        <v/>
      </c>
      <c r="AJ47" s="13" t="str">
        <f t="shared" si="12"/>
        <v/>
      </c>
      <c r="AK47" s="13" t="str">
        <f t="shared" si="13"/>
        <v/>
      </c>
      <c r="AL47" s="13" t="str">
        <f t="shared" si="14"/>
        <v/>
      </c>
      <c r="AM47" s="13" t="str">
        <f t="shared" si="15"/>
        <v/>
      </c>
      <c r="AN47" s="13" t="str">
        <f t="shared" si="16"/>
        <v/>
      </c>
      <c r="AO47" s="13" t="str">
        <f t="shared" si="17"/>
        <v/>
      </c>
      <c r="AP47" s="30" t="str">
        <f t="shared" si="18"/>
        <v/>
      </c>
      <c r="AQ47" s="30" t="str">
        <f t="shared" si="19"/>
        <v/>
      </c>
      <c r="AR47" s="30" t="str">
        <f t="shared" si="20"/>
        <v/>
      </c>
      <c r="AS47" s="30" t="str">
        <f t="shared" si="21"/>
        <v/>
      </c>
      <c r="AT47" s="30" t="str">
        <f t="shared" si="22"/>
        <v/>
      </c>
      <c r="AU47" s="30" t="str">
        <f t="shared" si="23"/>
        <v/>
      </c>
      <c r="AV47" s="30" t="str">
        <f t="shared" si="24"/>
        <v/>
      </c>
      <c r="AW47" s="30" t="str">
        <f t="shared" si="25"/>
        <v/>
      </c>
      <c r="AX47" s="30" t="str">
        <f t="shared" si="26"/>
        <v/>
      </c>
      <c r="AY47" s="30" t="str">
        <f t="shared" si="27"/>
        <v/>
      </c>
      <c r="AZ47" s="30" t="str">
        <f t="shared" si="28"/>
        <v/>
      </c>
      <c r="BA47" s="30" t="str">
        <f t="shared" si="29"/>
        <v/>
      </c>
      <c r="BB47" s="30" t="str">
        <f t="shared" si="30"/>
        <v/>
      </c>
      <c r="BC47" s="30" t="str">
        <f t="shared" si="31"/>
        <v/>
      </c>
      <c r="BD47" s="30" t="str">
        <f t="shared" si="32"/>
        <v/>
      </c>
      <c r="BE47" s="30" t="str">
        <f t="shared" si="33"/>
        <v/>
      </c>
      <c r="BF47" s="30" t="str">
        <f t="shared" si="34"/>
        <v/>
      </c>
      <c r="BG47" s="30" t="str">
        <f t="shared" si="35"/>
        <v/>
      </c>
      <c r="BH47" s="32" t="str">
        <f t="shared" si="36"/>
        <v/>
      </c>
      <c r="BI47" s="33" t="str">
        <f t="shared" si="37"/>
        <v/>
      </c>
    </row>
    <row r="48" spans="1:61">
      <c r="A48" s="19">
        <f t="shared" si="38"/>
        <v>45</v>
      </c>
      <c r="B48" s="42"/>
      <c r="C48" s="41"/>
      <c r="D48" s="41"/>
      <c r="E48" s="41" t="s">
        <v>28</v>
      </c>
      <c r="F48" s="41"/>
      <c r="G48" s="41"/>
      <c r="H48" s="41" t="s">
        <v>28</v>
      </c>
      <c r="I48" s="41" t="s">
        <v>28</v>
      </c>
      <c r="J48" s="41"/>
      <c r="K48" s="41"/>
      <c r="L48" s="41"/>
      <c r="M48" s="41"/>
      <c r="N48" s="41"/>
      <c r="O48" s="41" t="s">
        <v>28</v>
      </c>
      <c r="P48" s="41"/>
      <c r="Q48" s="41"/>
      <c r="R48" s="41"/>
      <c r="S48" s="41"/>
      <c r="T48" s="41"/>
      <c r="U48" s="40"/>
      <c r="V48" s="40"/>
      <c r="W48" s="41"/>
      <c r="X48" s="13" t="str">
        <f t="shared" si="0"/>
        <v/>
      </c>
      <c r="Y48" s="13" t="str">
        <f t="shared" si="1"/>
        <v/>
      </c>
      <c r="Z48" s="13" t="str">
        <f t="shared" si="2"/>
        <v/>
      </c>
      <c r="AA48" s="13" t="str">
        <f t="shared" si="3"/>
        <v/>
      </c>
      <c r="AB48" s="13" t="str">
        <f t="shared" si="4"/>
        <v/>
      </c>
      <c r="AC48" s="13" t="str">
        <f t="shared" si="5"/>
        <v/>
      </c>
      <c r="AD48" s="13" t="str">
        <f t="shared" si="6"/>
        <v/>
      </c>
      <c r="AE48" s="13" t="str">
        <f t="shared" si="7"/>
        <v/>
      </c>
      <c r="AF48" s="13" t="str">
        <f t="shared" si="8"/>
        <v/>
      </c>
      <c r="AG48" s="13" t="str">
        <f t="shared" si="9"/>
        <v/>
      </c>
      <c r="AH48" s="13" t="str">
        <f t="shared" si="10"/>
        <v/>
      </c>
      <c r="AI48" s="13" t="str">
        <f t="shared" si="11"/>
        <v/>
      </c>
      <c r="AJ48" s="13" t="str">
        <f t="shared" si="12"/>
        <v/>
      </c>
      <c r="AK48" s="13" t="str">
        <f t="shared" si="13"/>
        <v/>
      </c>
      <c r="AL48" s="13" t="str">
        <f t="shared" si="14"/>
        <v/>
      </c>
      <c r="AM48" s="13" t="str">
        <f t="shared" si="15"/>
        <v/>
      </c>
      <c r="AN48" s="13" t="str">
        <f t="shared" si="16"/>
        <v/>
      </c>
      <c r="AO48" s="13" t="str">
        <f t="shared" si="17"/>
        <v/>
      </c>
      <c r="AP48" s="30" t="str">
        <f t="shared" si="18"/>
        <v/>
      </c>
      <c r="AQ48" s="30" t="str">
        <f t="shared" si="19"/>
        <v/>
      </c>
      <c r="AR48" s="30" t="str">
        <f t="shared" si="20"/>
        <v/>
      </c>
      <c r="AS48" s="30" t="str">
        <f t="shared" si="21"/>
        <v/>
      </c>
      <c r="AT48" s="30" t="str">
        <f t="shared" si="22"/>
        <v/>
      </c>
      <c r="AU48" s="30" t="str">
        <f t="shared" si="23"/>
        <v/>
      </c>
      <c r="AV48" s="30" t="str">
        <f t="shared" si="24"/>
        <v/>
      </c>
      <c r="AW48" s="30" t="str">
        <f t="shared" si="25"/>
        <v/>
      </c>
      <c r="AX48" s="30" t="str">
        <f t="shared" si="26"/>
        <v/>
      </c>
      <c r="AY48" s="30" t="str">
        <f t="shared" si="27"/>
        <v/>
      </c>
      <c r="AZ48" s="30" t="str">
        <f t="shared" si="28"/>
        <v/>
      </c>
      <c r="BA48" s="30" t="str">
        <f t="shared" si="29"/>
        <v/>
      </c>
      <c r="BB48" s="30" t="str">
        <f t="shared" si="30"/>
        <v/>
      </c>
      <c r="BC48" s="30" t="str">
        <f t="shared" si="31"/>
        <v/>
      </c>
      <c r="BD48" s="30" t="str">
        <f t="shared" si="32"/>
        <v/>
      </c>
      <c r="BE48" s="30" t="str">
        <f t="shared" si="33"/>
        <v/>
      </c>
      <c r="BF48" s="30" t="str">
        <f t="shared" si="34"/>
        <v/>
      </c>
      <c r="BG48" s="30" t="str">
        <f t="shared" si="35"/>
        <v/>
      </c>
      <c r="BH48" s="32" t="str">
        <f t="shared" si="36"/>
        <v/>
      </c>
      <c r="BI48" s="33" t="str">
        <f t="shared" si="37"/>
        <v/>
      </c>
    </row>
    <row r="49" spans="1:61">
      <c r="A49" s="19">
        <f t="shared" si="38"/>
        <v>46</v>
      </c>
      <c r="B49" s="42"/>
      <c r="C49" s="41"/>
      <c r="D49" s="41"/>
      <c r="E49" s="41"/>
      <c r="F49" s="41"/>
      <c r="G49" s="41"/>
      <c r="H49" s="41" t="s">
        <v>28</v>
      </c>
      <c r="I49" s="41" t="s">
        <v>28</v>
      </c>
      <c r="J49" s="41"/>
      <c r="K49" s="41"/>
      <c r="L49" s="41"/>
      <c r="M49" s="41"/>
      <c r="N49" s="41"/>
      <c r="O49" s="41" t="s">
        <v>28</v>
      </c>
      <c r="P49" s="41"/>
      <c r="Q49" s="41"/>
      <c r="R49" s="41"/>
      <c r="S49" s="41"/>
      <c r="T49" s="41"/>
      <c r="U49" s="40"/>
      <c r="V49" s="40"/>
      <c r="W49" s="41"/>
      <c r="X49" s="13" t="str">
        <f t="shared" si="0"/>
        <v/>
      </c>
      <c r="Y49" s="13" t="str">
        <f t="shared" si="1"/>
        <v/>
      </c>
      <c r="Z49" s="13" t="str">
        <f t="shared" si="2"/>
        <v/>
      </c>
      <c r="AA49" s="13" t="str">
        <f t="shared" si="3"/>
        <v/>
      </c>
      <c r="AB49" s="13" t="str">
        <f t="shared" si="4"/>
        <v/>
      </c>
      <c r="AC49" s="13" t="str">
        <f t="shared" si="5"/>
        <v/>
      </c>
      <c r="AD49" s="13" t="str">
        <f t="shared" si="6"/>
        <v/>
      </c>
      <c r="AE49" s="13" t="str">
        <f t="shared" si="7"/>
        <v/>
      </c>
      <c r="AF49" s="13" t="str">
        <f t="shared" si="8"/>
        <v/>
      </c>
      <c r="AG49" s="13" t="str">
        <f t="shared" si="9"/>
        <v/>
      </c>
      <c r="AH49" s="13" t="str">
        <f t="shared" si="10"/>
        <v/>
      </c>
      <c r="AI49" s="13" t="str">
        <f t="shared" si="11"/>
        <v/>
      </c>
      <c r="AJ49" s="13" t="str">
        <f t="shared" si="12"/>
        <v/>
      </c>
      <c r="AK49" s="13" t="str">
        <f t="shared" si="13"/>
        <v/>
      </c>
      <c r="AL49" s="13" t="str">
        <f t="shared" si="14"/>
        <v/>
      </c>
      <c r="AM49" s="13" t="str">
        <f t="shared" si="15"/>
        <v/>
      </c>
      <c r="AN49" s="13" t="str">
        <f t="shared" si="16"/>
        <v/>
      </c>
      <c r="AO49" s="13" t="str">
        <f t="shared" si="17"/>
        <v/>
      </c>
      <c r="AP49" s="30" t="str">
        <f t="shared" si="18"/>
        <v/>
      </c>
      <c r="AQ49" s="30" t="str">
        <f t="shared" si="19"/>
        <v/>
      </c>
      <c r="AR49" s="30" t="str">
        <f t="shared" si="20"/>
        <v/>
      </c>
      <c r="AS49" s="30" t="str">
        <f t="shared" si="21"/>
        <v/>
      </c>
      <c r="AT49" s="30" t="str">
        <f t="shared" si="22"/>
        <v/>
      </c>
      <c r="AU49" s="30" t="str">
        <f t="shared" si="23"/>
        <v/>
      </c>
      <c r="AV49" s="30" t="str">
        <f t="shared" si="24"/>
        <v/>
      </c>
      <c r="AW49" s="30" t="str">
        <f t="shared" si="25"/>
        <v/>
      </c>
      <c r="AX49" s="30" t="str">
        <f t="shared" si="26"/>
        <v/>
      </c>
      <c r="AY49" s="30" t="str">
        <f t="shared" si="27"/>
        <v/>
      </c>
      <c r="AZ49" s="30" t="str">
        <f t="shared" si="28"/>
        <v/>
      </c>
      <c r="BA49" s="30" t="str">
        <f t="shared" si="29"/>
        <v/>
      </c>
      <c r="BB49" s="30" t="str">
        <f t="shared" si="30"/>
        <v/>
      </c>
      <c r="BC49" s="30" t="str">
        <f t="shared" si="31"/>
        <v/>
      </c>
      <c r="BD49" s="30" t="str">
        <f t="shared" si="32"/>
        <v/>
      </c>
      <c r="BE49" s="30" t="str">
        <f t="shared" si="33"/>
        <v/>
      </c>
      <c r="BF49" s="30" t="str">
        <f t="shared" si="34"/>
        <v/>
      </c>
      <c r="BG49" s="30" t="str">
        <f t="shared" si="35"/>
        <v/>
      </c>
      <c r="BH49" s="32" t="str">
        <f t="shared" si="36"/>
        <v/>
      </c>
      <c r="BI49" s="33" t="str">
        <f t="shared" si="37"/>
        <v/>
      </c>
    </row>
    <row r="50" spans="1:61">
      <c r="A50" s="19">
        <f t="shared" si="38"/>
        <v>47</v>
      </c>
      <c r="B50" s="42"/>
      <c r="C50" s="41"/>
      <c r="D50" s="41"/>
      <c r="E50" s="41"/>
      <c r="F50" s="41"/>
      <c r="G50" s="41"/>
      <c r="H50" s="41" t="s">
        <v>28</v>
      </c>
      <c r="I50" s="41" t="s">
        <v>28</v>
      </c>
      <c r="J50" s="41"/>
      <c r="K50" s="41"/>
      <c r="L50" s="41"/>
      <c r="M50" s="41"/>
      <c r="N50" s="41"/>
      <c r="O50" s="41" t="s">
        <v>28</v>
      </c>
      <c r="P50" s="41"/>
      <c r="Q50" s="41"/>
      <c r="R50" s="41"/>
      <c r="S50" s="41"/>
      <c r="T50" s="41"/>
      <c r="U50" s="40"/>
      <c r="V50" s="40"/>
      <c r="W50" s="41"/>
      <c r="X50" s="13" t="str">
        <f t="shared" si="0"/>
        <v/>
      </c>
      <c r="Y50" s="13" t="str">
        <f t="shared" si="1"/>
        <v/>
      </c>
      <c r="Z50" s="13" t="str">
        <f t="shared" si="2"/>
        <v/>
      </c>
      <c r="AA50" s="13" t="str">
        <f t="shared" si="3"/>
        <v/>
      </c>
      <c r="AB50" s="13" t="str">
        <f t="shared" si="4"/>
        <v/>
      </c>
      <c r="AC50" s="13" t="str">
        <f t="shared" si="5"/>
        <v/>
      </c>
      <c r="AD50" s="13" t="str">
        <f t="shared" si="6"/>
        <v/>
      </c>
      <c r="AE50" s="13" t="str">
        <f t="shared" si="7"/>
        <v/>
      </c>
      <c r="AF50" s="13" t="str">
        <f t="shared" si="8"/>
        <v/>
      </c>
      <c r="AG50" s="13" t="str">
        <f t="shared" si="9"/>
        <v/>
      </c>
      <c r="AH50" s="13" t="str">
        <f t="shared" si="10"/>
        <v/>
      </c>
      <c r="AI50" s="13" t="str">
        <f t="shared" si="11"/>
        <v/>
      </c>
      <c r="AJ50" s="13" t="str">
        <f t="shared" si="12"/>
        <v/>
      </c>
      <c r="AK50" s="13" t="str">
        <f t="shared" si="13"/>
        <v/>
      </c>
      <c r="AL50" s="13" t="str">
        <f t="shared" si="14"/>
        <v/>
      </c>
      <c r="AM50" s="13" t="str">
        <f t="shared" si="15"/>
        <v/>
      </c>
      <c r="AN50" s="13" t="str">
        <f t="shared" si="16"/>
        <v/>
      </c>
      <c r="AO50" s="13" t="str">
        <f t="shared" si="17"/>
        <v/>
      </c>
      <c r="AP50" s="30" t="str">
        <f t="shared" si="18"/>
        <v/>
      </c>
      <c r="AQ50" s="30" t="str">
        <f t="shared" si="19"/>
        <v/>
      </c>
      <c r="AR50" s="30" t="str">
        <f t="shared" si="20"/>
        <v/>
      </c>
      <c r="AS50" s="30" t="str">
        <f t="shared" si="21"/>
        <v/>
      </c>
      <c r="AT50" s="30" t="str">
        <f t="shared" si="22"/>
        <v/>
      </c>
      <c r="AU50" s="30" t="str">
        <f t="shared" si="23"/>
        <v/>
      </c>
      <c r="AV50" s="30" t="str">
        <f t="shared" si="24"/>
        <v/>
      </c>
      <c r="AW50" s="30" t="str">
        <f t="shared" si="25"/>
        <v/>
      </c>
      <c r="AX50" s="30" t="str">
        <f t="shared" si="26"/>
        <v/>
      </c>
      <c r="AY50" s="30" t="str">
        <f t="shared" si="27"/>
        <v/>
      </c>
      <c r="AZ50" s="30" t="str">
        <f t="shared" si="28"/>
        <v/>
      </c>
      <c r="BA50" s="30" t="str">
        <f t="shared" si="29"/>
        <v/>
      </c>
      <c r="BB50" s="30" t="str">
        <f t="shared" si="30"/>
        <v/>
      </c>
      <c r="BC50" s="30" t="str">
        <f t="shared" si="31"/>
        <v/>
      </c>
      <c r="BD50" s="30" t="str">
        <f t="shared" si="32"/>
        <v/>
      </c>
      <c r="BE50" s="30" t="str">
        <f t="shared" si="33"/>
        <v/>
      </c>
      <c r="BF50" s="30" t="str">
        <f t="shared" si="34"/>
        <v/>
      </c>
      <c r="BG50" s="30" t="str">
        <f t="shared" si="35"/>
        <v/>
      </c>
      <c r="BH50" s="32" t="str">
        <f t="shared" si="36"/>
        <v/>
      </c>
      <c r="BI50" s="33" t="str">
        <f t="shared" si="37"/>
        <v/>
      </c>
    </row>
    <row r="51" spans="1:61">
      <c r="A51" s="19">
        <f t="shared" si="38"/>
        <v>48</v>
      </c>
      <c r="B51" s="42"/>
      <c r="C51" s="41"/>
      <c r="D51" s="41"/>
      <c r="E51" s="41"/>
      <c r="F51" s="41"/>
      <c r="G51" s="41"/>
      <c r="H51" s="41" t="s">
        <v>28</v>
      </c>
      <c r="I51" s="41" t="s">
        <v>28</v>
      </c>
      <c r="J51" s="41"/>
      <c r="K51" s="41"/>
      <c r="L51" s="41"/>
      <c r="M51" s="41"/>
      <c r="N51" s="41"/>
      <c r="O51" s="41" t="s">
        <v>28</v>
      </c>
      <c r="P51" s="41"/>
      <c r="Q51" s="41"/>
      <c r="R51" s="41"/>
      <c r="S51" s="41"/>
      <c r="T51" s="41"/>
      <c r="U51" s="40"/>
      <c r="V51" s="40"/>
      <c r="W51" s="41"/>
      <c r="X51" s="13" t="str">
        <f t="shared" si="0"/>
        <v/>
      </c>
      <c r="Y51" s="13" t="str">
        <f t="shared" si="1"/>
        <v/>
      </c>
      <c r="Z51" s="13" t="str">
        <f t="shared" si="2"/>
        <v/>
      </c>
      <c r="AA51" s="13" t="str">
        <f t="shared" si="3"/>
        <v/>
      </c>
      <c r="AB51" s="13" t="str">
        <f t="shared" si="4"/>
        <v/>
      </c>
      <c r="AC51" s="13" t="str">
        <f t="shared" si="5"/>
        <v/>
      </c>
      <c r="AD51" s="13" t="str">
        <f t="shared" si="6"/>
        <v/>
      </c>
      <c r="AE51" s="13" t="str">
        <f t="shared" si="7"/>
        <v/>
      </c>
      <c r="AF51" s="13" t="str">
        <f t="shared" si="8"/>
        <v/>
      </c>
      <c r="AG51" s="13" t="str">
        <f t="shared" si="9"/>
        <v/>
      </c>
      <c r="AH51" s="13" t="str">
        <f t="shared" si="10"/>
        <v/>
      </c>
      <c r="AI51" s="13" t="str">
        <f t="shared" si="11"/>
        <v/>
      </c>
      <c r="AJ51" s="13" t="str">
        <f t="shared" si="12"/>
        <v/>
      </c>
      <c r="AK51" s="13" t="str">
        <f t="shared" si="13"/>
        <v/>
      </c>
      <c r="AL51" s="13" t="str">
        <f t="shared" si="14"/>
        <v/>
      </c>
      <c r="AM51" s="13" t="str">
        <f t="shared" si="15"/>
        <v/>
      </c>
      <c r="AN51" s="13" t="str">
        <f t="shared" si="16"/>
        <v/>
      </c>
      <c r="AO51" s="13" t="str">
        <f t="shared" si="17"/>
        <v/>
      </c>
      <c r="AP51" s="30" t="str">
        <f t="shared" si="18"/>
        <v/>
      </c>
      <c r="AQ51" s="30" t="str">
        <f t="shared" si="19"/>
        <v/>
      </c>
      <c r="AR51" s="30" t="str">
        <f t="shared" si="20"/>
        <v/>
      </c>
      <c r="AS51" s="30" t="str">
        <f t="shared" si="21"/>
        <v/>
      </c>
      <c r="AT51" s="30" t="str">
        <f t="shared" si="22"/>
        <v/>
      </c>
      <c r="AU51" s="30" t="str">
        <f t="shared" si="23"/>
        <v/>
      </c>
      <c r="AV51" s="30" t="str">
        <f t="shared" si="24"/>
        <v/>
      </c>
      <c r="AW51" s="30" t="str">
        <f t="shared" si="25"/>
        <v/>
      </c>
      <c r="AX51" s="30" t="str">
        <f t="shared" si="26"/>
        <v/>
      </c>
      <c r="AY51" s="30" t="str">
        <f t="shared" si="27"/>
        <v/>
      </c>
      <c r="AZ51" s="30" t="str">
        <f t="shared" si="28"/>
        <v/>
      </c>
      <c r="BA51" s="30" t="str">
        <f t="shared" si="29"/>
        <v/>
      </c>
      <c r="BB51" s="30" t="str">
        <f t="shared" si="30"/>
        <v/>
      </c>
      <c r="BC51" s="30" t="str">
        <f t="shared" si="31"/>
        <v/>
      </c>
      <c r="BD51" s="30" t="str">
        <f t="shared" si="32"/>
        <v/>
      </c>
      <c r="BE51" s="30" t="str">
        <f t="shared" si="33"/>
        <v/>
      </c>
      <c r="BF51" s="30" t="str">
        <f t="shared" si="34"/>
        <v/>
      </c>
      <c r="BG51" s="30" t="str">
        <f t="shared" si="35"/>
        <v/>
      </c>
      <c r="BH51" s="32" t="str">
        <f t="shared" si="36"/>
        <v/>
      </c>
      <c r="BI51" s="33" t="str">
        <f t="shared" si="37"/>
        <v/>
      </c>
    </row>
    <row r="52" spans="1:61">
      <c r="A52" s="19">
        <f t="shared" si="38"/>
        <v>49</v>
      </c>
      <c r="B52" s="42"/>
      <c r="C52" s="41"/>
      <c r="D52" s="41"/>
      <c r="E52" s="41"/>
      <c r="F52" s="41"/>
      <c r="G52" s="41"/>
      <c r="H52" s="41" t="s">
        <v>28</v>
      </c>
      <c r="I52" s="41" t="s">
        <v>28</v>
      </c>
      <c r="J52" s="41"/>
      <c r="K52" s="41"/>
      <c r="L52" s="41"/>
      <c r="M52" s="41"/>
      <c r="N52" s="41"/>
      <c r="O52" s="41" t="s">
        <v>28</v>
      </c>
      <c r="P52" s="41"/>
      <c r="Q52" s="41"/>
      <c r="R52" s="41"/>
      <c r="S52" s="41"/>
      <c r="T52" s="41"/>
      <c r="U52" s="40"/>
      <c r="V52" s="40"/>
      <c r="W52" s="41"/>
      <c r="X52" s="13" t="str">
        <f t="shared" si="0"/>
        <v/>
      </c>
      <c r="Y52" s="13" t="str">
        <f t="shared" si="1"/>
        <v/>
      </c>
      <c r="Z52" s="13" t="str">
        <f t="shared" si="2"/>
        <v/>
      </c>
      <c r="AA52" s="13" t="str">
        <f t="shared" si="3"/>
        <v/>
      </c>
      <c r="AB52" s="13" t="str">
        <f t="shared" si="4"/>
        <v/>
      </c>
      <c r="AC52" s="13" t="str">
        <f t="shared" si="5"/>
        <v/>
      </c>
      <c r="AD52" s="13" t="str">
        <f t="shared" si="6"/>
        <v/>
      </c>
      <c r="AE52" s="13" t="str">
        <f t="shared" si="7"/>
        <v/>
      </c>
      <c r="AF52" s="13" t="str">
        <f t="shared" si="8"/>
        <v/>
      </c>
      <c r="AG52" s="13" t="str">
        <f t="shared" si="9"/>
        <v/>
      </c>
      <c r="AH52" s="13" t="str">
        <f t="shared" si="10"/>
        <v/>
      </c>
      <c r="AI52" s="13" t="str">
        <f t="shared" si="11"/>
        <v/>
      </c>
      <c r="AJ52" s="13" t="str">
        <f t="shared" si="12"/>
        <v/>
      </c>
      <c r="AK52" s="13" t="str">
        <f t="shared" si="13"/>
        <v/>
      </c>
      <c r="AL52" s="13" t="str">
        <f t="shared" si="14"/>
        <v/>
      </c>
      <c r="AM52" s="13" t="str">
        <f t="shared" si="15"/>
        <v/>
      </c>
      <c r="AN52" s="13" t="str">
        <f t="shared" si="16"/>
        <v/>
      </c>
      <c r="AO52" s="13" t="str">
        <f t="shared" si="17"/>
        <v/>
      </c>
      <c r="AP52" s="30" t="str">
        <f t="shared" si="18"/>
        <v/>
      </c>
      <c r="AQ52" s="30" t="str">
        <f t="shared" si="19"/>
        <v/>
      </c>
      <c r="AR52" s="30" t="str">
        <f t="shared" si="20"/>
        <v/>
      </c>
      <c r="AS52" s="30" t="str">
        <f t="shared" si="21"/>
        <v/>
      </c>
      <c r="AT52" s="30" t="str">
        <f t="shared" si="22"/>
        <v/>
      </c>
      <c r="AU52" s="30" t="str">
        <f t="shared" si="23"/>
        <v/>
      </c>
      <c r="AV52" s="30" t="str">
        <f t="shared" si="24"/>
        <v/>
      </c>
      <c r="AW52" s="30" t="str">
        <f t="shared" si="25"/>
        <v/>
      </c>
      <c r="AX52" s="30" t="str">
        <f t="shared" si="26"/>
        <v/>
      </c>
      <c r="AY52" s="30" t="str">
        <f t="shared" si="27"/>
        <v/>
      </c>
      <c r="AZ52" s="30" t="str">
        <f t="shared" si="28"/>
        <v/>
      </c>
      <c r="BA52" s="30" t="str">
        <f t="shared" si="29"/>
        <v/>
      </c>
      <c r="BB52" s="30" t="str">
        <f t="shared" si="30"/>
        <v/>
      </c>
      <c r="BC52" s="30" t="str">
        <f t="shared" si="31"/>
        <v/>
      </c>
      <c r="BD52" s="30" t="str">
        <f t="shared" si="32"/>
        <v/>
      </c>
      <c r="BE52" s="30" t="str">
        <f t="shared" si="33"/>
        <v/>
      </c>
      <c r="BF52" s="30" t="str">
        <f t="shared" si="34"/>
        <v/>
      </c>
      <c r="BG52" s="30" t="str">
        <f t="shared" si="35"/>
        <v/>
      </c>
      <c r="BH52" s="32" t="str">
        <f t="shared" si="36"/>
        <v/>
      </c>
      <c r="BI52" s="33" t="str">
        <f t="shared" si="37"/>
        <v/>
      </c>
    </row>
    <row r="53" spans="1:61">
      <c r="A53" s="19">
        <f t="shared" si="38"/>
        <v>50</v>
      </c>
      <c r="B53" s="42"/>
      <c r="C53" s="41"/>
      <c r="D53" s="41"/>
      <c r="E53" s="41"/>
      <c r="F53" s="41"/>
      <c r="G53" s="41"/>
      <c r="H53" s="41" t="s">
        <v>28</v>
      </c>
      <c r="I53" s="41" t="s">
        <v>28</v>
      </c>
      <c r="J53" s="41"/>
      <c r="K53" s="41"/>
      <c r="L53" s="41"/>
      <c r="M53" s="41"/>
      <c r="N53" s="41"/>
      <c r="O53" s="41" t="s">
        <v>28</v>
      </c>
      <c r="P53" s="41"/>
      <c r="Q53" s="41"/>
      <c r="R53" s="41"/>
      <c r="S53" s="41"/>
      <c r="T53" s="41"/>
      <c r="U53" s="40"/>
      <c r="V53" s="40"/>
      <c r="W53" s="41"/>
      <c r="X53" s="13" t="str">
        <f t="shared" si="0"/>
        <v/>
      </c>
      <c r="Y53" s="13" t="str">
        <f t="shared" si="1"/>
        <v/>
      </c>
      <c r="Z53" s="13" t="str">
        <f t="shared" si="2"/>
        <v/>
      </c>
      <c r="AA53" s="13" t="str">
        <f t="shared" si="3"/>
        <v/>
      </c>
      <c r="AB53" s="13" t="str">
        <f t="shared" si="4"/>
        <v/>
      </c>
      <c r="AC53" s="13" t="str">
        <f t="shared" si="5"/>
        <v/>
      </c>
      <c r="AD53" s="13" t="str">
        <f t="shared" si="6"/>
        <v/>
      </c>
      <c r="AE53" s="13" t="str">
        <f t="shared" si="7"/>
        <v/>
      </c>
      <c r="AF53" s="13" t="str">
        <f t="shared" si="8"/>
        <v/>
      </c>
      <c r="AG53" s="13" t="str">
        <f t="shared" si="9"/>
        <v/>
      </c>
      <c r="AH53" s="13" t="str">
        <f t="shared" si="10"/>
        <v/>
      </c>
      <c r="AI53" s="13" t="str">
        <f t="shared" si="11"/>
        <v/>
      </c>
      <c r="AJ53" s="13" t="str">
        <f t="shared" si="12"/>
        <v/>
      </c>
      <c r="AK53" s="13" t="str">
        <f t="shared" si="13"/>
        <v/>
      </c>
      <c r="AL53" s="13" t="str">
        <f t="shared" si="14"/>
        <v/>
      </c>
      <c r="AM53" s="13" t="str">
        <f t="shared" si="15"/>
        <v/>
      </c>
      <c r="AN53" s="13" t="str">
        <f t="shared" si="16"/>
        <v/>
      </c>
      <c r="AO53" s="13" t="str">
        <f t="shared" si="17"/>
        <v/>
      </c>
      <c r="AP53" s="30" t="str">
        <f t="shared" si="18"/>
        <v/>
      </c>
      <c r="AQ53" s="30" t="str">
        <f t="shared" si="19"/>
        <v/>
      </c>
      <c r="AR53" s="30" t="str">
        <f t="shared" si="20"/>
        <v/>
      </c>
      <c r="AS53" s="30" t="str">
        <f t="shared" si="21"/>
        <v/>
      </c>
      <c r="AT53" s="30" t="str">
        <f t="shared" si="22"/>
        <v/>
      </c>
      <c r="AU53" s="30" t="str">
        <f t="shared" si="23"/>
        <v/>
      </c>
      <c r="AV53" s="30" t="str">
        <f t="shared" si="24"/>
        <v/>
      </c>
      <c r="AW53" s="30" t="str">
        <f t="shared" si="25"/>
        <v/>
      </c>
      <c r="AX53" s="30" t="str">
        <f t="shared" si="26"/>
        <v/>
      </c>
      <c r="AY53" s="30" t="str">
        <f t="shared" si="27"/>
        <v/>
      </c>
      <c r="AZ53" s="30" t="str">
        <f t="shared" si="28"/>
        <v/>
      </c>
      <c r="BA53" s="30" t="str">
        <f t="shared" si="29"/>
        <v/>
      </c>
      <c r="BB53" s="30" t="str">
        <f t="shared" si="30"/>
        <v/>
      </c>
      <c r="BC53" s="30" t="str">
        <f t="shared" si="31"/>
        <v/>
      </c>
      <c r="BD53" s="30" t="str">
        <f t="shared" si="32"/>
        <v/>
      </c>
      <c r="BE53" s="30" t="str">
        <f t="shared" si="33"/>
        <v/>
      </c>
      <c r="BF53" s="30" t="str">
        <f t="shared" si="34"/>
        <v/>
      </c>
      <c r="BG53" s="30" t="str">
        <f t="shared" si="35"/>
        <v/>
      </c>
      <c r="BH53" s="32" t="str">
        <f t="shared" si="36"/>
        <v/>
      </c>
      <c r="BI53" s="33" t="str">
        <f t="shared" si="37"/>
        <v/>
      </c>
    </row>
    <row r="54" spans="1:61">
      <c r="A54" s="19">
        <f t="shared" si="38"/>
        <v>51</v>
      </c>
      <c r="B54" s="42"/>
      <c r="C54" s="41"/>
      <c r="D54" s="41"/>
      <c r="E54" s="41"/>
      <c r="F54" s="41"/>
      <c r="G54" s="41"/>
      <c r="H54" s="41" t="s">
        <v>28</v>
      </c>
      <c r="I54" s="41" t="s">
        <v>28</v>
      </c>
      <c r="J54" s="41"/>
      <c r="K54" s="41"/>
      <c r="L54" s="41"/>
      <c r="M54" s="41"/>
      <c r="N54" s="41"/>
      <c r="O54" s="41" t="s">
        <v>28</v>
      </c>
      <c r="P54" s="41"/>
      <c r="Q54" s="41"/>
      <c r="R54" s="41"/>
      <c r="S54" s="41"/>
      <c r="T54" s="41"/>
      <c r="U54" s="40"/>
      <c r="V54" s="40"/>
      <c r="W54" s="41"/>
      <c r="X54" s="13" t="str">
        <f t="shared" si="0"/>
        <v/>
      </c>
      <c r="Y54" s="13" t="str">
        <f t="shared" si="1"/>
        <v/>
      </c>
      <c r="Z54" s="13" t="str">
        <f t="shared" si="2"/>
        <v/>
      </c>
      <c r="AA54" s="13" t="str">
        <f t="shared" si="3"/>
        <v/>
      </c>
      <c r="AB54" s="13" t="str">
        <f t="shared" si="4"/>
        <v/>
      </c>
      <c r="AC54" s="13" t="str">
        <f t="shared" si="5"/>
        <v/>
      </c>
      <c r="AD54" s="13" t="str">
        <f t="shared" si="6"/>
        <v/>
      </c>
      <c r="AE54" s="13" t="str">
        <f t="shared" si="7"/>
        <v/>
      </c>
      <c r="AF54" s="13" t="str">
        <f t="shared" si="8"/>
        <v/>
      </c>
      <c r="AG54" s="13" t="str">
        <f t="shared" si="9"/>
        <v/>
      </c>
      <c r="AH54" s="13" t="str">
        <f t="shared" si="10"/>
        <v/>
      </c>
      <c r="AI54" s="13" t="str">
        <f t="shared" si="11"/>
        <v/>
      </c>
      <c r="AJ54" s="13" t="str">
        <f t="shared" si="12"/>
        <v/>
      </c>
      <c r="AK54" s="13" t="str">
        <f t="shared" si="13"/>
        <v/>
      </c>
      <c r="AL54" s="13" t="str">
        <f t="shared" si="14"/>
        <v/>
      </c>
      <c r="AM54" s="13" t="str">
        <f t="shared" si="15"/>
        <v/>
      </c>
      <c r="AN54" s="13" t="str">
        <f t="shared" si="16"/>
        <v/>
      </c>
      <c r="AO54" s="13" t="str">
        <f t="shared" si="17"/>
        <v/>
      </c>
      <c r="AP54" s="30" t="str">
        <f t="shared" si="18"/>
        <v/>
      </c>
      <c r="AQ54" s="30" t="str">
        <f t="shared" si="19"/>
        <v/>
      </c>
      <c r="AR54" s="30" t="str">
        <f t="shared" si="20"/>
        <v/>
      </c>
      <c r="AS54" s="30" t="str">
        <f t="shared" si="21"/>
        <v/>
      </c>
      <c r="AT54" s="30" t="str">
        <f t="shared" si="22"/>
        <v/>
      </c>
      <c r="AU54" s="30" t="str">
        <f t="shared" si="23"/>
        <v/>
      </c>
      <c r="AV54" s="30" t="str">
        <f t="shared" si="24"/>
        <v/>
      </c>
      <c r="AW54" s="30" t="str">
        <f t="shared" si="25"/>
        <v/>
      </c>
      <c r="AX54" s="30" t="str">
        <f t="shared" si="26"/>
        <v/>
      </c>
      <c r="AY54" s="30" t="str">
        <f t="shared" si="27"/>
        <v/>
      </c>
      <c r="AZ54" s="30" t="str">
        <f t="shared" si="28"/>
        <v/>
      </c>
      <c r="BA54" s="30" t="str">
        <f t="shared" si="29"/>
        <v/>
      </c>
      <c r="BB54" s="30" t="str">
        <f t="shared" si="30"/>
        <v/>
      </c>
      <c r="BC54" s="30" t="str">
        <f t="shared" si="31"/>
        <v/>
      </c>
      <c r="BD54" s="30" t="str">
        <f t="shared" si="32"/>
        <v/>
      </c>
      <c r="BE54" s="30" t="str">
        <f t="shared" si="33"/>
        <v/>
      </c>
      <c r="BF54" s="30" t="str">
        <f t="shared" si="34"/>
        <v/>
      </c>
      <c r="BG54" s="30" t="str">
        <f t="shared" si="35"/>
        <v/>
      </c>
      <c r="BH54" s="32" t="str">
        <f t="shared" si="36"/>
        <v/>
      </c>
      <c r="BI54" s="33" t="str">
        <f t="shared" si="37"/>
        <v/>
      </c>
    </row>
    <row r="55" spans="1:61">
      <c r="A55" s="19">
        <f t="shared" si="38"/>
        <v>52</v>
      </c>
      <c r="B55" s="42"/>
      <c r="C55" s="41"/>
      <c r="D55" s="41"/>
      <c r="E55" s="41"/>
      <c r="F55" s="41"/>
      <c r="G55" s="41"/>
      <c r="H55" s="41" t="s">
        <v>28</v>
      </c>
      <c r="I55" s="41" t="s">
        <v>28</v>
      </c>
      <c r="J55" s="41"/>
      <c r="K55" s="41"/>
      <c r="L55" s="41"/>
      <c r="M55" s="41"/>
      <c r="N55" s="41"/>
      <c r="O55" s="41" t="s">
        <v>28</v>
      </c>
      <c r="P55" s="41"/>
      <c r="Q55" s="41"/>
      <c r="R55" s="41"/>
      <c r="S55" s="41"/>
      <c r="T55" s="41"/>
      <c r="U55" s="40"/>
      <c r="V55" s="40"/>
      <c r="W55" s="41"/>
      <c r="X55" s="13" t="str">
        <f t="shared" si="0"/>
        <v/>
      </c>
      <c r="Y55" s="13" t="str">
        <f t="shared" si="1"/>
        <v/>
      </c>
      <c r="Z55" s="13" t="str">
        <f t="shared" si="2"/>
        <v/>
      </c>
      <c r="AA55" s="13" t="str">
        <f t="shared" si="3"/>
        <v/>
      </c>
      <c r="AB55" s="13" t="str">
        <f t="shared" si="4"/>
        <v/>
      </c>
      <c r="AC55" s="13" t="str">
        <f t="shared" si="5"/>
        <v/>
      </c>
      <c r="AD55" s="13" t="str">
        <f t="shared" si="6"/>
        <v/>
      </c>
      <c r="AE55" s="13" t="str">
        <f t="shared" si="7"/>
        <v/>
      </c>
      <c r="AF55" s="13" t="str">
        <f t="shared" si="8"/>
        <v/>
      </c>
      <c r="AG55" s="13" t="str">
        <f t="shared" si="9"/>
        <v/>
      </c>
      <c r="AH55" s="13" t="str">
        <f t="shared" si="10"/>
        <v/>
      </c>
      <c r="AI55" s="13" t="str">
        <f t="shared" si="11"/>
        <v/>
      </c>
      <c r="AJ55" s="13" t="str">
        <f t="shared" si="12"/>
        <v/>
      </c>
      <c r="AK55" s="13" t="str">
        <f t="shared" si="13"/>
        <v/>
      </c>
      <c r="AL55" s="13" t="str">
        <f t="shared" si="14"/>
        <v/>
      </c>
      <c r="AM55" s="13" t="str">
        <f t="shared" si="15"/>
        <v/>
      </c>
      <c r="AN55" s="13" t="str">
        <f t="shared" si="16"/>
        <v/>
      </c>
      <c r="AO55" s="13" t="str">
        <f t="shared" si="17"/>
        <v/>
      </c>
      <c r="AP55" s="30" t="str">
        <f t="shared" si="18"/>
        <v/>
      </c>
      <c r="AQ55" s="30" t="str">
        <f t="shared" si="19"/>
        <v/>
      </c>
      <c r="AR55" s="30" t="str">
        <f t="shared" si="20"/>
        <v/>
      </c>
      <c r="AS55" s="30" t="str">
        <f t="shared" si="21"/>
        <v/>
      </c>
      <c r="AT55" s="30" t="str">
        <f t="shared" si="22"/>
        <v/>
      </c>
      <c r="AU55" s="30" t="str">
        <f t="shared" si="23"/>
        <v/>
      </c>
      <c r="AV55" s="30" t="str">
        <f t="shared" si="24"/>
        <v/>
      </c>
      <c r="AW55" s="30" t="str">
        <f t="shared" si="25"/>
        <v/>
      </c>
      <c r="AX55" s="30" t="str">
        <f t="shared" si="26"/>
        <v/>
      </c>
      <c r="AY55" s="30" t="str">
        <f t="shared" si="27"/>
        <v/>
      </c>
      <c r="AZ55" s="30" t="str">
        <f t="shared" si="28"/>
        <v/>
      </c>
      <c r="BA55" s="30" t="str">
        <f t="shared" si="29"/>
        <v/>
      </c>
      <c r="BB55" s="30" t="str">
        <f t="shared" si="30"/>
        <v/>
      </c>
      <c r="BC55" s="30" t="str">
        <f t="shared" si="31"/>
        <v/>
      </c>
      <c r="BD55" s="30" t="str">
        <f t="shared" si="32"/>
        <v/>
      </c>
      <c r="BE55" s="30" t="str">
        <f t="shared" si="33"/>
        <v/>
      </c>
      <c r="BF55" s="30" t="str">
        <f t="shared" si="34"/>
        <v/>
      </c>
      <c r="BG55" s="30" t="str">
        <f t="shared" si="35"/>
        <v/>
      </c>
      <c r="BH55" s="32" t="str">
        <f t="shared" si="36"/>
        <v/>
      </c>
      <c r="BI55" s="33" t="str">
        <f t="shared" si="37"/>
        <v/>
      </c>
    </row>
    <row r="56" spans="1:61">
      <c r="A56" s="19">
        <f t="shared" si="38"/>
        <v>53</v>
      </c>
      <c r="B56" s="42"/>
      <c r="C56" s="41"/>
      <c r="D56" s="41"/>
      <c r="E56" s="41"/>
      <c r="F56" s="41"/>
      <c r="G56" s="41"/>
      <c r="H56" s="41" t="s">
        <v>28</v>
      </c>
      <c r="I56" s="41" t="s">
        <v>28</v>
      </c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0"/>
      <c r="V56" s="40"/>
      <c r="W56" s="41"/>
      <c r="X56" s="13" t="str">
        <f t="shared" si="0"/>
        <v/>
      </c>
      <c r="Y56" s="13" t="str">
        <f t="shared" si="1"/>
        <v/>
      </c>
      <c r="Z56" s="13" t="str">
        <f t="shared" si="2"/>
        <v/>
      </c>
      <c r="AA56" s="13" t="str">
        <f t="shared" si="3"/>
        <v/>
      </c>
      <c r="AB56" s="13" t="str">
        <f t="shared" si="4"/>
        <v/>
      </c>
      <c r="AC56" s="13" t="str">
        <f t="shared" si="5"/>
        <v/>
      </c>
      <c r="AD56" s="13" t="str">
        <f t="shared" si="6"/>
        <v/>
      </c>
      <c r="AE56" s="13" t="str">
        <f t="shared" si="7"/>
        <v/>
      </c>
      <c r="AF56" s="13" t="str">
        <f t="shared" si="8"/>
        <v/>
      </c>
      <c r="AG56" s="13" t="str">
        <f t="shared" si="9"/>
        <v/>
      </c>
      <c r="AH56" s="13" t="str">
        <f t="shared" si="10"/>
        <v/>
      </c>
      <c r="AI56" s="13" t="str">
        <f t="shared" si="11"/>
        <v/>
      </c>
      <c r="AJ56" s="13" t="str">
        <f t="shared" si="12"/>
        <v/>
      </c>
      <c r="AK56" s="13" t="str">
        <f t="shared" si="13"/>
        <v/>
      </c>
      <c r="AL56" s="13" t="str">
        <f t="shared" si="14"/>
        <v/>
      </c>
      <c r="AM56" s="13" t="str">
        <f t="shared" si="15"/>
        <v/>
      </c>
      <c r="AN56" s="13" t="str">
        <f t="shared" si="16"/>
        <v/>
      </c>
      <c r="AO56" s="13" t="str">
        <f t="shared" si="17"/>
        <v/>
      </c>
      <c r="AP56" s="30" t="str">
        <f t="shared" si="18"/>
        <v/>
      </c>
      <c r="AQ56" s="30" t="str">
        <f t="shared" si="19"/>
        <v/>
      </c>
      <c r="AR56" s="30" t="str">
        <f t="shared" si="20"/>
        <v/>
      </c>
      <c r="AS56" s="30" t="str">
        <f t="shared" si="21"/>
        <v/>
      </c>
      <c r="AT56" s="30" t="str">
        <f t="shared" si="22"/>
        <v/>
      </c>
      <c r="AU56" s="30" t="str">
        <f t="shared" si="23"/>
        <v/>
      </c>
      <c r="AV56" s="30" t="str">
        <f t="shared" si="24"/>
        <v/>
      </c>
      <c r="AW56" s="30" t="str">
        <f t="shared" si="25"/>
        <v/>
      </c>
      <c r="AX56" s="30" t="str">
        <f t="shared" si="26"/>
        <v/>
      </c>
      <c r="AY56" s="30" t="str">
        <f t="shared" si="27"/>
        <v/>
      </c>
      <c r="AZ56" s="30" t="str">
        <f t="shared" si="28"/>
        <v/>
      </c>
      <c r="BA56" s="30" t="str">
        <f t="shared" si="29"/>
        <v/>
      </c>
      <c r="BB56" s="30" t="str">
        <f t="shared" si="30"/>
        <v/>
      </c>
      <c r="BC56" s="30" t="str">
        <f t="shared" si="31"/>
        <v/>
      </c>
      <c r="BD56" s="30" t="str">
        <f t="shared" si="32"/>
        <v/>
      </c>
      <c r="BE56" s="30" t="str">
        <f t="shared" si="33"/>
        <v/>
      </c>
      <c r="BF56" s="30" t="str">
        <f t="shared" si="34"/>
        <v/>
      </c>
      <c r="BG56" s="30" t="str">
        <f t="shared" si="35"/>
        <v/>
      </c>
      <c r="BH56" s="32" t="str">
        <f t="shared" si="36"/>
        <v/>
      </c>
      <c r="BI56" s="33" t="str">
        <f t="shared" si="37"/>
        <v/>
      </c>
    </row>
    <row r="57" spans="1:61">
      <c r="A57" s="19">
        <f t="shared" si="38"/>
        <v>54</v>
      </c>
      <c r="B57" s="42"/>
      <c r="C57" s="41"/>
      <c r="D57" s="41"/>
      <c r="E57" s="41"/>
      <c r="F57" s="41"/>
      <c r="G57" s="41"/>
      <c r="H57" s="41" t="s">
        <v>28</v>
      </c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0"/>
      <c r="V57" s="40"/>
      <c r="W57" s="41"/>
      <c r="X57" s="13" t="str">
        <f t="shared" si="0"/>
        <v/>
      </c>
      <c r="Y57" s="13" t="str">
        <f t="shared" si="1"/>
        <v/>
      </c>
      <c r="Z57" s="13" t="str">
        <f t="shared" si="2"/>
        <v/>
      </c>
      <c r="AA57" s="13" t="str">
        <f t="shared" si="3"/>
        <v/>
      </c>
      <c r="AB57" s="13" t="str">
        <f t="shared" si="4"/>
        <v/>
      </c>
      <c r="AC57" s="13" t="str">
        <f t="shared" si="5"/>
        <v/>
      </c>
      <c r="AD57" s="13" t="str">
        <f t="shared" si="6"/>
        <v/>
      </c>
      <c r="AE57" s="13" t="str">
        <f t="shared" si="7"/>
        <v/>
      </c>
      <c r="AF57" s="13" t="str">
        <f t="shared" si="8"/>
        <v/>
      </c>
      <c r="AG57" s="13" t="str">
        <f t="shared" si="9"/>
        <v/>
      </c>
      <c r="AH57" s="13" t="str">
        <f t="shared" si="10"/>
        <v/>
      </c>
      <c r="AI57" s="13" t="str">
        <f t="shared" si="11"/>
        <v/>
      </c>
      <c r="AJ57" s="13" t="str">
        <f t="shared" si="12"/>
        <v/>
      </c>
      <c r="AK57" s="13" t="str">
        <f t="shared" si="13"/>
        <v/>
      </c>
      <c r="AL57" s="13" t="str">
        <f t="shared" si="14"/>
        <v/>
      </c>
      <c r="AM57" s="13" t="str">
        <f t="shared" si="15"/>
        <v/>
      </c>
      <c r="AN57" s="13" t="str">
        <f t="shared" si="16"/>
        <v/>
      </c>
      <c r="AO57" s="13" t="str">
        <f t="shared" si="17"/>
        <v/>
      </c>
      <c r="AP57" s="30" t="str">
        <f t="shared" si="18"/>
        <v/>
      </c>
      <c r="AQ57" s="30" t="str">
        <f t="shared" si="19"/>
        <v/>
      </c>
      <c r="AR57" s="30" t="str">
        <f t="shared" si="20"/>
        <v/>
      </c>
      <c r="AS57" s="30" t="str">
        <f t="shared" si="21"/>
        <v/>
      </c>
      <c r="AT57" s="30" t="str">
        <f t="shared" si="22"/>
        <v/>
      </c>
      <c r="AU57" s="30" t="str">
        <f t="shared" si="23"/>
        <v/>
      </c>
      <c r="AV57" s="30" t="str">
        <f t="shared" si="24"/>
        <v/>
      </c>
      <c r="AW57" s="30" t="str">
        <f t="shared" si="25"/>
        <v/>
      </c>
      <c r="AX57" s="30" t="str">
        <f t="shared" si="26"/>
        <v/>
      </c>
      <c r="AY57" s="30" t="str">
        <f t="shared" si="27"/>
        <v/>
      </c>
      <c r="AZ57" s="30" t="str">
        <f t="shared" si="28"/>
        <v/>
      </c>
      <c r="BA57" s="30" t="str">
        <f t="shared" si="29"/>
        <v/>
      </c>
      <c r="BB57" s="30" t="str">
        <f t="shared" si="30"/>
        <v/>
      </c>
      <c r="BC57" s="30" t="str">
        <f t="shared" si="31"/>
        <v/>
      </c>
      <c r="BD57" s="30" t="str">
        <f t="shared" si="32"/>
        <v/>
      </c>
      <c r="BE57" s="30" t="str">
        <f t="shared" si="33"/>
        <v/>
      </c>
      <c r="BF57" s="30" t="str">
        <f t="shared" si="34"/>
        <v/>
      </c>
      <c r="BG57" s="30" t="str">
        <f t="shared" si="35"/>
        <v/>
      </c>
      <c r="BH57" s="32" t="str">
        <f t="shared" si="36"/>
        <v/>
      </c>
      <c r="BI57" s="33" t="str">
        <f t="shared" si="37"/>
        <v/>
      </c>
    </row>
    <row r="58" spans="1:61">
      <c r="A58" s="19">
        <f t="shared" si="38"/>
        <v>55</v>
      </c>
      <c r="B58" s="42"/>
      <c r="C58" s="41"/>
      <c r="D58" s="41"/>
      <c r="E58" s="41"/>
      <c r="F58" s="41"/>
      <c r="G58" s="41"/>
      <c r="H58" s="41" t="s">
        <v>28</v>
      </c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0"/>
      <c r="V58" s="40"/>
      <c r="W58" s="41"/>
      <c r="X58" s="13" t="str">
        <f t="shared" si="0"/>
        <v/>
      </c>
      <c r="Y58" s="13" t="str">
        <f t="shared" si="1"/>
        <v/>
      </c>
      <c r="Z58" s="13" t="str">
        <f t="shared" si="2"/>
        <v/>
      </c>
      <c r="AA58" s="13" t="str">
        <f t="shared" si="3"/>
        <v/>
      </c>
      <c r="AB58" s="13" t="str">
        <f t="shared" si="4"/>
        <v/>
      </c>
      <c r="AC58" s="13" t="str">
        <f t="shared" si="5"/>
        <v/>
      </c>
      <c r="AD58" s="13" t="str">
        <f t="shared" si="6"/>
        <v/>
      </c>
      <c r="AE58" s="13" t="str">
        <f t="shared" si="7"/>
        <v/>
      </c>
      <c r="AF58" s="13" t="str">
        <f t="shared" si="8"/>
        <v/>
      </c>
      <c r="AG58" s="13" t="str">
        <f t="shared" si="9"/>
        <v/>
      </c>
      <c r="AH58" s="13" t="str">
        <f t="shared" si="10"/>
        <v/>
      </c>
      <c r="AI58" s="13" t="str">
        <f t="shared" si="11"/>
        <v/>
      </c>
      <c r="AJ58" s="13" t="str">
        <f t="shared" si="12"/>
        <v/>
      </c>
      <c r="AK58" s="13" t="str">
        <f t="shared" si="13"/>
        <v/>
      </c>
      <c r="AL58" s="13" t="str">
        <f t="shared" si="14"/>
        <v/>
      </c>
      <c r="AM58" s="13" t="str">
        <f t="shared" si="15"/>
        <v/>
      </c>
      <c r="AN58" s="13" t="str">
        <f t="shared" si="16"/>
        <v/>
      </c>
      <c r="AO58" s="13" t="str">
        <f t="shared" si="17"/>
        <v/>
      </c>
      <c r="AP58" s="30" t="str">
        <f t="shared" si="18"/>
        <v/>
      </c>
      <c r="AQ58" s="30" t="str">
        <f t="shared" si="19"/>
        <v/>
      </c>
      <c r="AR58" s="30" t="str">
        <f t="shared" si="20"/>
        <v/>
      </c>
      <c r="AS58" s="30" t="str">
        <f t="shared" si="21"/>
        <v/>
      </c>
      <c r="AT58" s="30" t="str">
        <f t="shared" si="22"/>
        <v/>
      </c>
      <c r="AU58" s="30" t="str">
        <f t="shared" si="23"/>
        <v/>
      </c>
      <c r="AV58" s="30" t="str">
        <f t="shared" si="24"/>
        <v/>
      </c>
      <c r="AW58" s="30" t="str">
        <f t="shared" si="25"/>
        <v/>
      </c>
      <c r="AX58" s="30" t="str">
        <f t="shared" si="26"/>
        <v/>
      </c>
      <c r="AY58" s="30" t="str">
        <f t="shared" si="27"/>
        <v/>
      </c>
      <c r="AZ58" s="30" t="str">
        <f t="shared" si="28"/>
        <v/>
      </c>
      <c r="BA58" s="30" t="str">
        <f t="shared" si="29"/>
        <v/>
      </c>
      <c r="BB58" s="30" t="str">
        <f t="shared" si="30"/>
        <v/>
      </c>
      <c r="BC58" s="30" t="str">
        <f t="shared" si="31"/>
        <v/>
      </c>
      <c r="BD58" s="30" t="str">
        <f t="shared" si="32"/>
        <v/>
      </c>
      <c r="BE58" s="30" t="str">
        <f t="shared" si="33"/>
        <v/>
      </c>
      <c r="BF58" s="30" t="str">
        <f t="shared" si="34"/>
        <v/>
      </c>
      <c r="BG58" s="30" t="str">
        <f t="shared" si="35"/>
        <v/>
      </c>
      <c r="BH58" s="32" t="str">
        <f t="shared" si="36"/>
        <v/>
      </c>
      <c r="BI58" s="33" t="str">
        <f t="shared" si="37"/>
        <v/>
      </c>
    </row>
    <row r="59" spans="1:61">
      <c r="A59" s="19">
        <f t="shared" si="38"/>
        <v>56</v>
      </c>
      <c r="B59" s="42"/>
      <c r="C59" s="41"/>
      <c r="D59" s="41"/>
      <c r="E59" s="41"/>
      <c r="F59" s="41"/>
      <c r="G59" s="41"/>
      <c r="H59" s="41" t="s">
        <v>28</v>
      </c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0"/>
      <c r="V59" s="40"/>
      <c r="W59" s="41"/>
      <c r="X59" s="13" t="str">
        <f t="shared" si="0"/>
        <v/>
      </c>
      <c r="Y59" s="13" t="str">
        <f t="shared" si="1"/>
        <v/>
      </c>
      <c r="Z59" s="13" t="str">
        <f t="shared" si="2"/>
        <v/>
      </c>
      <c r="AA59" s="13" t="str">
        <f t="shared" si="3"/>
        <v/>
      </c>
      <c r="AB59" s="13" t="str">
        <f t="shared" si="4"/>
        <v/>
      </c>
      <c r="AC59" s="13" t="str">
        <f t="shared" si="5"/>
        <v/>
      </c>
      <c r="AD59" s="13" t="str">
        <f t="shared" si="6"/>
        <v/>
      </c>
      <c r="AE59" s="13" t="str">
        <f t="shared" si="7"/>
        <v/>
      </c>
      <c r="AF59" s="13" t="str">
        <f t="shared" si="8"/>
        <v/>
      </c>
      <c r="AG59" s="13" t="str">
        <f t="shared" si="9"/>
        <v/>
      </c>
      <c r="AH59" s="13" t="str">
        <f t="shared" si="10"/>
        <v/>
      </c>
      <c r="AI59" s="13" t="str">
        <f t="shared" si="11"/>
        <v/>
      </c>
      <c r="AJ59" s="13" t="str">
        <f t="shared" si="12"/>
        <v/>
      </c>
      <c r="AK59" s="13" t="str">
        <f t="shared" si="13"/>
        <v/>
      </c>
      <c r="AL59" s="13" t="str">
        <f t="shared" si="14"/>
        <v/>
      </c>
      <c r="AM59" s="13" t="str">
        <f t="shared" si="15"/>
        <v/>
      </c>
      <c r="AN59" s="13" t="str">
        <f t="shared" si="16"/>
        <v/>
      </c>
      <c r="AO59" s="13" t="str">
        <f t="shared" si="17"/>
        <v/>
      </c>
      <c r="AP59" s="30" t="str">
        <f t="shared" si="18"/>
        <v/>
      </c>
      <c r="AQ59" s="30" t="str">
        <f t="shared" si="19"/>
        <v/>
      </c>
      <c r="AR59" s="30" t="str">
        <f t="shared" si="20"/>
        <v/>
      </c>
      <c r="AS59" s="30" t="str">
        <f t="shared" si="21"/>
        <v/>
      </c>
      <c r="AT59" s="30" t="str">
        <f t="shared" si="22"/>
        <v/>
      </c>
      <c r="AU59" s="30" t="str">
        <f t="shared" si="23"/>
        <v/>
      </c>
      <c r="AV59" s="30" t="str">
        <f t="shared" si="24"/>
        <v/>
      </c>
      <c r="AW59" s="30" t="str">
        <f t="shared" si="25"/>
        <v/>
      </c>
      <c r="AX59" s="30" t="str">
        <f t="shared" si="26"/>
        <v/>
      </c>
      <c r="AY59" s="30" t="str">
        <f t="shared" si="27"/>
        <v/>
      </c>
      <c r="AZ59" s="30" t="str">
        <f t="shared" si="28"/>
        <v/>
      </c>
      <c r="BA59" s="30" t="str">
        <f t="shared" si="29"/>
        <v/>
      </c>
      <c r="BB59" s="30" t="str">
        <f t="shared" si="30"/>
        <v/>
      </c>
      <c r="BC59" s="30" t="str">
        <f t="shared" si="31"/>
        <v/>
      </c>
      <c r="BD59" s="30" t="str">
        <f t="shared" si="32"/>
        <v/>
      </c>
      <c r="BE59" s="30" t="str">
        <f t="shared" si="33"/>
        <v/>
      </c>
      <c r="BF59" s="30" t="str">
        <f t="shared" si="34"/>
        <v/>
      </c>
      <c r="BG59" s="30" t="str">
        <f t="shared" si="35"/>
        <v/>
      </c>
      <c r="BH59" s="32" t="str">
        <f t="shared" si="36"/>
        <v/>
      </c>
      <c r="BI59" s="33" t="str">
        <f t="shared" si="37"/>
        <v/>
      </c>
    </row>
    <row r="60" spans="1:61">
      <c r="A60" s="19">
        <f t="shared" si="38"/>
        <v>57</v>
      </c>
      <c r="B60" s="42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0"/>
      <c r="V60" s="40"/>
      <c r="W60" s="41"/>
      <c r="X60" s="13" t="str">
        <f t="shared" si="0"/>
        <v/>
      </c>
      <c r="Y60" s="13" t="str">
        <f t="shared" si="1"/>
        <v/>
      </c>
      <c r="Z60" s="13" t="str">
        <f t="shared" si="2"/>
        <v/>
      </c>
      <c r="AA60" s="13" t="str">
        <f t="shared" si="3"/>
        <v/>
      </c>
      <c r="AB60" s="13" t="str">
        <f t="shared" si="4"/>
        <v/>
      </c>
      <c r="AC60" s="13" t="str">
        <f t="shared" si="5"/>
        <v/>
      </c>
      <c r="AD60" s="13" t="str">
        <f t="shared" si="6"/>
        <v/>
      </c>
      <c r="AE60" s="13" t="str">
        <f t="shared" si="7"/>
        <v/>
      </c>
      <c r="AF60" s="13" t="str">
        <f t="shared" si="8"/>
        <v/>
      </c>
      <c r="AG60" s="13" t="str">
        <f t="shared" si="9"/>
        <v/>
      </c>
      <c r="AH60" s="13" t="str">
        <f t="shared" si="10"/>
        <v/>
      </c>
      <c r="AI60" s="13" t="str">
        <f t="shared" si="11"/>
        <v/>
      </c>
      <c r="AJ60" s="13" t="str">
        <f t="shared" si="12"/>
        <v/>
      </c>
      <c r="AK60" s="13" t="str">
        <f t="shared" si="13"/>
        <v/>
      </c>
      <c r="AL60" s="13" t="str">
        <f t="shared" si="14"/>
        <v/>
      </c>
      <c r="AM60" s="13" t="str">
        <f t="shared" si="15"/>
        <v/>
      </c>
      <c r="AN60" s="13" t="str">
        <f t="shared" si="16"/>
        <v/>
      </c>
      <c r="AO60" s="13" t="str">
        <f t="shared" si="17"/>
        <v/>
      </c>
      <c r="AP60" s="30" t="str">
        <f t="shared" si="18"/>
        <v/>
      </c>
      <c r="AQ60" s="30" t="str">
        <f t="shared" si="19"/>
        <v/>
      </c>
      <c r="AR60" s="30" t="str">
        <f t="shared" si="20"/>
        <v/>
      </c>
      <c r="AS60" s="30" t="str">
        <f t="shared" si="21"/>
        <v/>
      </c>
      <c r="AT60" s="30" t="str">
        <f t="shared" si="22"/>
        <v/>
      </c>
      <c r="AU60" s="30" t="str">
        <f t="shared" si="23"/>
        <v/>
      </c>
      <c r="AV60" s="30" t="str">
        <f t="shared" si="24"/>
        <v/>
      </c>
      <c r="AW60" s="30" t="str">
        <f t="shared" si="25"/>
        <v/>
      </c>
      <c r="AX60" s="30" t="str">
        <f t="shared" si="26"/>
        <v/>
      </c>
      <c r="AY60" s="30" t="str">
        <f t="shared" si="27"/>
        <v/>
      </c>
      <c r="AZ60" s="30" t="str">
        <f t="shared" si="28"/>
        <v/>
      </c>
      <c r="BA60" s="30" t="str">
        <f t="shared" si="29"/>
        <v/>
      </c>
      <c r="BB60" s="30" t="str">
        <f t="shared" si="30"/>
        <v/>
      </c>
      <c r="BC60" s="30" t="str">
        <f t="shared" si="31"/>
        <v/>
      </c>
      <c r="BD60" s="30" t="str">
        <f t="shared" si="32"/>
        <v/>
      </c>
      <c r="BE60" s="30" t="str">
        <f t="shared" si="33"/>
        <v/>
      </c>
      <c r="BF60" s="30" t="str">
        <f t="shared" si="34"/>
        <v/>
      </c>
      <c r="BG60" s="30" t="str">
        <f t="shared" si="35"/>
        <v/>
      </c>
      <c r="BH60" s="32" t="str">
        <f t="shared" si="36"/>
        <v/>
      </c>
      <c r="BI60" s="33" t="str">
        <f t="shared" si="37"/>
        <v/>
      </c>
    </row>
    <row r="61" spans="1:61">
      <c r="A61" s="19">
        <f t="shared" si="38"/>
        <v>58</v>
      </c>
      <c r="B61" s="42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0"/>
      <c r="V61" s="40"/>
      <c r="W61" s="41"/>
      <c r="X61" s="13" t="str">
        <f t="shared" si="0"/>
        <v/>
      </c>
      <c r="Y61" s="13" t="str">
        <f t="shared" si="1"/>
        <v/>
      </c>
      <c r="Z61" s="13" t="str">
        <f t="shared" si="2"/>
        <v/>
      </c>
      <c r="AA61" s="13" t="str">
        <f t="shared" si="3"/>
        <v/>
      </c>
      <c r="AB61" s="13" t="str">
        <f t="shared" si="4"/>
        <v/>
      </c>
      <c r="AC61" s="13" t="str">
        <f t="shared" si="5"/>
        <v/>
      </c>
      <c r="AD61" s="13" t="str">
        <f t="shared" si="6"/>
        <v/>
      </c>
      <c r="AE61" s="13" t="str">
        <f t="shared" si="7"/>
        <v/>
      </c>
      <c r="AF61" s="13" t="str">
        <f t="shared" si="8"/>
        <v/>
      </c>
      <c r="AG61" s="13" t="str">
        <f t="shared" si="9"/>
        <v/>
      </c>
      <c r="AH61" s="13" t="str">
        <f t="shared" si="10"/>
        <v/>
      </c>
      <c r="AI61" s="13" t="str">
        <f t="shared" si="11"/>
        <v/>
      </c>
      <c r="AJ61" s="13" t="str">
        <f t="shared" si="12"/>
        <v/>
      </c>
      <c r="AK61" s="13" t="str">
        <f t="shared" si="13"/>
        <v/>
      </c>
      <c r="AL61" s="13" t="str">
        <f t="shared" si="14"/>
        <v/>
      </c>
      <c r="AM61" s="13" t="str">
        <f t="shared" si="15"/>
        <v/>
      </c>
      <c r="AN61" s="13" t="str">
        <f t="shared" si="16"/>
        <v/>
      </c>
      <c r="AO61" s="13" t="str">
        <f t="shared" si="17"/>
        <v/>
      </c>
      <c r="AP61" s="30" t="str">
        <f t="shared" si="18"/>
        <v/>
      </c>
      <c r="AQ61" s="30" t="str">
        <f t="shared" si="19"/>
        <v/>
      </c>
      <c r="AR61" s="30" t="str">
        <f t="shared" si="20"/>
        <v/>
      </c>
      <c r="AS61" s="30" t="str">
        <f t="shared" si="21"/>
        <v/>
      </c>
      <c r="AT61" s="30" t="str">
        <f t="shared" si="22"/>
        <v/>
      </c>
      <c r="AU61" s="30" t="str">
        <f t="shared" si="23"/>
        <v/>
      </c>
      <c r="AV61" s="30" t="str">
        <f t="shared" si="24"/>
        <v/>
      </c>
      <c r="AW61" s="30" t="str">
        <f t="shared" si="25"/>
        <v/>
      </c>
      <c r="AX61" s="30" t="str">
        <f t="shared" si="26"/>
        <v/>
      </c>
      <c r="AY61" s="30" t="str">
        <f t="shared" si="27"/>
        <v/>
      </c>
      <c r="AZ61" s="30" t="str">
        <f t="shared" si="28"/>
        <v/>
      </c>
      <c r="BA61" s="30" t="str">
        <f t="shared" si="29"/>
        <v/>
      </c>
      <c r="BB61" s="30" t="str">
        <f t="shared" si="30"/>
        <v/>
      </c>
      <c r="BC61" s="30" t="str">
        <f t="shared" si="31"/>
        <v/>
      </c>
      <c r="BD61" s="30" t="str">
        <f t="shared" si="32"/>
        <v/>
      </c>
      <c r="BE61" s="30" t="str">
        <f t="shared" si="33"/>
        <v/>
      </c>
      <c r="BF61" s="30" t="str">
        <f t="shared" si="34"/>
        <v/>
      </c>
      <c r="BG61" s="30" t="str">
        <f t="shared" si="35"/>
        <v/>
      </c>
      <c r="BH61" s="32" t="str">
        <f t="shared" si="36"/>
        <v/>
      </c>
      <c r="BI61" s="33" t="str">
        <f t="shared" si="37"/>
        <v/>
      </c>
    </row>
    <row r="62" spans="1:61">
      <c r="A62" s="19">
        <f t="shared" si="38"/>
        <v>59</v>
      </c>
      <c r="B62" s="42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0"/>
      <c r="V62" s="40"/>
      <c r="W62" s="41"/>
      <c r="X62" s="13" t="str">
        <f t="shared" si="0"/>
        <v/>
      </c>
      <c r="Y62" s="13" t="str">
        <f t="shared" si="1"/>
        <v/>
      </c>
      <c r="Z62" s="13" t="str">
        <f t="shared" si="2"/>
        <v/>
      </c>
      <c r="AA62" s="13" t="str">
        <f t="shared" si="3"/>
        <v/>
      </c>
      <c r="AB62" s="13" t="str">
        <f t="shared" si="4"/>
        <v/>
      </c>
      <c r="AC62" s="13" t="str">
        <f t="shared" si="5"/>
        <v/>
      </c>
      <c r="AD62" s="13" t="str">
        <f t="shared" si="6"/>
        <v/>
      </c>
      <c r="AE62" s="13" t="str">
        <f t="shared" si="7"/>
        <v/>
      </c>
      <c r="AF62" s="13" t="str">
        <f t="shared" si="8"/>
        <v/>
      </c>
      <c r="AG62" s="13" t="str">
        <f t="shared" si="9"/>
        <v/>
      </c>
      <c r="AH62" s="13" t="str">
        <f t="shared" si="10"/>
        <v/>
      </c>
      <c r="AI62" s="13" t="str">
        <f t="shared" si="11"/>
        <v/>
      </c>
      <c r="AJ62" s="13" t="str">
        <f t="shared" si="12"/>
        <v/>
      </c>
      <c r="AK62" s="13" t="str">
        <f t="shared" si="13"/>
        <v/>
      </c>
      <c r="AL62" s="13" t="str">
        <f t="shared" si="14"/>
        <v/>
      </c>
      <c r="AM62" s="13" t="str">
        <f t="shared" si="15"/>
        <v/>
      </c>
      <c r="AN62" s="13" t="str">
        <f t="shared" si="16"/>
        <v/>
      </c>
      <c r="AO62" s="13" t="str">
        <f t="shared" si="17"/>
        <v/>
      </c>
      <c r="AP62" s="30" t="str">
        <f t="shared" si="18"/>
        <v/>
      </c>
      <c r="AQ62" s="30" t="str">
        <f t="shared" si="19"/>
        <v/>
      </c>
      <c r="AR62" s="30" t="str">
        <f t="shared" si="20"/>
        <v/>
      </c>
      <c r="AS62" s="30" t="str">
        <f t="shared" si="21"/>
        <v/>
      </c>
      <c r="AT62" s="30" t="str">
        <f t="shared" si="22"/>
        <v/>
      </c>
      <c r="AU62" s="30" t="str">
        <f t="shared" si="23"/>
        <v/>
      </c>
      <c r="AV62" s="30" t="str">
        <f t="shared" si="24"/>
        <v/>
      </c>
      <c r="AW62" s="30" t="str">
        <f t="shared" si="25"/>
        <v/>
      </c>
      <c r="AX62" s="30" t="str">
        <f t="shared" si="26"/>
        <v/>
      </c>
      <c r="AY62" s="30" t="str">
        <f t="shared" si="27"/>
        <v/>
      </c>
      <c r="AZ62" s="30" t="str">
        <f t="shared" si="28"/>
        <v/>
      </c>
      <c r="BA62" s="30" t="str">
        <f t="shared" si="29"/>
        <v/>
      </c>
      <c r="BB62" s="30" t="str">
        <f t="shared" si="30"/>
        <v/>
      </c>
      <c r="BC62" s="30" t="str">
        <f t="shared" si="31"/>
        <v/>
      </c>
      <c r="BD62" s="30" t="str">
        <f t="shared" si="32"/>
        <v/>
      </c>
      <c r="BE62" s="30" t="str">
        <f t="shared" si="33"/>
        <v/>
      </c>
      <c r="BF62" s="30" t="str">
        <f t="shared" si="34"/>
        <v/>
      </c>
      <c r="BG62" s="30" t="str">
        <f t="shared" si="35"/>
        <v/>
      </c>
      <c r="BH62" s="32" t="str">
        <f t="shared" si="36"/>
        <v/>
      </c>
      <c r="BI62" s="33" t="str">
        <f t="shared" si="37"/>
        <v/>
      </c>
    </row>
    <row r="63" spans="1:61">
      <c r="A63" s="20">
        <f t="shared" si="38"/>
        <v>60</v>
      </c>
      <c r="B63" s="43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5"/>
      <c r="V63" s="45"/>
      <c r="W63" s="44"/>
      <c r="X63" s="13" t="str">
        <f t="shared" si="0"/>
        <v/>
      </c>
      <c r="Y63" s="13" t="str">
        <f t="shared" si="1"/>
        <v/>
      </c>
      <c r="Z63" s="13" t="str">
        <f t="shared" si="2"/>
        <v/>
      </c>
      <c r="AA63" s="13" t="str">
        <f t="shared" si="3"/>
        <v/>
      </c>
      <c r="AB63" s="13" t="str">
        <f t="shared" si="4"/>
        <v/>
      </c>
      <c r="AC63" s="13" t="str">
        <f t="shared" si="5"/>
        <v/>
      </c>
      <c r="AD63" s="13" t="str">
        <f t="shared" si="6"/>
        <v/>
      </c>
      <c r="AE63" s="13" t="str">
        <f t="shared" si="7"/>
        <v/>
      </c>
      <c r="AF63" s="13" t="str">
        <f t="shared" si="8"/>
        <v/>
      </c>
      <c r="AG63" s="13" t="str">
        <f t="shared" si="9"/>
        <v/>
      </c>
      <c r="AH63" s="13" t="str">
        <f t="shared" si="10"/>
        <v/>
      </c>
      <c r="AI63" s="13" t="str">
        <f t="shared" si="11"/>
        <v/>
      </c>
      <c r="AJ63" s="13" t="str">
        <f t="shared" si="12"/>
        <v/>
      </c>
      <c r="AK63" s="13" t="str">
        <f t="shared" si="13"/>
        <v/>
      </c>
      <c r="AL63" s="13" t="str">
        <f t="shared" si="14"/>
        <v/>
      </c>
      <c r="AM63" s="13" t="str">
        <f t="shared" si="15"/>
        <v/>
      </c>
      <c r="AN63" s="13" t="str">
        <f t="shared" si="16"/>
        <v/>
      </c>
      <c r="AO63" s="13" t="str">
        <f t="shared" si="17"/>
        <v/>
      </c>
      <c r="AP63" s="30" t="str">
        <f t="shared" si="18"/>
        <v/>
      </c>
      <c r="AQ63" s="30" t="str">
        <f t="shared" si="19"/>
        <v/>
      </c>
      <c r="AR63" s="30" t="str">
        <f t="shared" si="20"/>
        <v/>
      </c>
      <c r="AS63" s="30" t="str">
        <f t="shared" si="21"/>
        <v/>
      </c>
      <c r="AT63" s="30" t="str">
        <f t="shared" si="22"/>
        <v/>
      </c>
      <c r="AU63" s="30" t="str">
        <f t="shared" si="23"/>
        <v/>
      </c>
      <c r="AV63" s="30" t="str">
        <f t="shared" si="24"/>
        <v/>
      </c>
      <c r="AW63" s="30" t="str">
        <f t="shared" si="25"/>
        <v/>
      </c>
      <c r="AX63" s="30" t="str">
        <f t="shared" si="26"/>
        <v/>
      </c>
      <c r="AY63" s="30" t="str">
        <f t="shared" si="27"/>
        <v/>
      </c>
      <c r="AZ63" s="30" t="str">
        <f t="shared" si="28"/>
        <v/>
      </c>
      <c r="BA63" s="30" t="str">
        <f t="shared" si="29"/>
        <v/>
      </c>
      <c r="BB63" s="30" t="str">
        <f t="shared" si="30"/>
        <v/>
      </c>
      <c r="BC63" s="30" t="str">
        <f t="shared" si="31"/>
        <v/>
      </c>
      <c r="BD63" s="30" t="str">
        <f t="shared" si="32"/>
        <v/>
      </c>
      <c r="BE63" s="30" t="str">
        <f t="shared" si="33"/>
        <v/>
      </c>
      <c r="BF63" s="30" t="str">
        <f t="shared" si="34"/>
        <v/>
      </c>
      <c r="BG63" s="30" t="str">
        <f t="shared" si="35"/>
        <v/>
      </c>
      <c r="BH63" s="32" t="str">
        <f t="shared" si="36"/>
        <v/>
      </c>
      <c r="BI63" s="33" t="str">
        <f t="shared" si="37"/>
        <v/>
      </c>
    </row>
  </sheetData>
  <sheetProtection algorithmName="SHA-512" hashValue="xZk+nJHAM2fpD6AMba0LxflE5dbHOplQQcmiirFloH0egNcLTi3R88gziwX/OUhl7ylUYhxIEzmzsJ5GIwBbLw==" saltValue="38HgRaD3kPGuyQ5xi/8e2w==" spinCount="100000" sheet="1" objects="1" scenarios="1"/>
  <mergeCells count="13">
    <mergeCell ref="A1:A3"/>
    <mergeCell ref="U1:W1"/>
    <mergeCell ref="U2:U3"/>
    <mergeCell ref="V2:V3"/>
    <mergeCell ref="W2:W3"/>
    <mergeCell ref="C1:N1"/>
    <mergeCell ref="O1:T1"/>
    <mergeCell ref="BH1:BH2"/>
    <mergeCell ref="BI1:BI3"/>
    <mergeCell ref="X1:AI1"/>
    <mergeCell ref="AJ1:AO1"/>
    <mergeCell ref="AP1:BA1"/>
    <mergeCell ref="BB1:BG1"/>
  </mergeCells>
  <pageMargins left="0.7" right="0.7" top="0.75" bottom="0.75" header="0.3" footer="0.3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0000000}">
          <x14:formula1>
            <xm:f>ตั้งค่า!$J$5:$J$8</xm:f>
          </x14:formula1>
          <xm:sqref>U4:V63</xm:sqref>
        </x14:dataValidation>
        <x14:dataValidation type="list" allowBlank="1" showInputMessage="1" showErrorMessage="1" xr:uid="{00000000-0002-0000-0200-000001000000}">
          <x14:formula1>
            <xm:f>ตั้งค่า!$J$7:$J$8</xm:f>
          </x14:formula1>
          <xm:sqref>W4:W63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42"/>
  <sheetViews>
    <sheetView showGridLines="0" workbookViewId="0">
      <selection activeCell="W41" sqref="W41"/>
    </sheetView>
  </sheetViews>
  <sheetFormatPr defaultColWidth="5.6640625" defaultRowHeight="21"/>
  <cols>
    <col min="1" max="1" width="2" style="1" customWidth="1"/>
    <col min="2" max="2" width="6.109375" style="7" customWidth="1"/>
    <col min="3" max="3" width="8.5546875" style="1" customWidth="1"/>
    <col min="4" max="4" width="1.88671875" style="1" customWidth="1"/>
    <col min="5" max="5" width="4.44140625" style="1" customWidth="1"/>
    <col min="6" max="9" width="5.6640625" style="1"/>
    <col min="10" max="10" width="9.5546875" style="1" customWidth="1"/>
    <col min="11" max="11" width="4" style="1" customWidth="1"/>
    <col min="12" max="13" width="5.6640625" style="1" customWidth="1"/>
    <col min="14" max="16" width="5.6640625" style="1"/>
    <col min="17" max="17" width="10" style="1" customWidth="1"/>
    <col min="18" max="18" width="1.33203125" style="1" customWidth="1"/>
    <col min="19" max="19" width="3.6640625" style="1" customWidth="1"/>
    <col min="20" max="20" width="10.44140625" style="1" customWidth="1"/>
    <col min="21" max="22" width="5.6640625" style="1"/>
    <col min="23" max="23" width="7.109375" style="1" customWidth="1"/>
    <col min="24" max="24" width="8.6640625" style="1" customWidth="1"/>
    <col min="25" max="16384" width="5.6640625" style="1"/>
  </cols>
  <sheetData>
    <row r="1" spans="1:24" ht="3.75" customHeight="1">
      <c r="A1" s="2"/>
      <c r="B1" s="6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24" ht="26.25" customHeight="1">
      <c r="A2" s="2"/>
      <c r="B2" s="47"/>
      <c r="C2" s="48"/>
      <c r="D2" s="123" t="s">
        <v>33</v>
      </c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5"/>
      <c r="R2" s="2"/>
      <c r="T2" s="99" t="s">
        <v>52</v>
      </c>
      <c r="U2" s="99"/>
      <c r="V2" s="99"/>
      <c r="W2" s="99"/>
      <c r="X2" s="46">
        <v>1</v>
      </c>
    </row>
    <row r="3" spans="1:24" s="52" customFormat="1" ht="18">
      <c r="A3" s="49"/>
      <c r="B3" s="50"/>
      <c r="C3" s="51"/>
      <c r="D3" s="128" t="s">
        <v>34</v>
      </c>
      <c r="E3" s="129"/>
      <c r="F3" s="129"/>
      <c r="G3" s="129"/>
      <c r="H3" s="129"/>
      <c r="I3" s="130" t="str">
        <f>ตั้งค่า!D9</f>
        <v>ศาลาพัน</v>
      </c>
      <c r="J3" s="130"/>
      <c r="K3" s="130"/>
      <c r="L3" s="130"/>
      <c r="M3" s="130"/>
      <c r="N3" s="130"/>
      <c r="O3" s="130"/>
      <c r="P3" s="130"/>
      <c r="Q3" s="131"/>
      <c r="R3" s="49"/>
      <c r="T3" s="133"/>
      <c r="U3" s="133"/>
      <c r="V3" s="133"/>
      <c r="W3" s="134"/>
      <c r="X3" s="134"/>
    </row>
    <row r="4" spans="1:24" s="52" customFormat="1" ht="18">
      <c r="A4" s="49"/>
      <c r="B4" s="50"/>
      <c r="C4" s="51"/>
      <c r="D4" s="126" t="s">
        <v>35</v>
      </c>
      <c r="E4" s="127"/>
      <c r="F4" s="127"/>
      <c r="G4" s="127"/>
      <c r="H4" s="127"/>
      <c r="I4" s="130" t="str">
        <f>ตั้งค่า!D8</f>
        <v>สำนักงานเขตพื้นที่การศึกษาประถมศึกษาปทุมธานีเขต 1</v>
      </c>
      <c r="J4" s="130"/>
      <c r="K4" s="130"/>
      <c r="L4" s="130"/>
      <c r="M4" s="130"/>
      <c r="N4" s="130"/>
      <c r="O4" s="130"/>
      <c r="P4" s="130"/>
      <c r="Q4" s="131"/>
      <c r="R4" s="49"/>
    </row>
    <row r="5" spans="1:24" s="52" customFormat="1" ht="18">
      <c r="A5" s="49"/>
      <c r="B5" s="50"/>
      <c r="C5" s="51"/>
      <c r="D5" s="126" t="s">
        <v>36</v>
      </c>
      <c r="E5" s="127"/>
      <c r="F5" s="139" t="str">
        <f>ตั้งค่า!D10</f>
        <v>ประถมศึกษาปีที่ 5</v>
      </c>
      <c r="G5" s="139"/>
      <c r="H5" s="139"/>
      <c r="I5" s="139"/>
      <c r="J5" s="127" t="s">
        <v>37</v>
      </c>
      <c r="K5" s="127"/>
      <c r="L5" s="136" t="str">
        <f>ตั้งค่า!H7</f>
        <v>1-2</v>
      </c>
      <c r="M5" s="136"/>
      <c r="N5" s="127" t="s">
        <v>38</v>
      </c>
      <c r="O5" s="127"/>
      <c r="P5" s="136">
        <f>ตั้งค่า!D7</f>
        <v>2568</v>
      </c>
      <c r="Q5" s="137"/>
      <c r="R5" s="49"/>
    </row>
    <row r="6" spans="1:24" s="52" customFormat="1" ht="18">
      <c r="A6" s="49"/>
      <c r="B6" s="50"/>
      <c r="C6" s="51"/>
      <c r="D6" s="126" t="s">
        <v>15</v>
      </c>
      <c r="E6" s="127"/>
      <c r="F6" s="136">
        <f>VLOOKUP($X$2,คะแนนรวมปลายปี!$A$4:$BI$63,1,FALSE)</f>
        <v>1</v>
      </c>
      <c r="G6" s="136"/>
      <c r="H6" s="138" t="s">
        <v>9</v>
      </c>
      <c r="I6" s="138"/>
      <c r="J6" s="138"/>
      <c r="K6" s="139" t="str">
        <f>IF(VLOOKUP($X$2,คะแนนรวมปลายปี!$A$4:$BI$63,2,FALSE)="","",VLOOKUP($X$2,คะแนนรวมปลายปี!$A$4:$BI$63,2,FALSE))</f>
        <v>เด็กหญิงชุติกาญจน์ เสาวดา</v>
      </c>
      <c r="L6" s="139"/>
      <c r="M6" s="139"/>
      <c r="N6" s="139"/>
      <c r="O6" s="139"/>
      <c r="P6" s="139"/>
      <c r="Q6" s="140"/>
      <c r="R6" s="49"/>
    </row>
    <row r="7" spans="1:24" s="52" customFormat="1" ht="4.5" customHeight="1">
      <c r="A7" s="49"/>
      <c r="B7" s="53"/>
      <c r="C7" s="54"/>
      <c r="D7" s="55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4"/>
      <c r="R7" s="49"/>
    </row>
    <row r="8" spans="1:24" s="52" customFormat="1" ht="22.5" customHeight="1">
      <c r="A8" s="49"/>
      <c r="B8" s="62" t="s">
        <v>7</v>
      </c>
      <c r="C8" s="101" t="s">
        <v>10</v>
      </c>
      <c r="D8" s="101"/>
      <c r="E8" s="101"/>
      <c r="F8" s="101" t="s">
        <v>11</v>
      </c>
      <c r="G8" s="101"/>
      <c r="H8" s="101"/>
      <c r="I8" s="101"/>
      <c r="J8" s="101"/>
      <c r="K8" s="101"/>
      <c r="L8" s="101" t="s">
        <v>40</v>
      </c>
      <c r="M8" s="101"/>
      <c r="N8" s="102" t="s">
        <v>41</v>
      </c>
      <c r="O8" s="102"/>
      <c r="P8" s="102" t="s">
        <v>42</v>
      </c>
      <c r="Q8" s="102"/>
      <c r="R8" s="49"/>
    </row>
    <row r="9" spans="1:24">
      <c r="A9" s="2"/>
      <c r="B9" s="57"/>
      <c r="C9" s="135" t="s">
        <v>39</v>
      </c>
      <c r="D9" s="135"/>
      <c r="E9" s="135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2"/>
    </row>
    <row r="10" spans="1:24" ht="20.100000000000001" customHeight="1">
      <c r="A10" s="2"/>
      <c r="B10" s="58">
        <f>IF(C11="","",1)</f>
        <v>1</v>
      </c>
      <c r="C10" s="114" t="str">
        <f>IF(วิชาเรียน!$B3="","",วิชาเรียน!$B3)</f>
        <v>ท15101</v>
      </c>
      <c r="D10" s="114"/>
      <c r="E10" s="114"/>
      <c r="F10" s="121" t="str">
        <f>IF(วิชาเรียน!$C3="","",วิชาเรียน!$C3)</f>
        <v>ภาษาไทย 5</v>
      </c>
      <c r="G10" s="121"/>
      <c r="H10" s="121"/>
      <c r="I10" s="121"/>
      <c r="J10" s="121"/>
      <c r="K10" s="121"/>
      <c r="L10" s="114">
        <f>IF(VLOOKUP($X$2,คะแนนรวมปลายปี!$A$4:$BI$63,3,FALSE)="","",VLOOKUP($X$2,คะแนนรวมปลายปี!$A$4:$BI$63,3,FALSE))</f>
        <v>71</v>
      </c>
      <c r="M10" s="114"/>
      <c r="N10" s="114">
        <f>IF(VLOOKUP($X$2,คะแนนรวมปลายปี!$A$4:$BI$63,24,FALSE)="","",VLOOKUP($X$2,คะแนนรวมปลายปี!$A$4:$BI$63,24,FALSE))</f>
        <v>3</v>
      </c>
      <c r="O10" s="114"/>
      <c r="P10" s="114"/>
      <c r="Q10" s="114"/>
      <c r="R10" s="2"/>
    </row>
    <row r="11" spans="1:24" ht="20.100000000000001" customHeight="1">
      <c r="A11" s="2"/>
      <c r="B11" s="58">
        <f>IF(C11="","",B10+1)</f>
        <v>2</v>
      </c>
      <c r="C11" s="114" t="str">
        <f>IF(วิชาเรียน!$B4="","",วิชาเรียน!$B4)</f>
        <v>ค15101</v>
      </c>
      <c r="D11" s="114"/>
      <c r="E11" s="114"/>
      <c r="F11" s="121" t="str">
        <f>IF(วิชาเรียน!$C4="","",วิชาเรียน!$C4)</f>
        <v>คณิตศาสตร์ 5</v>
      </c>
      <c r="G11" s="121"/>
      <c r="H11" s="121"/>
      <c r="I11" s="121"/>
      <c r="J11" s="121"/>
      <c r="K11" s="121"/>
      <c r="L11" s="114">
        <f>IF(VLOOKUP($X$2,คะแนนรวมปลายปี!$A$4:$BI$63,4,FALSE)="","",VLOOKUP($X$2,คะแนนรวมปลายปี!$A$4:$BI$63,4,FALSE))</f>
        <v>70</v>
      </c>
      <c r="M11" s="114"/>
      <c r="N11" s="114">
        <f>IF(VLOOKUP($X$2,คะแนนรวมปลายปี!$A$4:$BI$63,25,FALSE)="","",VLOOKUP($X$2,คะแนนรวมปลายปี!$A$4:$BI$63,25,FALSE))</f>
        <v>3</v>
      </c>
      <c r="O11" s="114"/>
      <c r="P11" s="114"/>
      <c r="Q11" s="114"/>
      <c r="R11" s="2"/>
    </row>
    <row r="12" spans="1:24" ht="20.100000000000001" customHeight="1">
      <c r="A12" s="2"/>
      <c r="B12" s="58">
        <f t="shared" ref="B12:B21" si="0">IF(C12="","",B11+1)</f>
        <v>3</v>
      </c>
      <c r="C12" s="114" t="str">
        <f>IF(วิชาเรียน!$B5="","",วิชาเรียน!$B5)</f>
        <v>ว15101</v>
      </c>
      <c r="D12" s="114"/>
      <c r="E12" s="114"/>
      <c r="F12" s="121" t="str">
        <f>IF(วิชาเรียน!$C5="","",วิชาเรียน!$C5)</f>
        <v>วิทยาศาสตร์และเทคโนโลยี 5</v>
      </c>
      <c r="G12" s="121"/>
      <c r="H12" s="121"/>
      <c r="I12" s="121"/>
      <c r="J12" s="121"/>
      <c r="K12" s="121"/>
      <c r="L12" s="114">
        <f>IF(VLOOKUP($X$2,คะแนนรวมปลายปี!$A$4:$BI$63,5,FALSE)="","",VLOOKUP($X$2,คะแนนรวมปลายปี!$A$4:$BI$63,5,FALSE))</f>
        <v>64</v>
      </c>
      <c r="M12" s="114"/>
      <c r="N12" s="114">
        <f>IF(VLOOKUP($X$2,คะแนนรวมปลายปี!$A$4:$BI$63,26,FALSE)="","",VLOOKUP($X$2,คะแนนรวมปลายปี!$A$4:$BI$63,26,FALSE))</f>
        <v>2</v>
      </c>
      <c r="O12" s="114"/>
      <c r="P12" s="114"/>
      <c r="Q12" s="114"/>
      <c r="R12" s="2"/>
    </row>
    <row r="13" spans="1:24" ht="20.100000000000001" customHeight="1">
      <c r="A13" s="2"/>
      <c r="B13" s="58">
        <f t="shared" si="0"/>
        <v>4</v>
      </c>
      <c r="C13" s="114" t="str">
        <f>IF(วิชาเรียน!$B6="","",วิชาเรียน!$B6)</f>
        <v>ส15101</v>
      </c>
      <c r="D13" s="114"/>
      <c r="E13" s="114"/>
      <c r="F13" s="121" t="str">
        <f>IF(วิชาเรียน!$C6="","",วิชาเรียน!$C6)</f>
        <v>สังคมศึกษา ศาสนาและวัฒนธรรม 5</v>
      </c>
      <c r="G13" s="121"/>
      <c r="H13" s="121"/>
      <c r="I13" s="121"/>
      <c r="J13" s="121"/>
      <c r="K13" s="121"/>
      <c r="L13" s="114">
        <f>IF(VLOOKUP($X$2,คะแนนรวมปลายปี!$A$4:$BI$63,6,FALSE)="","",VLOOKUP($X$2,คะแนนรวมปลายปี!$A$4:$BI$63,6,FALSE))</f>
        <v>60</v>
      </c>
      <c r="M13" s="114"/>
      <c r="N13" s="114">
        <f>IF(VLOOKUP($X$2,คะแนนรวมปลายปี!$A$4:$BI$63,27,FALSE)="","",VLOOKUP($X$2,คะแนนรวมปลายปี!$A$4:$BI$63,27,FALSE))</f>
        <v>2</v>
      </c>
      <c r="O13" s="114"/>
      <c r="P13" s="114"/>
      <c r="Q13" s="114"/>
      <c r="R13" s="2"/>
    </row>
    <row r="14" spans="1:24" ht="20.100000000000001" customHeight="1">
      <c r="A14" s="2"/>
      <c r="B14" s="58">
        <f t="shared" si="0"/>
        <v>5</v>
      </c>
      <c r="C14" s="114" t="str">
        <f>IF(วิชาเรียน!$B7="","",วิชาเรียน!$B7)</f>
        <v>ส15102</v>
      </c>
      <c r="D14" s="114"/>
      <c r="E14" s="114"/>
      <c r="F14" s="121" t="str">
        <f>IF(วิชาเรียน!$C7="","",วิชาเรียน!$C7)</f>
        <v>ประวัติศาสตร์ 5</v>
      </c>
      <c r="G14" s="121"/>
      <c r="H14" s="121"/>
      <c r="I14" s="121"/>
      <c r="J14" s="121"/>
      <c r="K14" s="121"/>
      <c r="L14" s="114">
        <f>IF(VLOOKUP($X$2,คะแนนรวมปลายปี!$A$4:$BI$63,7,FALSE)="","",VLOOKUP($X$2,คะแนนรวมปลายปี!$A$4:$BI$63,7,FALSE))</f>
        <v>62</v>
      </c>
      <c r="M14" s="114"/>
      <c r="N14" s="114">
        <f>IF(VLOOKUP($X$2,คะแนนรวมปลายปี!$A$4:$BI$63,28,FALSE)="","",VLOOKUP($X$2,คะแนนรวมปลายปี!$A$4:$BI$63,28,FALSE))</f>
        <v>2</v>
      </c>
      <c r="O14" s="114"/>
      <c r="P14" s="114"/>
      <c r="Q14" s="114"/>
      <c r="R14" s="2"/>
    </row>
    <row r="15" spans="1:24" ht="20.100000000000001" customHeight="1">
      <c r="A15" s="2"/>
      <c r="B15" s="58">
        <f t="shared" si="0"/>
        <v>6</v>
      </c>
      <c r="C15" s="114" t="str">
        <f>IF(วิชาเรียน!$B8="","",วิชาเรียน!$B8)</f>
        <v>พ15101</v>
      </c>
      <c r="D15" s="114"/>
      <c r="E15" s="114"/>
      <c r="F15" s="121" t="str">
        <f>IF(วิชาเรียน!$C8="","",วิชาเรียน!$C8)</f>
        <v>สุขศึกษาและพลศึกษา 5</v>
      </c>
      <c r="G15" s="121"/>
      <c r="H15" s="121"/>
      <c r="I15" s="121"/>
      <c r="J15" s="121"/>
      <c r="K15" s="121"/>
      <c r="L15" s="114">
        <f>IF(VLOOKUP($X$2,คะแนนรวมปลายปี!$A$4:$BI$63,8,FALSE)="","",VLOOKUP($X$2,คะแนนรวมปลายปี!$A$4:$BI$63,8,FALSE))</f>
        <v>73</v>
      </c>
      <c r="M15" s="114"/>
      <c r="N15" s="114">
        <f>IF(VLOOKUP($X$2,คะแนนรวมปลายปี!$A$4:$BI$63,29,FALSE)="","",VLOOKUP($X$2,คะแนนรวมปลายปี!$A$4:$BI$63,29,FALSE))</f>
        <v>3</v>
      </c>
      <c r="O15" s="114"/>
      <c r="P15" s="114"/>
      <c r="Q15" s="114"/>
      <c r="R15" s="2"/>
    </row>
    <row r="16" spans="1:24" ht="20.100000000000001" customHeight="1">
      <c r="A16" s="2"/>
      <c r="B16" s="58">
        <f t="shared" si="0"/>
        <v>7</v>
      </c>
      <c r="C16" s="114" t="str">
        <f>IF(วิชาเรียน!$B9="","",วิชาเรียน!$B9)</f>
        <v>ศ15101</v>
      </c>
      <c r="D16" s="114"/>
      <c r="E16" s="114"/>
      <c r="F16" s="121" t="str">
        <f>IF(วิชาเรียน!$C9="","",วิชาเรียน!$C9)</f>
        <v>ศิลปะ 5</v>
      </c>
      <c r="G16" s="121"/>
      <c r="H16" s="121"/>
      <c r="I16" s="121"/>
      <c r="J16" s="121"/>
      <c r="K16" s="121"/>
      <c r="L16" s="114">
        <f>IF(VLOOKUP($X$2,คะแนนรวมปลายปี!$A$4:$BI$63,9,FALSE)="","",VLOOKUP($X$2,คะแนนรวมปลายปี!$A$4:$BI$63,9,FALSE))</f>
        <v>80</v>
      </c>
      <c r="M16" s="114"/>
      <c r="N16" s="114">
        <f>IF(VLOOKUP($X$2,คะแนนรวมปลายปี!$A$4:$BI$63,30,FALSE)="","",VLOOKUP($X$2,คะแนนรวมปลายปี!$A$4:$BI$63,30,FALSE))</f>
        <v>4</v>
      </c>
      <c r="O16" s="114"/>
      <c r="P16" s="114"/>
      <c r="Q16" s="114"/>
      <c r="R16" s="2"/>
    </row>
    <row r="17" spans="1:18" ht="20.100000000000001" customHeight="1">
      <c r="A17" s="2"/>
      <c r="B17" s="58">
        <f t="shared" si="0"/>
        <v>8</v>
      </c>
      <c r="C17" s="114" t="str">
        <f>IF(วิชาเรียน!$B10="","",วิชาเรียน!$B10)</f>
        <v>ง15101</v>
      </c>
      <c r="D17" s="114"/>
      <c r="E17" s="114"/>
      <c r="F17" s="121" t="str">
        <f>IF(วิชาเรียน!$C10="","",วิชาเรียน!$C10)</f>
        <v>การงานอาชีพ 5</v>
      </c>
      <c r="G17" s="121"/>
      <c r="H17" s="121"/>
      <c r="I17" s="121"/>
      <c r="J17" s="121"/>
      <c r="K17" s="121"/>
      <c r="L17" s="114">
        <f>IF(VLOOKUP($X$2,คะแนนรวมปลายปี!$A$4:$BI$63,10,FALSE)="","",VLOOKUP($X$2,คะแนนรวมปลายปี!$A$4:$BI$63,10,FALSE))</f>
        <v>77</v>
      </c>
      <c r="M17" s="114"/>
      <c r="N17" s="114">
        <f>IF(VLOOKUP($X$2,คะแนนรวมปลายปี!$A$4:$BI$63,31,FALSE)="","",VLOOKUP($X$2,คะแนนรวมปลายปี!$A$4:$BI$63,31,FALSE))</f>
        <v>3.5</v>
      </c>
      <c r="O17" s="114"/>
      <c r="P17" s="114"/>
      <c r="Q17" s="114"/>
      <c r="R17" s="2"/>
    </row>
    <row r="18" spans="1:18" ht="20.100000000000001" customHeight="1">
      <c r="A18" s="2"/>
      <c r="B18" s="58">
        <f t="shared" si="0"/>
        <v>9</v>
      </c>
      <c r="C18" s="114" t="str">
        <f>IF(วิชาเรียน!$B11="","",วิชาเรียน!$B11)</f>
        <v>อ15101</v>
      </c>
      <c r="D18" s="114"/>
      <c r="E18" s="114"/>
      <c r="F18" s="121" t="str">
        <f>IF(วิชาเรียน!$C11="","",วิชาเรียน!$C11)</f>
        <v>ภาษาอังกฤษ 5</v>
      </c>
      <c r="G18" s="121"/>
      <c r="H18" s="121"/>
      <c r="I18" s="121"/>
      <c r="J18" s="121"/>
      <c r="K18" s="121"/>
      <c r="L18" s="114">
        <f>IF(VLOOKUP($X$2,คะแนนรวมปลายปี!$A$4:$BI$63,11,FALSE)="","",VLOOKUP($X$2,คะแนนรวมปลายปี!$A$4:$BI$63,11,FALSE))</f>
        <v>62</v>
      </c>
      <c r="M18" s="114"/>
      <c r="N18" s="114">
        <f>IF(VLOOKUP($X$2,คะแนนรวมปลายปี!$A$4:$BI$63,32,FALSE)="","",VLOOKUP($X$2,คะแนนรวมปลายปี!$A$4:$BI$63,32,FALSE))</f>
        <v>2</v>
      </c>
      <c r="O18" s="114"/>
      <c r="P18" s="114"/>
      <c r="Q18" s="114"/>
      <c r="R18" s="2"/>
    </row>
    <row r="19" spans="1:18" ht="20.100000000000001" customHeight="1">
      <c r="A19" s="2"/>
      <c r="B19" s="58" t="str">
        <f t="shared" si="0"/>
        <v/>
      </c>
      <c r="C19" s="114" t="str">
        <f>IF(วิชาเรียน!$B12="","",วิชาเรียน!$B12)</f>
        <v/>
      </c>
      <c r="D19" s="114"/>
      <c r="E19" s="114"/>
      <c r="F19" s="121" t="str">
        <f>IF(วิชาเรียน!$C12="","",วิชาเรียน!$C12)</f>
        <v/>
      </c>
      <c r="G19" s="121"/>
      <c r="H19" s="121"/>
      <c r="I19" s="121"/>
      <c r="J19" s="121"/>
      <c r="K19" s="121"/>
      <c r="L19" s="114" t="str">
        <f>IF(VLOOKUP($X$2,คะแนนรวมปลายปี!$A$4:$BI$63,12,FALSE)="","",VLOOKUP($X$2,คะแนนรวมปลายปี!$A$4:$BI$63,12,FALSE))</f>
        <v/>
      </c>
      <c r="M19" s="114"/>
      <c r="N19" s="114" t="str">
        <f>IF(VLOOKUP($X$2,คะแนนรวมปลายปี!$A$4:$BI$63,33,FALSE)="","",VLOOKUP($X$2,คะแนนรวมปลายปี!$A$4:$BI$63,33,FALSE))</f>
        <v/>
      </c>
      <c r="O19" s="114"/>
      <c r="P19" s="114"/>
      <c r="Q19" s="114"/>
      <c r="R19" s="2"/>
    </row>
    <row r="20" spans="1:18" ht="20.100000000000001" customHeight="1">
      <c r="A20" s="2"/>
      <c r="B20" s="58" t="str">
        <f t="shared" si="0"/>
        <v/>
      </c>
      <c r="C20" s="114" t="str">
        <f>IF(วิชาเรียน!$B13="","",วิชาเรียน!$B13)</f>
        <v/>
      </c>
      <c r="D20" s="114"/>
      <c r="E20" s="114"/>
      <c r="F20" s="121" t="str">
        <f>IF(วิชาเรียน!$C13="","",วิชาเรียน!$C13)</f>
        <v/>
      </c>
      <c r="G20" s="121"/>
      <c r="H20" s="121"/>
      <c r="I20" s="121"/>
      <c r="J20" s="121"/>
      <c r="K20" s="121"/>
      <c r="L20" s="114" t="str">
        <f>IF(VLOOKUP($X$2,คะแนนรวมปลายปี!$A$4:$BI$63,13,FALSE)="","",VLOOKUP($X$2,คะแนนรวมปลายปี!$A$4:$BI$63,13,FALSE))</f>
        <v/>
      </c>
      <c r="M20" s="114"/>
      <c r="N20" s="114" t="str">
        <f>IF(VLOOKUP($X$2,คะแนนรวมปลายปี!$A$4:$BI$63,34,FALSE)="","",VLOOKUP($X$2,คะแนนรวมปลายปี!$A$4:$BI$63,34,FALSE))</f>
        <v/>
      </c>
      <c r="O20" s="114"/>
      <c r="P20" s="114"/>
      <c r="Q20" s="114"/>
      <c r="R20" s="2"/>
    </row>
    <row r="21" spans="1:18" ht="20.100000000000001" customHeight="1">
      <c r="A21" s="2"/>
      <c r="B21" s="58" t="str">
        <f t="shared" si="0"/>
        <v/>
      </c>
      <c r="C21" s="114" t="str">
        <f>IF(วิชาเรียน!$B14="","",วิชาเรียน!$B14)</f>
        <v/>
      </c>
      <c r="D21" s="114"/>
      <c r="E21" s="114"/>
      <c r="F21" s="121" t="str">
        <f>IF(วิชาเรียน!$C14="","",วิชาเรียน!$C14)</f>
        <v/>
      </c>
      <c r="G21" s="121"/>
      <c r="H21" s="121"/>
      <c r="I21" s="121"/>
      <c r="J21" s="121"/>
      <c r="K21" s="121"/>
      <c r="L21" s="114" t="str">
        <f>IF(VLOOKUP($X$2,คะแนนรวมปลายปี!$A$4:$BI$63,14,FALSE)="","",VLOOKUP($X$2,คะแนนรวมปลายปี!$A$4:$BI$63,14,FALSE))</f>
        <v/>
      </c>
      <c r="M21" s="114"/>
      <c r="N21" s="114" t="str">
        <f>IF(VLOOKUP($X$2,คะแนนรวมปลายปี!$A$4:$BI$63,35,FALSE)="","",VLOOKUP($X$2,คะแนนรวมปลายปี!$A$4:$BI$63,35,FALSE))</f>
        <v/>
      </c>
      <c r="O21" s="114"/>
      <c r="P21" s="114"/>
      <c r="Q21" s="114"/>
      <c r="R21" s="2"/>
    </row>
    <row r="22" spans="1:18" ht="20.100000000000001" customHeight="1">
      <c r="A22" s="2"/>
      <c r="B22" s="58"/>
      <c r="C22" s="122" t="s">
        <v>43</v>
      </c>
      <c r="D22" s="122"/>
      <c r="E22" s="122"/>
      <c r="F22" s="121" t="str">
        <f>IF(วิชาเรียน!$C15="","",วิชาเรียน!$C15)</f>
        <v/>
      </c>
      <c r="G22" s="121"/>
      <c r="H22" s="121"/>
      <c r="I22" s="121"/>
      <c r="J22" s="121"/>
      <c r="K22" s="121"/>
      <c r="L22" s="114"/>
      <c r="M22" s="114"/>
      <c r="N22" s="114"/>
      <c r="O22" s="114"/>
      <c r="P22" s="114"/>
      <c r="Q22" s="114"/>
      <c r="R22" s="2"/>
    </row>
    <row r="23" spans="1:18" ht="20.100000000000001" customHeight="1">
      <c r="A23" s="2"/>
      <c r="B23" s="58">
        <f>IF(C23="","",1)</f>
        <v>1</v>
      </c>
      <c r="C23" s="114" t="str">
        <f>IF(วิชาเรียน!$B17="","",วิชาเรียน!$B17)</f>
        <v>ส15235</v>
      </c>
      <c r="D23" s="114"/>
      <c r="E23" s="114"/>
      <c r="F23" s="121" t="str">
        <f>IF(วิชาเรียน!$C17="","",วิชาเรียน!$C17)</f>
        <v>หน้าที่พลเมือง 5</v>
      </c>
      <c r="G23" s="121"/>
      <c r="H23" s="121"/>
      <c r="I23" s="121"/>
      <c r="J23" s="121"/>
      <c r="K23" s="121"/>
      <c r="L23" s="114">
        <f>IF(VLOOKUP($X$2,คะแนนรวมปลายปี!$A$4:$BI$63,15,FALSE)="","",VLOOKUP($X$2,คะแนนรวมปลายปี!$A$4:$BI$63,15,FALSE))</f>
        <v>65</v>
      </c>
      <c r="M23" s="114"/>
      <c r="N23" s="114">
        <f>IF(VLOOKUP($X$2,คะแนนรวมปลายปี!$A$4:$BI$63,36,FALSE)="","",VLOOKUP($X$2,คะแนนรวมปลายปี!$A$4:$BI$63,36,FALSE))</f>
        <v>2.5</v>
      </c>
      <c r="O23" s="114"/>
      <c r="P23" s="114"/>
      <c r="Q23" s="114"/>
      <c r="R23" s="2"/>
    </row>
    <row r="24" spans="1:18" ht="20.100000000000001" customHeight="1">
      <c r="A24" s="2"/>
      <c r="B24" s="58">
        <f>IF(C24="","",B23+1)</f>
        <v>2</v>
      </c>
      <c r="C24" s="114" t="str">
        <f>IF(วิชาเรียน!$B18="","",วิชาเรียน!$B18)</f>
        <v>ว15201</v>
      </c>
      <c r="D24" s="114"/>
      <c r="E24" s="114"/>
      <c r="F24" s="121" t="str">
        <f>IF(วิชาเรียน!$C18="","",วิชาเรียน!$C18)</f>
        <v>คอมพิวเตอร์ 5</v>
      </c>
      <c r="G24" s="121"/>
      <c r="H24" s="121"/>
      <c r="I24" s="121"/>
      <c r="J24" s="121"/>
      <c r="K24" s="121"/>
      <c r="L24" s="114">
        <f>IF(VLOOKUP($X$2,คะแนนรวมปลายปี!$A$4:$BI$63,16,FALSE)="","",VLOOKUP($X$2,คะแนนรวมปลายปี!$A$4:$BI$63,16,FALSE))</f>
        <v>100</v>
      </c>
      <c r="M24" s="114"/>
      <c r="N24" s="114">
        <f>IF(VLOOKUP($X$2,คะแนนรวมปลายปี!$A$4:$BI$63,37,FALSE)="","",VLOOKUP($X$2,คะแนนรวมปลายปี!$A$4:$BI$63,37,FALSE))</f>
        <v>4</v>
      </c>
      <c r="O24" s="114"/>
      <c r="P24" s="114"/>
      <c r="Q24" s="114"/>
      <c r="R24" s="2"/>
    </row>
    <row r="25" spans="1:18" ht="20.100000000000001" customHeight="1">
      <c r="A25" s="2"/>
      <c r="B25" s="58">
        <f t="shared" ref="B25:B28" si="1">IF(C25="","",B24+1)</f>
        <v>3</v>
      </c>
      <c r="C25" s="114" t="str">
        <f>IF(วิชาเรียน!$B19="","",วิชาเรียน!$B19)</f>
        <v>ส15201</v>
      </c>
      <c r="D25" s="114"/>
      <c r="E25" s="114"/>
      <c r="F25" s="121" t="str">
        <f>IF(วิชาเรียน!$C19="","",วิชาเรียน!$C19)</f>
        <v>การป้องกันการทุจริต 5</v>
      </c>
      <c r="G25" s="121"/>
      <c r="H25" s="121"/>
      <c r="I25" s="121"/>
      <c r="J25" s="121"/>
      <c r="K25" s="121"/>
      <c r="L25" s="114">
        <f>IF(VLOOKUP($X$2,คะแนนรวมปลายปี!$A$4:$BI$63,17,FALSE)="","",VLOOKUP($X$2,คะแนนรวมปลายปี!$A$4:$BI$63,17,FALSE))</f>
        <v>100</v>
      </c>
      <c r="M25" s="114"/>
      <c r="N25" s="114">
        <f>IF(VLOOKUP($X$2,คะแนนรวมปลายปี!$A$4:$BI$63,38,FALSE)="","",VLOOKUP($X$2,คะแนนรวมปลายปี!$A$4:$BI$63,38,FALSE))</f>
        <v>4</v>
      </c>
      <c r="O25" s="114"/>
      <c r="P25" s="114"/>
      <c r="Q25" s="114"/>
      <c r="R25" s="2"/>
    </row>
    <row r="26" spans="1:18" ht="20.100000000000001" customHeight="1">
      <c r="A26" s="2"/>
      <c r="B26" s="58" t="str">
        <f t="shared" si="1"/>
        <v/>
      </c>
      <c r="C26" s="114" t="str">
        <f>IF(วิชาเรียน!$B20="","",วิชาเรียน!$B20)</f>
        <v/>
      </c>
      <c r="D26" s="114"/>
      <c r="E26" s="114"/>
      <c r="F26" s="121" t="str">
        <f>IF(วิชาเรียน!$C20="","",วิชาเรียน!$C20)</f>
        <v/>
      </c>
      <c r="G26" s="121"/>
      <c r="H26" s="121"/>
      <c r="I26" s="121"/>
      <c r="J26" s="121"/>
      <c r="K26" s="121"/>
      <c r="L26" s="114" t="str">
        <f>IF(VLOOKUP($X$2,คะแนนรวมปลายปี!$A$4:$BI$63,18,FALSE)="","",VLOOKUP($X$2,คะแนนรวมปลายปี!$A$4:$BI$63,18,FALSE))</f>
        <v/>
      </c>
      <c r="M26" s="114"/>
      <c r="N26" s="114" t="str">
        <f>IF(VLOOKUP($X$2,คะแนนรวมปลายปี!$A$4:$BI$63,39,FALSE)="","",VLOOKUP($X$2,คะแนนรวมปลายปี!$A$4:$BI$63,39,FALSE))</f>
        <v/>
      </c>
      <c r="O26" s="114"/>
      <c r="P26" s="114"/>
      <c r="Q26" s="114"/>
      <c r="R26" s="2"/>
    </row>
    <row r="27" spans="1:18" ht="20.100000000000001" customHeight="1">
      <c r="A27" s="2"/>
      <c r="B27" s="58" t="str">
        <f t="shared" si="1"/>
        <v/>
      </c>
      <c r="C27" s="114" t="str">
        <f>IF(วิชาเรียน!$B21="","",วิชาเรียน!$B21)</f>
        <v/>
      </c>
      <c r="D27" s="114"/>
      <c r="E27" s="114"/>
      <c r="F27" s="121" t="str">
        <f>IF(วิชาเรียน!$C21="","",วิชาเรียน!$C21)</f>
        <v/>
      </c>
      <c r="G27" s="121"/>
      <c r="H27" s="121"/>
      <c r="I27" s="121"/>
      <c r="J27" s="121"/>
      <c r="K27" s="121"/>
      <c r="L27" s="114" t="str">
        <f>IF(VLOOKUP($X$2,คะแนนรวมปลายปี!$A$4:$BI$63,19,FALSE)="","",VLOOKUP($X$2,คะแนนรวมปลายปี!$A$4:$BI$63,19,FALSE))</f>
        <v/>
      </c>
      <c r="M27" s="114"/>
      <c r="N27" s="114" t="str">
        <f>IF(VLOOKUP($X$2,คะแนนรวมปลายปี!$A$4:$BI$63,40,FALSE)="","",VLOOKUP($X$2,คะแนนรวมปลายปี!$A$4:$BI$63,40,FALSE))</f>
        <v/>
      </c>
      <c r="O27" s="114"/>
      <c r="P27" s="114"/>
      <c r="Q27" s="114"/>
      <c r="R27" s="2"/>
    </row>
    <row r="28" spans="1:18" ht="20.100000000000001" customHeight="1">
      <c r="A28" s="2"/>
      <c r="B28" s="59" t="str">
        <f t="shared" si="1"/>
        <v/>
      </c>
      <c r="C28" s="115" t="str">
        <f>IF(วิชาเรียน!$B22="","",วิชาเรียน!$B22)</f>
        <v/>
      </c>
      <c r="D28" s="115"/>
      <c r="E28" s="115"/>
      <c r="F28" s="113" t="str">
        <f>IF(วิชาเรียน!$C22="","",วิชาเรียน!$C22)</f>
        <v/>
      </c>
      <c r="G28" s="113"/>
      <c r="H28" s="113"/>
      <c r="I28" s="113"/>
      <c r="J28" s="113"/>
      <c r="K28" s="113"/>
      <c r="L28" s="114" t="str">
        <f>IF(VLOOKUP($X$2,คะแนนรวมปลายปี!$A$4:$BI$63,20,FALSE)="","",VLOOKUP($X$2,คะแนนรวมปลายปี!$A$4:$BI$63,20,FALSE))</f>
        <v/>
      </c>
      <c r="M28" s="114"/>
      <c r="N28" s="114" t="str">
        <f>IF(VLOOKUP($X$2,คะแนนรวมปลายปี!$A$4:$BI$63,41,FALSE)="","",VLOOKUP($X$2,คะแนนรวมปลายปี!$A$4:$BI$63,41,FALSE))</f>
        <v/>
      </c>
      <c r="O28" s="114"/>
      <c r="P28" s="115"/>
      <c r="Q28" s="115"/>
      <c r="R28" s="2"/>
    </row>
    <row r="29" spans="1:18">
      <c r="A29" s="49"/>
      <c r="B29" s="116" t="s">
        <v>44</v>
      </c>
      <c r="C29" s="116"/>
      <c r="D29" s="116"/>
      <c r="E29" s="116"/>
      <c r="F29" s="116"/>
      <c r="G29" s="116"/>
      <c r="H29" s="116"/>
      <c r="I29" s="116"/>
      <c r="J29" s="116"/>
      <c r="K29" s="116"/>
      <c r="L29" s="117">
        <f>IF(VLOOKUP($X$2,คะแนนรวมปลายปี!$A$4:$BI$63,60,FALSE)="","",VLOOKUP($X$2,คะแนนรวมปลายปี!$A$4:$BI$63,60,FALSE))</f>
        <v>2.94</v>
      </c>
      <c r="M29" s="117"/>
      <c r="N29" s="118"/>
      <c r="O29" s="119"/>
      <c r="P29" s="119"/>
      <c r="Q29" s="120"/>
      <c r="R29" s="2"/>
    </row>
    <row r="30" spans="1:18" ht="3.75" customHeight="1">
      <c r="A30" s="49"/>
      <c r="B30" s="63"/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2"/>
    </row>
    <row r="31" spans="1:18">
      <c r="A31" s="49"/>
      <c r="B31" s="108" t="s">
        <v>45</v>
      </c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8"/>
      <c r="R31" s="2"/>
    </row>
    <row r="32" spans="1:18">
      <c r="A32" s="49"/>
      <c r="B32" s="109" t="s">
        <v>46</v>
      </c>
      <c r="C32" s="109"/>
      <c r="D32" s="109"/>
      <c r="E32" s="109"/>
      <c r="F32" s="109"/>
      <c r="G32" s="109"/>
      <c r="H32" s="110" t="s">
        <v>47</v>
      </c>
      <c r="I32" s="110"/>
      <c r="J32" s="110"/>
      <c r="K32" s="110"/>
      <c r="L32" s="110"/>
      <c r="M32" s="110" t="s">
        <v>22</v>
      </c>
      <c r="N32" s="110"/>
      <c r="O32" s="110"/>
      <c r="P32" s="110"/>
      <c r="Q32" s="110"/>
      <c r="R32" s="2"/>
    </row>
    <row r="33" spans="1:18">
      <c r="A33" s="49"/>
      <c r="B33" s="111" t="str">
        <f>IF(VLOOKUP($X$2,คะแนนรวมปลายปี!$A$4:$BI$63,22,FALSE)="","",VLOOKUP($X$2,คะแนนรวมปลายปี!$A$4:$BI$63,22,FALSE))</f>
        <v>ดีเยี่ยม</v>
      </c>
      <c r="C33" s="111"/>
      <c r="D33" s="111"/>
      <c r="E33" s="111"/>
      <c r="F33" s="111"/>
      <c r="G33" s="111"/>
      <c r="H33" s="112" t="str">
        <f>IF(VLOOKUP($X$2,คะแนนรวมปลายปี!$A$4:$BI$63,21,FALSE)="","",VLOOKUP($X$2,คะแนนรวมปลายปี!$A$4:$BI$63,21,FALSE))</f>
        <v>ผ่าน</v>
      </c>
      <c r="I33" s="112"/>
      <c r="J33" s="112"/>
      <c r="K33" s="112"/>
      <c r="L33" s="112"/>
      <c r="M33" s="112" t="str">
        <f>IF(VLOOKUP($X$2,คะแนนรวมปลายปี!$A$4:$BI$63,23,FALSE)="","",VLOOKUP($X$2,คะแนนรวมปลายปี!$A$4:$BI$63,23,FALSE))</f>
        <v>ผ่าน</v>
      </c>
      <c r="N33" s="112"/>
      <c r="O33" s="112"/>
      <c r="P33" s="112"/>
      <c r="Q33" s="112"/>
      <c r="R33" s="2"/>
    </row>
    <row r="34" spans="1:18" ht="30.75" customHeight="1">
      <c r="A34" s="49"/>
      <c r="B34" s="60" t="s">
        <v>48</v>
      </c>
      <c r="C34" s="105"/>
      <c r="D34" s="105"/>
      <c r="E34" s="105"/>
      <c r="F34" s="105"/>
      <c r="G34" s="105"/>
      <c r="H34" s="60" t="s">
        <v>48</v>
      </c>
      <c r="I34" s="105"/>
      <c r="J34" s="105"/>
      <c r="K34" s="105"/>
      <c r="L34" s="105"/>
      <c r="M34" s="60" t="s">
        <v>48</v>
      </c>
      <c r="N34" s="105"/>
      <c r="O34" s="105"/>
      <c r="P34" s="105"/>
      <c r="Q34" s="105"/>
      <c r="R34" s="2"/>
    </row>
    <row r="35" spans="1:18" ht="20.100000000000001" customHeight="1">
      <c r="A35" s="49"/>
      <c r="B35" s="63"/>
      <c r="C35" s="107" t="str">
        <f>IF(ตั้งค่า!D11="","",ตั้งค่า!D11)</f>
        <v>นางสุชิน สาระบุตร</v>
      </c>
      <c r="D35" s="107"/>
      <c r="E35" s="107"/>
      <c r="F35" s="107"/>
      <c r="G35" s="107"/>
      <c r="H35" s="49"/>
      <c r="I35" s="107" t="str">
        <f>IF(ตั้งค่า!D12="","",ตั้งค่า!D12)</f>
        <v>นายจารุบุตร บุณย์เพิ่ม</v>
      </c>
      <c r="J35" s="107"/>
      <c r="K35" s="107"/>
      <c r="L35" s="107"/>
      <c r="M35" s="49"/>
      <c r="N35" s="104" t="str">
        <f>IF(ตั้งค่า!D13="","",ตั้งค่า!D13)</f>
        <v>นายกานต์ สุขกลาง</v>
      </c>
      <c r="O35" s="104"/>
      <c r="P35" s="104"/>
      <c r="Q35" s="104"/>
      <c r="R35" s="2"/>
    </row>
    <row r="36" spans="1:18" ht="20.100000000000001" customHeight="1">
      <c r="A36" s="49"/>
      <c r="B36" s="63"/>
      <c r="C36" s="100" t="s">
        <v>49</v>
      </c>
      <c r="D36" s="100"/>
      <c r="E36" s="100"/>
      <c r="F36" s="100"/>
      <c r="G36" s="100"/>
      <c r="H36" s="61"/>
      <c r="I36" s="100" t="s">
        <v>50</v>
      </c>
      <c r="J36" s="100"/>
      <c r="K36" s="100"/>
      <c r="L36" s="100"/>
      <c r="M36" s="61"/>
      <c r="N36" s="100" t="s">
        <v>51</v>
      </c>
      <c r="O36" s="100"/>
      <c r="P36" s="100"/>
      <c r="Q36" s="100"/>
      <c r="R36" s="2"/>
    </row>
    <row r="37" spans="1:18" ht="3" customHeight="1">
      <c r="A37" s="49"/>
      <c r="B37" s="63"/>
      <c r="C37" s="63"/>
      <c r="D37" s="63"/>
      <c r="E37" s="63"/>
      <c r="F37" s="63"/>
      <c r="G37" s="63"/>
      <c r="H37" s="61"/>
      <c r="I37" s="63"/>
      <c r="J37" s="63"/>
      <c r="K37" s="63"/>
      <c r="L37" s="63"/>
      <c r="M37" s="61"/>
      <c r="N37" s="63"/>
      <c r="O37" s="63"/>
      <c r="P37" s="63"/>
      <c r="Q37" s="63"/>
      <c r="R37" s="2"/>
    </row>
    <row r="38" spans="1:18" ht="24.75" customHeight="1">
      <c r="A38" s="49"/>
      <c r="B38" s="63"/>
      <c r="C38" s="49"/>
      <c r="D38" s="49"/>
      <c r="E38" s="49"/>
      <c r="F38" s="49"/>
      <c r="G38" s="49"/>
      <c r="H38" s="60" t="s">
        <v>48</v>
      </c>
      <c r="I38" s="105"/>
      <c r="J38" s="105"/>
      <c r="K38" s="105"/>
      <c r="L38" s="105"/>
      <c r="M38" s="49"/>
      <c r="N38" s="49"/>
      <c r="O38" s="49"/>
      <c r="P38" s="49"/>
      <c r="Q38" s="49"/>
      <c r="R38" s="2"/>
    </row>
    <row r="39" spans="1:18" ht="20.100000000000001" customHeight="1">
      <c r="A39" s="2"/>
      <c r="B39" s="6"/>
      <c r="C39" s="2"/>
      <c r="D39" s="2"/>
      <c r="E39" s="2"/>
      <c r="F39" s="2"/>
      <c r="G39" s="2"/>
      <c r="H39" s="2"/>
      <c r="I39" s="106" t="str">
        <f>IF(ตั้งค่า!D14="","",ตั้งค่า!D14)</f>
        <v>นางสาวศิริลักษณ์ สืบไทย</v>
      </c>
      <c r="J39" s="106"/>
      <c r="K39" s="106"/>
      <c r="L39" s="106"/>
      <c r="M39" s="2"/>
      <c r="N39" s="2"/>
      <c r="O39" s="2"/>
      <c r="P39" s="2"/>
      <c r="Q39" s="2"/>
      <c r="R39" s="2"/>
    </row>
    <row r="40" spans="1:18" ht="21" customHeight="1">
      <c r="A40" s="2"/>
      <c r="B40" s="6"/>
      <c r="C40" s="2"/>
      <c r="D40" s="2"/>
      <c r="E40" s="2"/>
      <c r="F40" s="2"/>
      <c r="G40" s="100" t="str">
        <f>IF(ตั้งค่า!D15="","",ตั้งค่า!D15)</f>
        <v>ผู้อำนวยการโรงเรียนศาลาพัน</v>
      </c>
      <c r="H40" s="100"/>
      <c r="I40" s="100"/>
      <c r="J40" s="100"/>
      <c r="K40" s="100"/>
      <c r="L40" s="100"/>
      <c r="M40" s="100"/>
      <c r="N40" s="100"/>
      <c r="O40" s="2"/>
      <c r="P40" s="2"/>
      <c r="Q40" s="2"/>
      <c r="R40" s="2"/>
    </row>
    <row r="41" spans="1:18" ht="21" customHeight="1">
      <c r="A41" s="2"/>
      <c r="B41" s="6"/>
      <c r="C41" s="2"/>
      <c r="D41" s="2"/>
      <c r="E41" s="2"/>
      <c r="F41" s="2"/>
      <c r="G41" s="63"/>
      <c r="H41" s="63"/>
      <c r="I41" s="132" t="str">
        <f>ตั้งค่า!D16</f>
        <v>31 มีนาคม 2569</v>
      </c>
      <c r="J41" s="132"/>
      <c r="K41" s="132"/>
      <c r="L41" s="132"/>
      <c r="M41" s="63"/>
      <c r="N41" s="63"/>
      <c r="O41" s="2"/>
      <c r="P41" s="2"/>
      <c r="Q41" s="2"/>
      <c r="R41" s="2"/>
    </row>
    <row r="42" spans="1:18">
      <c r="A42" s="2"/>
      <c r="B42" s="6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</sheetData>
  <mergeCells count="146">
    <mergeCell ref="D2:Q2"/>
    <mergeCell ref="D4:H4"/>
    <mergeCell ref="D3:H3"/>
    <mergeCell ref="I3:Q3"/>
    <mergeCell ref="I4:Q4"/>
    <mergeCell ref="I41:L41"/>
    <mergeCell ref="T3:V3"/>
    <mergeCell ref="W3:X3"/>
    <mergeCell ref="C8:E8"/>
    <mergeCell ref="C9:E9"/>
    <mergeCell ref="F8:K8"/>
    <mergeCell ref="F9:K9"/>
    <mergeCell ref="P5:Q5"/>
    <mergeCell ref="D6:E6"/>
    <mergeCell ref="F6:G6"/>
    <mergeCell ref="H6:J6"/>
    <mergeCell ref="K6:Q6"/>
    <mergeCell ref="D5:E5"/>
    <mergeCell ref="F5:I5"/>
    <mergeCell ref="J5:K5"/>
    <mergeCell ref="L5:M5"/>
    <mergeCell ref="N5:O5"/>
    <mergeCell ref="C10:E10"/>
    <mergeCell ref="F10:K10"/>
    <mergeCell ref="L10:M10"/>
    <mergeCell ref="N10:O10"/>
    <mergeCell ref="P10:Q10"/>
    <mergeCell ref="C11:E11"/>
    <mergeCell ref="F11:K11"/>
    <mergeCell ref="L11:M11"/>
    <mergeCell ref="N11:O11"/>
    <mergeCell ref="P11:Q11"/>
    <mergeCell ref="C12:E12"/>
    <mergeCell ref="F12:K12"/>
    <mergeCell ref="L12:M12"/>
    <mergeCell ref="N12:O12"/>
    <mergeCell ref="P12:Q12"/>
    <mergeCell ref="C13:E13"/>
    <mergeCell ref="F13:K13"/>
    <mergeCell ref="L13:M13"/>
    <mergeCell ref="N13:O13"/>
    <mergeCell ref="P13:Q13"/>
    <mergeCell ref="C14:E14"/>
    <mergeCell ref="F14:K14"/>
    <mergeCell ref="L14:M14"/>
    <mergeCell ref="N14:O14"/>
    <mergeCell ref="P14:Q14"/>
    <mergeCell ref="C15:E15"/>
    <mergeCell ref="F15:K15"/>
    <mergeCell ref="L15:M15"/>
    <mergeCell ref="N15:O15"/>
    <mergeCell ref="P15:Q15"/>
    <mergeCell ref="C16:E16"/>
    <mergeCell ref="F16:K16"/>
    <mergeCell ref="L16:M16"/>
    <mergeCell ref="N16:O16"/>
    <mergeCell ref="P16:Q16"/>
    <mergeCell ref="C17:E17"/>
    <mergeCell ref="F17:K17"/>
    <mergeCell ref="L17:M17"/>
    <mergeCell ref="N17:O17"/>
    <mergeCell ref="P17:Q17"/>
    <mergeCell ref="C18:E18"/>
    <mergeCell ref="F18:K18"/>
    <mergeCell ref="L18:M18"/>
    <mergeCell ref="N18:O18"/>
    <mergeCell ref="P18:Q18"/>
    <mergeCell ref="C19:E19"/>
    <mergeCell ref="F19:K19"/>
    <mergeCell ref="L19:M19"/>
    <mergeCell ref="N19:O19"/>
    <mergeCell ref="P19:Q19"/>
    <mergeCell ref="C26:E26"/>
    <mergeCell ref="C27:E27"/>
    <mergeCell ref="C28:E28"/>
    <mergeCell ref="F20:K20"/>
    <mergeCell ref="L20:M20"/>
    <mergeCell ref="N20:O20"/>
    <mergeCell ref="F23:K23"/>
    <mergeCell ref="L23:M23"/>
    <mergeCell ref="N23:O23"/>
    <mergeCell ref="F26:K26"/>
    <mergeCell ref="C20:E20"/>
    <mergeCell ref="C21:E21"/>
    <mergeCell ref="C22:E22"/>
    <mergeCell ref="C23:E23"/>
    <mergeCell ref="C24:E24"/>
    <mergeCell ref="C25:E25"/>
    <mergeCell ref="P20:Q20"/>
    <mergeCell ref="F21:K21"/>
    <mergeCell ref="L21:M21"/>
    <mergeCell ref="N21:O21"/>
    <mergeCell ref="P21:Q21"/>
    <mergeCell ref="F22:K22"/>
    <mergeCell ref="L22:M22"/>
    <mergeCell ref="N22:O22"/>
    <mergeCell ref="P22:Q22"/>
    <mergeCell ref="L26:M26"/>
    <mergeCell ref="N26:O26"/>
    <mergeCell ref="P26:Q26"/>
    <mergeCell ref="F27:K27"/>
    <mergeCell ref="L27:M27"/>
    <mergeCell ref="N27:O27"/>
    <mergeCell ref="P27:Q27"/>
    <mergeCell ref="P23:Q23"/>
    <mergeCell ref="F24:K24"/>
    <mergeCell ref="L24:M24"/>
    <mergeCell ref="N24:O24"/>
    <mergeCell ref="P24:Q24"/>
    <mergeCell ref="F25:K25"/>
    <mergeCell ref="L25:M25"/>
    <mergeCell ref="N25:O25"/>
    <mergeCell ref="P25:Q25"/>
    <mergeCell ref="H33:L33"/>
    <mergeCell ref="M33:Q33"/>
    <mergeCell ref="F28:K28"/>
    <mergeCell ref="L28:M28"/>
    <mergeCell ref="N28:O28"/>
    <mergeCell ref="P28:Q28"/>
    <mergeCell ref="B29:K29"/>
    <mergeCell ref="L29:M29"/>
    <mergeCell ref="N29:Q29"/>
    <mergeCell ref="T2:W2"/>
    <mergeCell ref="G40:N40"/>
    <mergeCell ref="L8:M8"/>
    <mergeCell ref="N8:O8"/>
    <mergeCell ref="P8:Q8"/>
    <mergeCell ref="L9:M9"/>
    <mergeCell ref="N9:O9"/>
    <mergeCell ref="P9:Q9"/>
    <mergeCell ref="N36:Q36"/>
    <mergeCell ref="N35:Q35"/>
    <mergeCell ref="N34:Q34"/>
    <mergeCell ref="I38:L38"/>
    <mergeCell ref="I39:L39"/>
    <mergeCell ref="C34:G34"/>
    <mergeCell ref="C36:G36"/>
    <mergeCell ref="C35:G35"/>
    <mergeCell ref="I34:L34"/>
    <mergeCell ref="I35:L35"/>
    <mergeCell ref="I36:L36"/>
    <mergeCell ref="B31:Q31"/>
    <mergeCell ref="B32:G32"/>
    <mergeCell ref="H32:L32"/>
    <mergeCell ref="M32:Q32"/>
    <mergeCell ref="B33:G33"/>
  </mergeCells>
  <pageMargins left="0.23622047244094491" right="0.23622047244094491" top="0.74803149606299213" bottom="0" header="0.31496062992125984" footer="0.31496062992125984"/>
  <pageSetup paperSize="9" orientation="portrait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คะแนนรวมปลายปี!$A$4:$A$63</xm:f>
          </x14:formula1>
          <xm:sqref>X2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ตั้งค่า</vt:lpstr>
      <vt:lpstr>วิชาเรียน</vt:lpstr>
      <vt:lpstr>คะแนนรวมปลายปี</vt:lpstr>
      <vt:lpstr>รายงานผลการเรียนปลายปี</vt:lpstr>
      <vt:lpstr>รายงานผลการเรียนปลายปี!Print_Area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บุญธรรม บุญลาภังค์</dc:creator>
  <cp:lastModifiedBy>slpconnext t01</cp:lastModifiedBy>
  <cp:lastPrinted>2022-03-18T08:51:26Z</cp:lastPrinted>
  <dcterms:created xsi:type="dcterms:W3CDTF">2019-04-08T05:36:51Z</dcterms:created>
  <dcterms:modified xsi:type="dcterms:W3CDTF">2025-10-03T06:10:12Z</dcterms:modified>
</cp:coreProperties>
</file>