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ต้านทุจริต\"/>
    </mc:Choice>
  </mc:AlternateContent>
  <xr:revisionPtr revIDLastSave="0" documentId="13_ncr:1_{32A8971E-FD80-4E2A-B74F-FADECC4749C5}" xr6:coauthVersionLast="47" xr6:coauthVersionMax="47" xr10:uidLastSave="{00000000-0000-0000-0000-000000000000}"/>
  <bookViews>
    <workbookView xWindow="-120" yWindow="-120" windowWidth="29040" windowHeight="15720" firstSheet="21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4" l="1"/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<sst xmlns="http://schemas.openxmlformats.org/spreadsheetml/2006/main" count="954" uniqueCount="389">
  <si>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</si>
  <si>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</si>
  <si>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</si>
  <si>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</si>
  <si>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</si>
  <si>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</si>
  <si>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</si>
  <si>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</si>
  <si>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</si>
  <si>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</si>
  <si>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</si>
  <si>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</si>
  <si>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</si>
  <si>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</si>
  <si>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</si>
  <si>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</si>
  <si>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</si>
  <si>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</si>
  <si>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</si>
  <si>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</si>
  <si>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</si>
  <si>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</si>
  <si>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</si>
  <si>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</si>
  <si>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</si>
  <si>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</si>
  <si>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</si>
  <si>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</si>
  <si>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</si>
  <si>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</si>
  <si>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</si>
  <si>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</si>
  <si>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</si>
  <si>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</si>
  <si>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</si>
  <si>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</si>
  <si>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</si>
  <si>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</si>
  <si>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</si>
  <si>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</si>
  <si>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</si>
  <si>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</si>
  <si>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</si>
  <si>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</si>
  <si>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</si>
  <si>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</si>
  <si>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</si>
  <si>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</si>
  <si>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</si>
  <si>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</si>
  <si>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</si>
  <si>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</si>
  <si>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</si>
  <si>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</si>
  <si>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</si>
  <si>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</si>
  <si>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</si>
  <si>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</si>
  <si>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</si>
  <si>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</si>
  <si>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</si>
  <si>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</si>
  <si>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</si>
  <si>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</si>
  <si>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</si>
  <si>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</si>
  <si>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</si>
  <si>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</si>
  <si>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</si>
  <si>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</si>
  <si>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</si>
  <si>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</si>
  <si>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</si>
  <si>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</si>
  <si>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</si>
  <si>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</si>
  <si>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</si>
  <si>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</si>
  <si>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</si>
  <si>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</si>
  <si>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</si>
  <si>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</si>
  <si>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</si>
  <si>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</si>
  <si>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</si>
  <si>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</si>
  <si>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</si>
  <si>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</si>
  <si>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</si>
  <si>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</si>
  <si>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</si>
  <si>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</si>
  <si>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</si>
  <si>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</si>
  <si>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</si>
  <si>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</si>
  <si>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</si>
  <si>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</si>
  <si>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</si>
  <si>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</si>
  <si>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</si>
  <si>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</si>
  <si>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</si>
  <si>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</si>
  <si>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</si>
  <si>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</si>
  <si>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</si>
  <si>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</si>
  <si>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</si>
  <si>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</si>
  <si>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</si>
  <si>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</si>
  <si>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</si>
  <si>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</si>
  <si>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</si>
  <si>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</si>
  <si>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</si>
  <si>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</si>
  <si>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</si>
  <si>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</si>
  <si>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</si>
  <si>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</si>
  <si>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</si>
  <si>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</si>
  <si>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</si>
  <si>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</si>
  <si>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</si>
  <si>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</si>
  <si>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</si>
  <si>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</si>
  <si>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</si>
  <si>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</si>
  <si>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</si>
  <si>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</si>
  <si>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</si>
  <si>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</si>
  <si>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</si>
  <si>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</si>
  <si>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</si>
  <si>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</si>
  <si>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</si>
  <si>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</si>
  <si>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</si>
  <si>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</si>
  <si>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</si>
  <si>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</si>
  <si>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</si>
  <si>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</si>
  <si>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</si>
  <si>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</si>
  <si>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</si>
  <si>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</si>
  <si>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</si>
  <si>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</si>
  <si>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</si>
  <si>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</si>
  <si>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</si>
  <si>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</si>
  <si>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</si>
  <si>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</si>
  <si>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</si>
  <si>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</si>
  <si>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</si>
  <si>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</si>
  <si>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</si>
  <si>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</si>
  <si>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</si>
  <si>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</si>
  <si>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</si>
  <si>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</si>
  <si>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</si>
  <si>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</si>
  <si>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</si>
  <si>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</si>
  <si>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</si>
  <si>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</si>
  <si>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</si>
  <si>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</si>
  <si>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</si>
  <si>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</si>
  <si>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</si>
  <si>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</si>
  <si>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</si>
  <si>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</si>
  <si>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</si>
  <si>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</si>
  <si>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</si>
  <si>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</si>
  <si>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</si>
  <si>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</si>
  <si>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</si>
  <si>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</si>
  <si>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</si>
  <si>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</si>
  <si>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</si>
  <si>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</si>
  <si>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</si>
  <si>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</si>
  <si>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</si>
  <si>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</si>
  <si>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</si>
  <si>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</si>
  <si>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</si>
  <si>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</si>
  <si>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</si>
  <si>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</si>
  <si>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</si>
  <si>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</si>
  <si>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</si>
  <si>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</si>
  <si>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</si>
  <si>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</si>
  <si>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</si>
  <si>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</si>
  <si>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</si>
  <si>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</si>
  <si>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</si>
  <si>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</si>
  <si>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</si>
  <si>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</si>
  <si>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</si>
  <si>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</si>
  <si>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</si>
  <si>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</si>
  <si>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</si>
  <si>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</si>
  <si>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</si>
  <si>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</si>
  <si>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</si>
  <si>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</si>
  <si>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</si>
  <si>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</si>
  <si>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</si>
  <si>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</si>
  <si>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</si>
  <si>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</si>
  <si>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</si>
  <si>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</si>
  <si>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</si>
  <si>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</si>
  <si>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</si>
  <si>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</si>
  <si>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</si>
  <si>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</si>
  <si>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</si>
  <si>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</si>
  <si>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</si>
  <si>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</si>
  <si>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</si>
  <si>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</si>
  <si>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</si>
  <si>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</si>
  <si>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</si>
  <si>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</si>
  <si>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</si>
  <si>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</si>
  <si>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</si>
  <si>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</si>
  <si>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</si>
  <si>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</si>
  <si>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</si>
  <si>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</si>
  <si>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</si>
  <si>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</si>
  <si>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</si>
  <si>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</si>
  <si>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</si>
  <si>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</si>
  <si>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</si>
  <si>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</si>
  <si>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</si>
  <si>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</si>
  <si>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</si>
  <si>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</si>
  <si>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</si>
  <si>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</si>
  <si>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</si>
  <si>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</si>
  <si>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</si>
  <si>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</si>
  <si>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</si>
  <si>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</si>
  <si>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</si>
  <si>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</si>
  <si>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</si>
  <si>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</si>
  <si>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</si>
  <si>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</si>
  <si>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</si>
  <si>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</si>
  <si>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</si>
  <si>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</si>
  <si>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</si>
  <si>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</si>
  <si>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</si>
  <si>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</si>
  <si>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</si>
  <si>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</si>
  <si>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</si>
  <si>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</si>
  <si>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</si>
  <si>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</si>
  <si>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</si>
  <si>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</si>
  <si>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</si>
  <si>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</si>
  <si>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</si>
  <si>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</si>
  <si>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</si>
  <si>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</si>
  <si>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</si>
  <si>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</si>
  <si>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</si>
  <si>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</si>
  <si>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</si>
  <si>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</si>
  <si>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</si>
  <si>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</si>
  <si>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</si>
  <si>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</si>
  <si>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</si>
  <si>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</si>
  <si>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</si>
  <si>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</si>
  <si>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</si>
  <si>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</si>
  <si>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</si>
  <si>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</si>
  <si>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</si>
  <si>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</si>
  <si>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</si>
  <si>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</si>
  <si>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</si>
  <si>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</si>
  <si>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</si>
  <si>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</si>
  <si>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</si>
  <si>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</si>
  <si>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</si>
  <si>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>ส11201</t>
  </si>
  <si>
    <t>การป้องกันการทุจริต 1</t>
  </si>
  <si>
    <t xml:space="preserve">ผลการเรียนรู้ข้อที่  1 
ผลการเรียนรู้ข้อที่  2 
ผลการเรียนรู้ข้อที่  3 (คุณครูพิมพ์ผลการเรียนรู้เองนะครับ) ต้องตรงกับหลักสูตร ปี 2567
</t>
  </si>
  <si>
    <t>นางสาวพิชชาพร อุ่นผาง</t>
  </si>
  <si>
    <t>วันที่ 31 / มีนาคม / 2569</t>
  </si>
  <si>
    <t>ประถมศึกษาปีที่ 3/1</t>
  </si>
  <si>
    <t>นางสาวนฤภร วาตาดา</t>
  </si>
  <si>
    <t>04009</t>
  </si>
  <si>
    <t>1-1297-01711-93-6</t>
  </si>
  <si>
    <t>ผรัณชัย</t>
  </si>
  <si>
    <t>ดีนิล</t>
  </si>
  <si>
    <t>04010</t>
  </si>
  <si>
    <t>1-1394-00112-88-0</t>
  </si>
  <si>
    <t>กฤติณ</t>
  </si>
  <si>
    <t>บาระพรม</t>
  </si>
  <si>
    <t>04012</t>
  </si>
  <si>
    <t>1-1399-00859-41-1</t>
  </si>
  <si>
    <t>ปวริศร์</t>
  </si>
  <si>
    <t>ชัยณรงค์</t>
  </si>
  <si>
    <t>04016</t>
  </si>
  <si>
    <t>1-1206-01196-32-2</t>
  </si>
  <si>
    <t>เกศมณี</t>
  </si>
  <si>
    <t>เชื้อชัยนาท</t>
  </si>
  <si>
    <t>04056</t>
  </si>
  <si>
    <t>1-1394-00117-77-6</t>
  </si>
  <si>
    <t>เมญาดา</t>
  </si>
  <si>
    <t>พรชัย</t>
  </si>
  <si>
    <t>04098</t>
  </si>
  <si>
    <t>1-1399-00861-36-9</t>
  </si>
  <si>
    <t>กมลวรรณ</t>
  </si>
  <si>
    <t>ภิรมย์พร้อม</t>
  </si>
  <si>
    <t>04107</t>
  </si>
  <si>
    <t>7-1307-00023-33-6</t>
  </si>
  <si>
    <t>หนุ่ม</t>
  </si>
  <si>
    <t>04134</t>
  </si>
  <si>
    <t>1-1010-00588-15-4</t>
  </si>
  <si>
    <t>พูนทรัพย์</t>
  </si>
  <si>
    <t>ชาญสูงเนิน</t>
  </si>
  <si>
    <t>04185</t>
  </si>
  <si>
    <t>1-7498-00672-16-0</t>
  </si>
  <si>
    <t>วรรณพร</t>
  </si>
  <si>
    <t>ปีนะสา</t>
  </si>
  <si>
    <t>04209</t>
  </si>
  <si>
    <t>1-4099-04584-12-0</t>
  </si>
  <si>
    <t>ศิวกร</t>
  </si>
  <si>
    <t>แก้วภักดี</t>
  </si>
  <si>
    <t>04224</t>
  </si>
  <si>
    <t>1-4096-00607-95-2</t>
  </si>
  <si>
    <t>อิสริยยศ</t>
  </si>
  <si>
    <t>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</si>
</sst>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373307</xdr:colOff>
      <xdr:row>34</xdr:row>
      <xdr:rowOff>38100</xdr:rowOff>
    </xdr:from>
    <xdr:to>
      <xdr:col>5</xdr:col>
      <xdr:colOff>76200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16796C7F-0EB7-4FAF-9B0E-56CDF21C15CA}"/>
            </a:ext>
          </a:extLst>
        </xdr:cNvPr>
        <xdr:cNvSpPr/>
      </xdr:nvSpPr>
      <xdr:spPr>
        <a:xfrm>
          <a:off x="2411657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294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293</v>
      </c>
      <c r="G8" s="90" t="s">
        <v>295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5" sqref="L1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ตั้งค่าเดือน!$C$6</f>
        <v>1</v>
      </c>
      <c r="H1" s="303"/>
      <c r="I1" s="310" t="s">
        <v>40</v>
      </c>
      <c r="J1" s="311"/>
      <c r="K1" s="312"/>
      <c r="L1" s="313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ตั้งค่าเดือน!$D$6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กันยายน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5" sqref="I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ตั้งค่าเดือน!$C$7</f>
        <v>1</v>
      </c>
      <c r="H1" s="303"/>
      <c r="I1" s="310" t="s">
        <v>40</v>
      </c>
      <c r="J1" s="311"/>
      <c r="K1" s="312"/>
      <c r="L1" s="313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ตั้งค่าเดือน!$D$7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ตุลาคม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ตั้งค่าเดือน!$C$8</f>
        <v>2</v>
      </c>
      <c r="H1" s="303"/>
      <c r="I1" s="310" t="s">
        <v>40</v>
      </c>
      <c r="J1" s="311"/>
      <c r="K1" s="312"/>
      <c r="L1" s="313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ตั้งค่าเดือน!$D$8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พฤศจิกายน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ตั้งค่าเดือน!$C$9</f>
        <v>2</v>
      </c>
      <c r="H1" s="303"/>
      <c r="I1" s="310" t="s">
        <v>40</v>
      </c>
      <c r="J1" s="311"/>
      <c r="K1" s="312"/>
      <c r="L1" s="313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ตั้งค่าเดือน!$D$9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ธันวาคม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ตั้งค่าเดือน!$C$10</f>
        <v>2</v>
      </c>
      <c r="H1" s="303"/>
      <c r="I1" s="310" t="s">
        <v>40</v>
      </c>
      <c r="J1" s="311"/>
      <c r="K1" s="312"/>
      <c r="L1" s="313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ตั้งค่าเดือน!$D$10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มกราคม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ตั้งค่าเดือน!$C$11</f>
        <v>2</v>
      </c>
      <c r="H1" s="303"/>
      <c r="I1" s="310" t="s">
        <v>40</v>
      </c>
      <c r="J1" s="311"/>
      <c r="K1" s="312"/>
      <c r="L1" s="313" t="str">
        <f>ตั้งค่าเดือน!$B$11</f>
        <v>กุมภาพันธ์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ตั้งค่าเดือน!$D$11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กุมภาพันธ์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ตั้งค่าเดือน!$C$12</f>
        <v>2</v>
      </c>
      <c r="H1" s="303"/>
      <c r="I1" s="310" t="s">
        <v>40</v>
      </c>
      <c r="J1" s="311"/>
      <c r="K1" s="312"/>
      <c r="L1" s="313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ตั้งค่าเดือน!$D$12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มีนาคม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44" t="str">
        <f>ตั้งค่าเดือน!$B2</f>
        <v>พฤษภาคม</v>
      </c>
      <c r="E1" s="344" t="str">
        <f>ตั้งค่าเดือน!$B3</f>
        <v>มิถุนายน</v>
      </c>
      <c r="F1" s="344" t="str">
        <f>ตั้งค่าเดือน!$B4</f>
        <v>กรกฎาคม</v>
      </c>
      <c r="G1" s="344" t="str">
        <f>ตั้งค่าเดือน!$B5</f>
        <v>สิงหาคม</v>
      </c>
      <c r="H1" s="344" t="str">
        <f>ตั้งค่าเดือน!$B6</f>
        <v>กันยายน</v>
      </c>
      <c r="I1" s="345" t="str">
        <f>ตั้งค่าเดือน!$B7</f>
        <v>ตุลาคม</v>
      </c>
      <c r="J1" s="329" t="str">
        <f>ตั้งค่าเดือน!$B8</f>
        <v>พฤศจิกายน</v>
      </c>
      <c r="K1" s="329" t="str">
        <f>ตั้งค่าเดือน!$B9</f>
        <v>ธันวาคม</v>
      </c>
      <c r="L1" s="329" t="str">
        <f>ตั้งค่าเดือน!$B10</f>
        <v>มกราคม</v>
      </c>
      <c r="M1" s="329" t="str">
        <f>ตั้งค่าเดือน!$B11</f>
        <v>กุมภาพันธ์</v>
      </c>
      <c r="N1" s="329" t="str">
        <f>ตั้งค่าเดือน!$B12</f>
        <v>มีนาคม</v>
      </c>
      <c r="O1" s="338" t="s">
        <v>120</v>
      </c>
      <c r="P1" s="341" t="s">
        <v>121</v>
      </c>
      <c r="Q1" s="19"/>
      <c r="R1" s="20"/>
      <c r="S1" s="20"/>
      <c r="T1" s="21"/>
      <c r="U1" s="327" t="s">
        <v>92</v>
      </c>
      <c r="V1" s="32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8" t="s">
        <v>32</v>
      </c>
      <c r="C2" s="346" t="s">
        <v>53</v>
      </c>
      <c r="D2" s="344"/>
      <c r="E2" s="344"/>
      <c r="F2" s="344"/>
      <c r="G2" s="344"/>
      <c r="H2" s="344"/>
      <c r="I2" s="345"/>
      <c r="J2" s="329"/>
      <c r="K2" s="329"/>
      <c r="L2" s="329"/>
      <c r="M2" s="329"/>
      <c r="N2" s="329"/>
      <c r="O2" s="339"/>
      <c r="P2" s="342"/>
      <c r="Q2" s="330" t="s">
        <v>91</v>
      </c>
      <c r="R2" s="331"/>
      <c r="S2" s="331"/>
      <c r="T2" s="332"/>
      <c r="U2" s="327"/>
      <c r="V2" s="328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8"/>
      <c r="C3" s="346"/>
      <c r="D3" s="344"/>
      <c r="E3" s="344"/>
      <c r="F3" s="344"/>
      <c r="G3" s="344"/>
      <c r="H3" s="344"/>
      <c r="I3" s="345"/>
      <c r="J3" s="329"/>
      <c r="K3" s="329"/>
      <c r="L3" s="329"/>
      <c r="M3" s="329"/>
      <c r="N3" s="329"/>
      <c r="O3" s="339"/>
      <c r="P3" s="342"/>
      <c r="Q3" s="333"/>
      <c r="R3" s="334"/>
      <c r="S3" s="334"/>
      <c r="T3" s="335"/>
      <c r="U3" s="327"/>
      <c r="V3" s="328"/>
      <c r="W3" s="42"/>
      <c r="X3" s="42"/>
      <c r="Y3" s="42"/>
    </row>
    <row r="4" spans="1:25" ht="21" x14ac:dyDescent="0.35">
      <c r="A4" s="18"/>
      <c r="B4" s="308"/>
      <c r="C4" s="346"/>
      <c r="D4" s="344"/>
      <c r="E4" s="344"/>
      <c r="F4" s="344"/>
      <c r="G4" s="344"/>
      <c r="H4" s="344"/>
      <c r="I4" s="345"/>
      <c r="J4" s="329"/>
      <c r="K4" s="329"/>
      <c r="L4" s="329"/>
      <c r="M4" s="329"/>
      <c r="N4" s="329"/>
      <c r="O4" s="340"/>
      <c r="P4" s="343"/>
      <c r="Q4" s="336">
        <f>SUM(D5:N5)</f>
        <v>98</v>
      </c>
      <c r="R4" s="336"/>
      <c r="S4" s="336"/>
      <c r="T4" s="337"/>
      <c r="U4" s="327"/>
      <c r="V4" s="328"/>
      <c r="W4" s="18"/>
      <c r="X4" s="18"/>
      <c r="Y4" s="18"/>
    </row>
    <row r="5" spans="1:25" x14ac:dyDescent="0.3">
      <c r="A5" s="18"/>
      <c r="B5" s="309"/>
      <c r="C5" s="347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27"/>
      <c r="V5" s="328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1" t="str">
        <f>IF($C17="","",'พ.ค.'!$AI15)</f>
        <v/>
      </c>
      <c r="E17" s="61" t="str">
        <f>IF($C17="","",'มิ.ย.'!$AI15)</f>
        <v/>
      </c>
      <c r="F17" s="61" t="str">
        <f>IF($C17="","",'ก.ค.'!$AI15)</f>
        <v/>
      </c>
      <c r="G17" s="61" t="str">
        <f>IF($C17="","",'ส.ค.'!$AI15)</f>
        <v/>
      </c>
      <c r="H17" s="61" t="str">
        <f>IF($C17="","",'ก.ย.'!$AI15)</f>
        <v/>
      </c>
      <c r="I17" s="61" t="str">
        <f>IF($C17="","",'ต.ค.'!$AI15)</f>
        <v/>
      </c>
      <c r="J17" s="27" t="str">
        <f>IF($C17="","",'พ.ย.'!$AI15)</f>
        <v/>
      </c>
      <c r="K17" s="27" t="str">
        <f>IF($C17="","",'ธ.ค.'!$AI15)</f>
        <v/>
      </c>
      <c r="L17" s="27" t="str">
        <f>IF($C17="","",'ม.ค.'!$AI15)</f>
        <v/>
      </c>
      <c r="M17" s="27" t="str">
        <f>IF($C17="","",'ก.พ.'!$AI15)</f>
        <v/>
      </c>
      <c r="N17" s="27" t="str">
        <f>IF($C17="","",'มี.ค.'!$AI15)</f>
        <v/>
      </c>
      <c r="O17" s="61" t="str">
        <f t="shared" si="0"/>
        <v/>
      </c>
      <c r="P17" s="63" t="str">
        <f t="shared" si="1"/>
        <v/>
      </c>
      <c r="Q17" s="72" t="str">
        <f t="shared" si="2"/>
        <v/>
      </c>
      <c r="R17" s="32" t="str">
        <f>IF($C17="","",SUM('พ.ค.'!AK15,'มิ.ย.'!AK15,'ก.ค.'!AK15,'ส.ค.'!AK15,'ก.ย.'!AK15,'ต.ค.'!AK15,'พ.ย.'!AK15,'ธ.ค.'!AK15,'ม.ค.'!AK15,'ก.พ.'!AK15,'มี.ค.'!AK15))</f>
        <v/>
      </c>
      <c r="S17" s="32" t="str">
        <f>IF($C17="","",SUM('พ.ค.'!AL15,'มิ.ย.'!AL15,'ก.ค.'!AL15,'ส.ค.'!AL15,'ก.ย.'!AL15,'ต.ค.'!AL15,'พ.ย.'!AL15,'ธ.ค.'!AL15,'ม.ค.'!AL15,'ก.พ.'!AL15,'มี.ค.'!AL15))</f>
        <v/>
      </c>
      <c r="T17" s="31" t="str">
        <f>IF($C17="","",SUM('พ.ค.'!AM15,'มิ.ย.'!AM15,'ก.ค.'!AM15,'ส.ค.'!AM15,'ก.ย.'!AM15,'ต.ค.'!AM15,'พ.ย.'!AM15,'ธ.ค.'!AM15,'ม.ค.'!AM15,'ก.พ.'!AM15,'มี.ค.'!AM15))</f>
        <v/>
      </c>
      <c r="U17" s="33" t="str">
        <f>IF($C17="","",IF(รายชื่อนักเรียน!H13="ย้ายออก","ย้ายออก",(Q17/$Q$4)*100))</f>
        <v/>
      </c>
      <c r="V17" s="26" t="str">
        <f>IF($C17="","",IF(รายชื่อนักเรียน!H13="ย้ายออก","ย้ายออก",IF(U17&gt;=ตั้งค่าปพ5!$I$18,"ผ่าน","ไม่ผ่าน")))</f>
        <v/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1" t="str">
        <f>IF($C18="","",'พ.ค.'!$AI16)</f>
        <v/>
      </c>
      <c r="E18" s="61" t="str">
        <f>IF($C18="","",'มิ.ย.'!$AI16)</f>
        <v/>
      </c>
      <c r="F18" s="61" t="str">
        <f>IF($C18="","",'ก.ค.'!$AI16)</f>
        <v/>
      </c>
      <c r="G18" s="61" t="str">
        <f>IF($C18="","",'ส.ค.'!$AI16)</f>
        <v/>
      </c>
      <c r="H18" s="61" t="str">
        <f>IF($C18="","",'ก.ย.'!$AI16)</f>
        <v/>
      </c>
      <c r="I18" s="61" t="str">
        <f>IF($C18="","",'ต.ค.'!$AI16)</f>
        <v/>
      </c>
      <c r="J18" s="27" t="str">
        <f>IF($C18="","",'พ.ย.'!$AI16)</f>
        <v/>
      </c>
      <c r="K18" s="27" t="str">
        <f>IF($C18="","",'ธ.ค.'!$AI16)</f>
        <v/>
      </c>
      <c r="L18" s="27" t="str">
        <f>IF($C18="","",'ม.ค.'!$AI16)</f>
        <v/>
      </c>
      <c r="M18" s="27" t="str">
        <f>IF($C18="","",'ก.พ.'!$AI16)</f>
        <v/>
      </c>
      <c r="N18" s="27" t="str">
        <f>IF($C18="","",'มี.ค.'!$AI16)</f>
        <v/>
      </c>
      <c r="O18" s="61" t="str">
        <f t="shared" si="0"/>
        <v/>
      </c>
      <c r="P18" s="63" t="str">
        <f t="shared" si="1"/>
        <v/>
      </c>
      <c r="Q18" s="72" t="str">
        <f t="shared" si="2"/>
        <v/>
      </c>
      <c r="R18" s="32" t="str">
        <f>IF($C18="","",SUM('พ.ค.'!AK16,'มิ.ย.'!AK16,'ก.ค.'!AK16,'ส.ค.'!AK16,'ก.ย.'!AK16,'ต.ค.'!AK16,'พ.ย.'!AK16,'ธ.ค.'!AK16,'ม.ค.'!AK16,'ก.พ.'!AK16,'มี.ค.'!AK16))</f>
        <v/>
      </c>
      <c r="S18" s="32" t="str">
        <f>IF($C18="","",SUM('พ.ค.'!AL16,'มิ.ย.'!AL16,'ก.ค.'!AL16,'ส.ค.'!AL16,'ก.ย.'!AL16,'ต.ค.'!AL16,'พ.ย.'!AL16,'ธ.ค.'!AL16,'ม.ค.'!AL16,'ก.พ.'!AL16,'มี.ค.'!AL16))</f>
        <v/>
      </c>
      <c r="T18" s="31" t="str">
        <f>IF($C18="","",SUM('พ.ค.'!AM16,'มิ.ย.'!AM16,'ก.ค.'!AM16,'ส.ค.'!AM16,'ก.ย.'!AM16,'ต.ค.'!AM16,'พ.ย.'!AM16,'ธ.ค.'!AM16,'ม.ค.'!AM16,'ก.พ.'!AM16,'มี.ค.'!AM16))</f>
        <v/>
      </c>
      <c r="U18" s="33" t="str">
        <f>IF($C18="","",IF(รายชื่อนักเรียน!H14="ย้ายออก","ย้ายออก",(Q18/$Q$4)*100))</f>
        <v/>
      </c>
      <c r="V18" s="26" t="str">
        <f>IF($C18="","",IF(รายชื่อนักเรียน!H14="ย้ายออก","ย้ายออก",IF(U18&gt;=ตั้งค่าปพ5!$I$18,"ผ่าน","ไม่ผ่าน")))</f>
        <v/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0" t="str">
        <f>"รายชื่อนักเรียน ปีการศึกษา " &amp; ตั้งค่าปพ5!I3</f>
        <v>รายชื่อนักเรียน ปีการศึกษา 2568</v>
      </c>
      <c r="C1" s="351"/>
      <c r="D1" s="351"/>
      <c r="E1" s="351"/>
      <c r="F1" s="351"/>
      <c r="G1" s="351"/>
      <c r="H1" s="351"/>
      <c r="I1" s="352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8" t="str">
        <f>IF(ตั้งค่าปพ5!I4="","",ตั้งค่าปพ5!I4)</f>
        <v>ศาลาพัน</v>
      </c>
      <c r="E2" s="348"/>
      <c r="F2" s="57" t="s">
        <v>129</v>
      </c>
      <c r="G2" s="349" t="str">
        <f>IF(ตั้งค่าปพ5!I9="","",ตั้งค่าปพ5!I9)</f>
        <v>ประถมศึกษาปีที่ 3/1</v>
      </c>
      <c r="H2" s="349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8"/>
      <c r="F3" s="348"/>
      <c r="G3" s="349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4 คน</v>
      </c>
      <c r="H3" s="349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04009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1-1297-01711-93-6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ผรัณชัย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ดีนิล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04010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1-1394-00112-88-0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กฤติณ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บาระพรม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04012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1-1399-00859-41-1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ปวริศร์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ชัยณรงค์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04016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1-1206-01196-32-2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เกศมณี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เชื้อชัยนาท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04056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1-1394-00117-77-6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เมญาดา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พรชัย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04098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1-1399-00861-36-9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กมลวรรณ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ภิรมย์พร้อม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04107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7-1307-00023-33-6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หนุ่ม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04134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1-1010-00588-15-4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พูนทรัพย์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ชาญสูงเนิน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04185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1-7498-00672-16-0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วรรณพร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ปีนะสา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04209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1-4099-04584-12-0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ศิวกร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แก้วภักดี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04224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1-4096-00607-95-2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อิสริยยศ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แสนพิมพ์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V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63" t="s">
        <v>166</v>
      </c>
      <c r="E1" s="359" t="s">
        <v>167</v>
      </c>
      <c r="F1" s="359"/>
      <c r="G1" s="359"/>
      <c r="H1" s="359"/>
      <c r="I1" s="359"/>
      <c r="J1" s="359"/>
      <c r="K1" s="359" t="s">
        <v>40</v>
      </c>
      <c r="L1" s="359"/>
      <c r="M1" s="359"/>
      <c r="N1" s="360" t="str">
        <f>ตั้งค่าเดือน!$B2</f>
        <v>พฤษภาคม</v>
      </c>
      <c r="O1" s="360"/>
      <c r="P1" s="360"/>
      <c r="Q1" s="360"/>
      <c r="R1" s="360"/>
      <c r="S1" s="360"/>
      <c r="T1" s="360"/>
      <c r="U1" s="359" t="s">
        <v>164</v>
      </c>
      <c r="V1" s="359"/>
      <c r="W1" s="360">
        <f>ตั้งค่าเดือน!$D2</f>
        <v>2568</v>
      </c>
      <c r="X1" s="360"/>
      <c r="Y1" s="360"/>
      <c r="Z1" s="360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2" t="s">
        <v>161</v>
      </c>
      <c r="AL1" s="363" t="s">
        <v>166</v>
      </c>
      <c r="AM1" s="359" t="s">
        <v>167</v>
      </c>
      <c r="AN1" s="359"/>
      <c r="AO1" s="359"/>
      <c r="AP1" s="359"/>
      <c r="AQ1" s="359"/>
      <c r="AR1" s="359"/>
      <c r="AS1" s="359" t="s">
        <v>40</v>
      </c>
      <c r="AT1" s="359"/>
      <c r="AU1" s="359"/>
      <c r="AV1" s="360" t="str">
        <f>ตั้งค่าเดือน!$B3</f>
        <v>มิถุนายน</v>
      </c>
      <c r="AW1" s="360"/>
      <c r="AX1" s="360"/>
      <c r="AY1" s="360"/>
      <c r="AZ1" s="360"/>
      <c r="BA1" s="360"/>
      <c r="BB1" s="360"/>
      <c r="BC1" s="359" t="s">
        <v>164</v>
      </c>
      <c r="BD1" s="359"/>
      <c r="BE1" s="360">
        <f>ตั้งค่าเดือน!$D3</f>
        <v>2568</v>
      </c>
      <c r="BF1" s="360"/>
      <c r="BG1" s="360"/>
      <c r="BH1" s="360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2" t="s">
        <v>161</v>
      </c>
      <c r="BT1" s="363" t="s">
        <v>166</v>
      </c>
      <c r="BU1" s="359" t="s">
        <v>167</v>
      </c>
      <c r="BV1" s="359"/>
      <c r="BW1" s="359"/>
      <c r="BX1" s="359"/>
      <c r="BY1" s="359"/>
      <c r="BZ1" s="359"/>
      <c r="CA1" s="359" t="s">
        <v>40</v>
      </c>
      <c r="CB1" s="359"/>
      <c r="CC1" s="359"/>
      <c r="CD1" s="360" t="str">
        <f>ตั้งค่าเดือน!$B4</f>
        <v>กรกฎาคม</v>
      </c>
      <c r="CE1" s="360"/>
      <c r="CF1" s="360"/>
      <c r="CG1" s="360"/>
      <c r="CH1" s="360"/>
      <c r="CI1" s="360"/>
      <c r="CJ1" s="360"/>
      <c r="CK1" s="359" t="s">
        <v>164</v>
      </c>
      <c r="CL1" s="359"/>
      <c r="CM1" s="360">
        <f>ตั้งค่าเดือน!$D4</f>
        <v>2568</v>
      </c>
      <c r="CN1" s="360"/>
      <c r="CO1" s="360"/>
      <c r="CP1" s="360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2" t="s">
        <v>161</v>
      </c>
      <c r="DB1" s="363" t="s">
        <v>166</v>
      </c>
      <c r="DC1" s="359" t="s">
        <v>167</v>
      </c>
      <c r="DD1" s="359"/>
      <c r="DE1" s="359"/>
      <c r="DF1" s="359"/>
      <c r="DG1" s="359"/>
      <c r="DH1" s="359"/>
      <c r="DI1" s="359" t="s">
        <v>40</v>
      </c>
      <c r="DJ1" s="359"/>
      <c r="DK1" s="359"/>
      <c r="DL1" s="360" t="str">
        <f>ตั้งค่าเดือน!$B5</f>
        <v>สิงหาคม</v>
      </c>
      <c r="DM1" s="360"/>
      <c r="DN1" s="360"/>
      <c r="DO1" s="360"/>
      <c r="DP1" s="360"/>
      <c r="DQ1" s="360"/>
      <c r="DR1" s="360"/>
      <c r="DS1" s="359" t="s">
        <v>164</v>
      </c>
      <c r="DT1" s="359"/>
      <c r="DU1" s="360">
        <f>ตั้งค่าเดือน!$D5</f>
        <v>2568</v>
      </c>
      <c r="DV1" s="360"/>
      <c r="DW1" s="360"/>
      <c r="DX1" s="360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2" t="s">
        <v>161</v>
      </c>
      <c r="EJ1" s="363" t="s">
        <v>166</v>
      </c>
      <c r="EK1" s="359" t="s">
        <v>167</v>
      </c>
      <c r="EL1" s="359"/>
      <c r="EM1" s="359"/>
      <c r="EN1" s="359"/>
      <c r="EO1" s="359"/>
      <c r="EP1" s="359"/>
      <c r="EQ1" s="359" t="s">
        <v>40</v>
      </c>
      <c r="ER1" s="359"/>
      <c r="ES1" s="359"/>
      <c r="ET1" s="360" t="str">
        <f>ตั้งค่าเดือน!$B6</f>
        <v>กันยายน</v>
      </c>
      <c r="EU1" s="360"/>
      <c r="EV1" s="360"/>
      <c r="EW1" s="360"/>
      <c r="EX1" s="360"/>
      <c r="EY1" s="360"/>
      <c r="EZ1" s="360"/>
      <c r="FA1" s="359" t="s">
        <v>164</v>
      </c>
      <c r="FB1" s="359"/>
      <c r="FC1" s="360">
        <f>ตั้งค่าเดือน!$D6</f>
        <v>2568</v>
      </c>
      <c r="FD1" s="360"/>
      <c r="FE1" s="360"/>
      <c r="FF1" s="360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2" t="s">
        <v>161</v>
      </c>
      <c r="FR1" s="363" t="s">
        <v>166</v>
      </c>
      <c r="FS1" s="359" t="s">
        <v>167</v>
      </c>
      <c r="FT1" s="359"/>
      <c r="FU1" s="359"/>
      <c r="FV1" s="359"/>
      <c r="FW1" s="359"/>
      <c r="FX1" s="359"/>
      <c r="FY1" s="359" t="s">
        <v>40</v>
      </c>
      <c r="FZ1" s="359"/>
      <c r="GA1" s="359"/>
      <c r="GB1" s="360" t="str">
        <f>ตั้งค่าเดือน!$B7</f>
        <v>ตุลาคม</v>
      </c>
      <c r="GC1" s="360"/>
      <c r="GD1" s="360"/>
      <c r="GE1" s="360"/>
      <c r="GF1" s="360"/>
      <c r="GG1" s="360"/>
      <c r="GH1" s="360"/>
      <c r="GI1" s="359" t="s">
        <v>164</v>
      </c>
      <c r="GJ1" s="359"/>
      <c r="GK1" s="360">
        <f>ตั้งค่าเดือน!$D7</f>
        <v>2568</v>
      </c>
      <c r="GL1" s="360"/>
      <c r="GM1" s="360"/>
      <c r="GN1" s="360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2" t="s">
        <v>161</v>
      </c>
      <c r="GZ1" s="363" t="s">
        <v>166</v>
      </c>
      <c r="HA1" s="359" t="s">
        <v>167</v>
      </c>
      <c r="HB1" s="359"/>
      <c r="HC1" s="359"/>
      <c r="HD1" s="359"/>
      <c r="HE1" s="359"/>
      <c r="HF1" s="359"/>
      <c r="HG1" s="359" t="s">
        <v>40</v>
      </c>
      <c r="HH1" s="359"/>
      <c r="HI1" s="359"/>
      <c r="HJ1" s="360" t="str">
        <f>ตั้งค่าเดือน!$B8</f>
        <v>พฤศจิกายน</v>
      </c>
      <c r="HK1" s="360"/>
      <c r="HL1" s="360"/>
      <c r="HM1" s="360"/>
      <c r="HN1" s="360"/>
      <c r="HO1" s="360"/>
      <c r="HP1" s="360"/>
      <c r="HQ1" s="359" t="s">
        <v>164</v>
      </c>
      <c r="HR1" s="359"/>
      <c r="HS1" s="360">
        <f>ตั้งค่าเดือน!$D8</f>
        <v>2568</v>
      </c>
      <c r="HT1" s="360"/>
      <c r="HU1" s="360"/>
      <c r="HV1" s="360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2" t="s">
        <v>161</v>
      </c>
      <c r="IH1" s="363" t="s">
        <v>166</v>
      </c>
      <c r="II1" s="359" t="s">
        <v>167</v>
      </c>
      <c r="IJ1" s="359"/>
      <c r="IK1" s="359"/>
      <c r="IL1" s="359"/>
      <c r="IM1" s="359"/>
      <c r="IN1" s="359"/>
      <c r="IO1" s="359" t="s">
        <v>40</v>
      </c>
      <c r="IP1" s="359"/>
      <c r="IQ1" s="359"/>
      <c r="IR1" s="360" t="str">
        <f>ตั้งค่าเดือน!$B9</f>
        <v>ธันวาคม</v>
      </c>
      <c r="IS1" s="360"/>
      <c r="IT1" s="360"/>
      <c r="IU1" s="360"/>
      <c r="IV1" s="360"/>
      <c r="IW1" s="360"/>
      <c r="IX1" s="360"/>
      <c r="IY1" s="359" t="s">
        <v>164</v>
      </c>
      <c r="IZ1" s="359"/>
      <c r="JA1" s="360">
        <f>ตั้งค่าเดือน!$D9</f>
        <v>2568</v>
      </c>
      <c r="JB1" s="360"/>
      <c r="JC1" s="360"/>
      <c r="JD1" s="360"/>
      <c r="JE1" s="361"/>
      <c r="JF1" s="361"/>
      <c r="JG1" s="361"/>
      <c r="JH1" s="361"/>
      <c r="JI1" s="361"/>
      <c r="JJ1" s="361"/>
      <c r="JK1" s="361"/>
      <c r="JL1" s="361"/>
      <c r="JM1" s="361"/>
      <c r="JN1" s="361"/>
      <c r="JO1" s="362" t="s">
        <v>161</v>
      </c>
      <c r="JP1" s="363" t="s">
        <v>166</v>
      </c>
      <c r="JQ1" s="359" t="s">
        <v>167</v>
      </c>
      <c r="JR1" s="359"/>
      <c r="JS1" s="359"/>
      <c r="JT1" s="359"/>
      <c r="JU1" s="359"/>
      <c r="JV1" s="359"/>
      <c r="JW1" s="359" t="s">
        <v>40</v>
      </c>
      <c r="JX1" s="359"/>
      <c r="JY1" s="359"/>
      <c r="JZ1" s="360" t="str">
        <f>ตั้งค่าเดือน!$B10</f>
        <v>มกราคม</v>
      </c>
      <c r="KA1" s="360"/>
      <c r="KB1" s="360"/>
      <c r="KC1" s="360"/>
      <c r="KD1" s="360"/>
      <c r="KE1" s="360"/>
      <c r="KF1" s="360"/>
      <c r="KG1" s="359" t="s">
        <v>164</v>
      </c>
      <c r="KH1" s="359"/>
      <c r="KI1" s="360">
        <f>ตั้งค่าเดือน!$D10</f>
        <v>2569</v>
      </c>
      <c r="KJ1" s="360"/>
      <c r="KK1" s="360"/>
      <c r="KL1" s="360"/>
      <c r="KM1" s="361"/>
      <c r="KN1" s="361"/>
      <c r="KO1" s="361"/>
      <c r="KP1" s="361"/>
      <c r="KQ1" s="361"/>
      <c r="KR1" s="361"/>
      <c r="KS1" s="361"/>
      <c r="KT1" s="361"/>
      <c r="KU1" s="361"/>
      <c r="KV1" s="361"/>
      <c r="KW1" s="362" t="s">
        <v>161</v>
      </c>
      <c r="KX1" s="363" t="s">
        <v>166</v>
      </c>
      <c r="KY1" s="359" t="s">
        <v>167</v>
      </c>
      <c r="KZ1" s="359"/>
      <c r="LA1" s="359"/>
      <c r="LB1" s="359"/>
      <c r="LC1" s="359"/>
      <c r="LD1" s="359"/>
      <c r="LE1" s="359" t="s">
        <v>40</v>
      </c>
      <c r="LF1" s="359"/>
      <c r="LG1" s="359"/>
      <c r="LH1" s="360" t="str">
        <f>ตั้งค่าเดือน!$B11</f>
        <v>กุมภาพันธ์</v>
      </c>
      <c r="LI1" s="360"/>
      <c r="LJ1" s="360"/>
      <c r="LK1" s="360"/>
      <c r="LL1" s="360"/>
      <c r="LM1" s="360"/>
      <c r="LN1" s="360"/>
      <c r="LO1" s="359" t="s">
        <v>164</v>
      </c>
      <c r="LP1" s="359"/>
      <c r="LQ1" s="360">
        <f>ตั้งค่าเดือน!$D11</f>
        <v>2569</v>
      </c>
      <c r="LR1" s="360"/>
      <c r="LS1" s="360"/>
      <c r="LT1" s="360"/>
      <c r="LU1" s="361"/>
      <c r="LV1" s="361"/>
      <c r="LW1" s="361"/>
      <c r="LX1" s="361"/>
      <c r="LY1" s="361"/>
      <c r="LZ1" s="361"/>
      <c r="MA1" s="361"/>
      <c r="MB1" s="361"/>
      <c r="MC1" s="361"/>
      <c r="MD1" s="361"/>
      <c r="ME1" s="362" t="s">
        <v>161</v>
      </c>
      <c r="MF1" s="363" t="s">
        <v>166</v>
      </c>
      <c r="MG1" s="359" t="s">
        <v>167</v>
      </c>
      <c r="MH1" s="359"/>
      <c r="MI1" s="359"/>
      <c r="MJ1" s="359"/>
      <c r="MK1" s="359"/>
      <c r="ML1" s="359"/>
      <c r="MM1" s="359" t="s">
        <v>40</v>
      </c>
      <c r="MN1" s="359"/>
      <c r="MO1" s="359"/>
      <c r="MP1" s="360" t="str">
        <f>ตั้งค่าเดือน!$B12</f>
        <v>มีนาคม</v>
      </c>
      <c r="MQ1" s="360"/>
      <c r="MR1" s="360"/>
      <c r="MS1" s="360"/>
      <c r="MT1" s="360"/>
      <c r="MU1" s="360"/>
      <c r="MV1" s="360"/>
      <c r="MW1" s="359" t="s">
        <v>164</v>
      </c>
      <c r="MX1" s="359"/>
      <c r="MY1" s="360">
        <f>ตั้งค่าเดือน!$D12</f>
        <v>2569</v>
      </c>
      <c r="MZ1" s="360"/>
      <c r="NA1" s="360"/>
      <c r="NB1" s="360"/>
      <c r="NC1" s="361"/>
      <c r="ND1" s="361"/>
      <c r="NE1" s="361"/>
      <c r="NF1" s="361"/>
      <c r="NG1" s="361"/>
      <c r="NH1" s="361"/>
      <c r="NI1" s="361"/>
      <c r="NJ1" s="361"/>
      <c r="NK1" s="361"/>
      <c r="NL1" s="361"/>
      <c r="NM1" s="362" t="s">
        <v>161</v>
      </c>
    </row>
    <row r="2" spans="1:377" ht="23.25" x14ac:dyDescent="0.35">
      <c r="A2" s="93" t="s">
        <v>260</v>
      </c>
      <c r="B2" s="92">
        <v>1</v>
      </c>
      <c r="C2" s="94"/>
      <c r="D2" s="363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62"/>
      <c r="AL2" s="363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62"/>
      <c r="BT2" s="363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62"/>
      <c r="DB2" s="363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62"/>
      <c r="EJ2" s="363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62"/>
      <c r="FR2" s="363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62"/>
      <c r="GZ2" s="363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62"/>
      <c r="IH2" s="363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62"/>
      <c r="JP2" s="363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62"/>
      <c r="KX2" s="363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62"/>
      <c r="MF2" s="363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62"/>
    </row>
    <row r="3" spans="1:377" x14ac:dyDescent="0.35">
      <c r="A3" s="64"/>
      <c r="B3" s="64"/>
      <c r="C3" s="64"/>
      <c r="D3" s="363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62"/>
      <c r="AL3" s="363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62"/>
      <c r="BT3" s="363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62"/>
      <c r="DB3" s="363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62"/>
      <c r="EJ3" s="363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62"/>
      <c r="FR3" s="363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62"/>
      <c r="GZ3" s="363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62"/>
      <c r="IH3" s="363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62"/>
      <c r="JP3" s="363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62"/>
      <c r="KX3" s="363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62"/>
      <c r="MF3" s="363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62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 t="str">
        <f>IF($B$2=1,IF('พ.ค.'!AI15="","",'พ.ค.'!AI15),IF('พ.ค.'!AI45="","",'พ.ค.'!AI45))</f>
        <v/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 t="str">
        <f>IF($B$2=1,IF('มิ.ย.'!AI15="","",'มิ.ย.'!AI15),IF('มิ.ย.'!AI45="","",'มิ.ย.'!AI45))</f>
        <v/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 t="str">
        <f>IF($B$2=1,IF('ก.ค.'!AI15="","",'ก.ค.'!AI15),IF('ก.ค.'!AI45="","",'ก.ค.'!AI45))</f>
        <v/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 t="str">
        <f>IF($B$2=1,IF('ส.ค.'!AI15="","",'ส.ค.'!AI15),IF('ส.ค.'!AI45="","",'ส.ค.'!AI45))</f>
        <v/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 t="str">
        <f>IF($B$2=1,IF('ก.ย.'!AI15="","",'ก.ย.'!AI15),IF('ก.ย.'!AI45="","",'ก.ย.'!AI45))</f>
        <v/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 t="str">
        <f>IF($B$2=1,IF('ต.ค.'!AI15="","",'ต.ค.'!AI15),IF('ต.ค.'!AI45="","",'ต.ค.'!AI45))</f>
        <v/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 t="str">
        <f>IF($B$2=1,IF('พ.ย.'!AI15="","",'พ.ย.'!AI15),IF('พ.ย.'!AI45="","",'พ.ย.'!AI45))</f>
        <v/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 t="str">
        <f>IF($B$2=1,IF('ธ.ค.'!AI15="","",'ธ.ค.'!AI15),IF('ธ.ค.'!AI45="","",'ธ.ค.'!AI45))</f>
        <v/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 t="str">
        <f>IF($B$2=1,IF('ม.ค.'!AI15="","",'ม.ค.'!AI15),IF('ม.ค.'!AI45="","",'ม.ค.'!AI45))</f>
        <v/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 t="str">
        <f>IF($B$2=1,IF('ก.พ.'!AI15="","",'ก.พ.'!AI15),IF('ก.พ.'!AI45="","",'ก.พ.'!AI45))</f>
        <v/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 t="str">
        <f>IF($B$2=1,IF('มี.ค.'!AI15="","",'มี.ค.'!AI15),IF('มี.ค.'!AI45="","",'มี.ค.'!AI45))</f>
        <v/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 t="str">
        <f>IF($B$2=1,IF('พ.ค.'!AI16="","",'พ.ค.'!AI16),IF('พ.ค.'!AI46="","",'พ.ค.'!AI46))</f>
        <v/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 t="str">
        <f>IF($B$2=1,IF('มิ.ย.'!AI16="","",'มิ.ย.'!AI16),IF('มิ.ย.'!AI46="","",'มิ.ย.'!AI46))</f>
        <v/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 t="str">
        <f>IF($B$2=1,IF('ก.ค.'!AI16="","",'ก.ค.'!AI16),IF('ก.ค.'!AI46="","",'ก.ค.'!AI46))</f>
        <v/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 t="str">
        <f>IF($B$2=1,IF('ส.ค.'!AI16="","",'ส.ค.'!AI16),IF('ส.ค.'!AI46="","",'ส.ค.'!AI46))</f>
        <v/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 t="str">
        <f>IF($B$2=1,IF('ก.ย.'!AI16="","",'ก.ย.'!AI16),IF('ก.ย.'!AI46="","",'ก.ย.'!AI46))</f>
        <v/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 t="str">
        <f>IF($B$2=1,IF('ต.ค.'!AI16="","",'ต.ค.'!AI16),IF('ต.ค.'!AI46="","",'ต.ค.'!AI46))</f>
        <v/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 t="str">
        <f>IF($B$2=1,IF('พ.ย.'!AI16="","",'พ.ย.'!AI16),IF('พ.ย.'!AI46="","",'พ.ย.'!AI46))</f>
        <v/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 t="str">
        <f>IF($B$2=1,IF('ธ.ค.'!AI16="","",'ธ.ค.'!AI16),IF('ธ.ค.'!AI46="","",'ธ.ค.'!AI46))</f>
        <v/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 t="str">
        <f>IF($B$2=1,IF('ม.ค.'!AI16="","",'ม.ค.'!AI16),IF('ม.ค.'!AI46="","",'ม.ค.'!AI46))</f>
        <v/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 t="str">
        <f>IF($B$2=1,IF('ก.พ.'!AI16="","",'ก.พ.'!AI16),IF('ก.พ.'!AI46="","",'ก.พ.'!AI46))</f>
        <v/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 t="str">
        <f>IF($B$2=1,IF('มี.ค.'!AI16="","",'มี.ค.'!AI16),IF('มี.ค.'!AI46="","",'มี.ค.'!AI46))</f>
        <v/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3" t="s">
        <v>162</v>
      </c>
      <c r="E34" s="354"/>
      <c r="F34" s="354"/>
      <c r="G34" s="355"/>
      <c r="H34" s="356" t="str">
        <f>IF('พ.ค.'!D64="","",'พ.ค.'!D64)</f>
        <v/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8"/>
      <c r="AL34" s="353" t="s">
        <v>162</v>
      </c>
      <c r="AM34" s="354"/>
      <c r="AN34" s="354"/>
      <c r="AO34" s="355"/>
      <c r="AP34" s="356" t="str">
        <f>IF('มิ.ย.'!D64="","",'มิ.ย.'!D64)</f>
        <v/>
      </c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7"/>
      <c r="BF34" s="357"/>
      <c r="BG34" s="357"/>
      <c r="BH34" s="357"/>
      <c r="BI34" s="357"/>
      <c r="BJ34" s="357"/>
      <c r="BK34" s="357"/>
      <c r="BL34" s="357"/>
      <c r="BM34" s="357"/>
      <c r="BN34" s="357"/>
      <c r="BO34" s="357"/>
      <c r="BP34" s="357"/>
      <c r="BQ34" s="357"/>
      <c r="BR34" s="357"/>
      <c r="BS34" s="358"/>
      <c r="BT34" s="353" t="s">
        <v>162</v>
      </c>
      <c r="BU34" s="354"/>
      <c r="BV34" s="354"/>
      <c r="BW34" s="355"/>
      <c r="BX34" s="356" t="str">
        <f>IF('ก.ค.'!D64="","",'ก.ค.'!D64)</f>
        <v/>
      </c>
      <c r="BY34" s="357"/>
      <c r="BZ34" s="357"/>
      <c r="CA34" s="357"/>
      <c r="CB34" s="357"/>
      <c r="CC34" s="357"/>
      <c r="CD34" s="357"/>
      <c r="CE34" s="357"/>
      <c r="CF34" s="357"/>
      <c r="CG34" s="357"/>
      <c r="CH34" s="357"/>
      <c r="CI34" s="357"/>
      <c r="CJ34" s="357"/>
      <c r="CK34" s="357"/>
      <c r="CL34" s="357"/>
      <c r="CM34" s="357"/>
      <c r="CN34" s="357"/>
      <c r="CO34" s="357"/>
      <c r="CP34" s="357"/>
      <c r="CQ34" s="357"/>
      <c r="CR34" s="357"/>
      <c r="CS34" s="357"/>
      <c r="CT34" s="357"/>
      <c r="CU34" s="357"/>
      <c r="CV34" s="357"/>
      <c r="CW34" s="357"/>
      <c r="CX34" s="357"/>
      <c r="CY34" s="357"/>
      <c r="CZ34" s="357"/>
      <c r="DA34" s="358"/>
      <c r="DB34" s="353" t="s">
        <v>162</v>
      </c>
      <c r="DC34" s="354"/>
      <c r="DD34" s="354"/>
      <c r="DE34" s="355"/>
      <c r="DF34" s="356" t="str">
        <f>IF('ส.ค.'!D64="","",'ส.ค.'!D64)</f>
        <v/>
      </c>
      <c r="DG34" s="357"/>
      <c r="DH34" s="357"/>
      <c r="DI34" s="357"/>
      <c r="DJ34" s="357"/>
      <c r="DK34" s="357"/>
      <c r="DL34" s="357"/>
      <c r="DM34" s="357"/>
      <c r="DN34" s="357"/>
      <c r="DO34" s="357"/>
      <c r="DP34" s="357"/>
      <c r="DQ34" s="357"/>
      <c r="DR34" s="357"/>
      <c r="DS34" s="357"/>
      <c r="DT34" s="357"/>
      <c r="DU34" s="357"/>
      <c r="DV34" s="357"/>
      <c r="DW34" s="357"/>
      <c r="DX34" s="357"/>
      <c r="DY34" s="357"/>
      <c r="DZ34" s="357"/>
      <c r="EA34" s="357"/>
      <c r="EB34" s="357"/>
      <c r="EC34" s="357"/>
      <c r="ED34" s="357"/>
      <c r="EE34" s="357"/>
      <c r="EF34" s="357"/>
      <c r="EG34" s="357"/>
      <c r="EH34" s="357"/>
      <c r="EI34" s="358"/>
      <c r="EJ34" s="353" t="s">
        <v>162</v>
      </c>
      <c r="EK34" s="354"/>
      <c r="EL34" s="354"/>
      <c r="EM34" s="355"/>
      <c r="EN34" s="356" t="str">
        <f>IF('ก.ย.'!D64="","",'ก.ย.'!D64)</f>
        <v/>
      </c>
      <c r="EO34" s="357"/>
      <c r="EP34" s="357"/>
      <c r="EQ34" s="357"/>
      <c r="ER34" s="357"/>
      <c r="ES34" s="357"/>
      <c r="ET34" s="357"/>
      <c r="EU34" s="357"/>
      <c r="EV34" s="357"/>
      <c r="EW34" s="357"/>
      <c r="EX34" s="357"/>
      <c r="EY34" s="357"/>
      <c r="EZ34" s="357"/>
      <c r="FA34" s="357"/>
      <c r="FB34" s="357"/>
      <c r="FC34" s="357"/>
      <c r="FD34" s="357"/>
      <c r="FE34" s="357"/>
      <c r="FF34" s="357"/>
      <c r="FG34" s="357"/>
      <c r="FH34" s="357"/>
      <c r="FI34" s="357"/>
      <c r="FJ34" s="357"/>
      <c r="FK34" s="357"/>
      <c r="FL34" s="357"/>
      <c r="FM34" s="357"/>
      <c r="FN34" s="357"/>
      <c r="FO34" s="357"/>
      <c r="FP34" s="357"/>
      <c r="FQ34" s="358"/>
      <c r="FR34" s="353" t="s">
        <v>162</v>
      </c>
      <c r="FS34" s="354"/>
      <c r="FT34" s="354"/>
      <c r="FU34" s="355"/>
      <c r="FV34" s="356" t="str">
        <f>IF('ต.ค.'!D64="","",'ต.ค.'!D64)</f>
        <v/>
      </c>
      <c r="FW34" s="357"/>
      <c r="FX34" s="357"/>
      <c r="FY34" s="357"/>
      <c r="FZ34" s="357"/>
      <c r="GA34" s="357"/>
      <c r="GB34" s="357"/>
      <c r="GC34" s="357"/>
      <c r="GD34" s="357"/>
      <c r="GE34" s="357"/>
      <c r="GF34" s="357"/>
      <c r="GG34" s="357"/>
      <c r="GH34" s="357"/>
      <c r="GI34" s="357"/>
      <c r="GJ34" s="357"/>
      <c r="GK34" s="357"/>
      <c r="GL34" s="357"/>
      <c r="GM34" s="357"/>
      <c r="GN34" s="357"/>
      <c r="GO34" s="357"/>
      <c r="GP34" s="357"/>
      <c r="GQ34" s="357"/>
      <c r="GR34" s="357"/>
      <c r="GS34" s="357"/>
      <c r="GT34" s="357"/>
      <c r="GU34" s="357"/>
      <c r="GV34" s="357"/>
      <c r="GW34" s="357"/>
      <c r="GX34" s="357"/>
      <c r="GY34" s="358"/>
      <c r="GZ34" s="353" t="s">
        <v>162</v>
      </c>
      <c r="HA34" s="354"/>
      <c r="HB34" s="354"/>
      <c r="HC34" s="355"/>
      <c r="HD34" s="356" t="str">
        <f>IF('พ.ย.'!D64="","",'พ.ย.'!D64)</f>
        <v/>
      </c>
      <c r="HE34" s="357"/>
      <c r="HF34" s="357"/>
      <c r="HG34" s="357"/>
      <c r="HH34" s="357"/>
      <c r="HI34" s="357"/>
      <c r="HJ34" s="357"/>
      <c r="HK34" s="357"/>
      <c r="HL34" s="357"/>
      <c r="HM34" s="357"/>
      <c r="HN34" s="357"/>
      <c r="HO34" s="357"/>
      <c r="HP34" s="357"/>
      <c r="HQ34" s="357"/>
      <c r="HR34" s="357"/>
      <c r="HS34" s="357"/>
      <c r="HT34" s="357"/>
      <c r="HU34" s="357"/>
      <c r="HV34" s="357"/>
      <c r="HW34" s="357"/>
      <c r="HX34" s="357"/>
      <c r="HY34" s="357"/>
      <c r="HZ34" s="357"/>
      <c r="IA34" s="357"/>
      <c r="IB34" s="357"/>
      <c r="IC34" s="357"/>
      <c r="ID34" s="357"/>
      <c r="IE34" s="357"/>
      <c r="IF34" s="357"/>
      <c r="IG34" s="358"/>
      <c r="IH34" s="353" t="s">
        <v>162</v>
      </c>
      <c r="II34" s="354"/>
      <c r="IJ34" s="354"/>
      <c r="IK34" s="355"/>
      <c r="IL34" s="356" t="str">
        <f>IF('ธ.ค.'!D64="","",'ธ.ค.'!D64)</f>
        <v/>
      </c>
      <c r="IM34" s="357"/>
      <c r="IN34" s="357"/>
      <c r="IO34" s="357"/>
      <c r="IP34" s="357"/>
      <c r="IQ34" s="357"/>
      <c r="IR34" s="357"/>
      <c r="IS34" s="357"/>
      <c r="IT34" s="357"/>
      <c r="IU34" s="357"/>
      <c r="IV34" s="357"/>
      <c r="IW34" s="357"/>
      <c r="IX34" s="357"/>
      <c r="IY34" s="357"/>
      <c r="IZ34" s="357"/>
      <c r="JA34" s="357"/>
      <c r="JB34" s="357"/>
      <c r="JC34" s="357"/>
      <c r="JD34" s="357"/>
      <c r="JE34" s="357"/>
      <c r="JF34" s="357"/>
      <c r="JG34" s="357"/>
      <c r="JH34" s="357"/>
      <c r="JI34" s="357"/>
      <c r="JJ34" s="357"/>
      <c r="JK34" s="357"/>
      <c r="JL34" s="357"/>
      <c r="JM34" s="357"/>
      <c r="JN34" s="357"/>
      <c r="JO34" s="358"/>
      <c r="JP34" s="353" t="s">
        <v>162</v>
      </c>
      <c r="JQ34" s="354"/>
      <c r="JR34" s="354"/>
      <c r="JS34" s="355"/>
      <c r="JT34" s="356" t="str">
        <f>IF('ม.ค.'!D64="","",'ม.ค.'!D64)</f>
        <v/>
      </c>
      <c r="JU34" s="357"/>
      <c r="JV34" s="357"/>
      <c r="JW34" s="357"/>
      <c r="JX34" s="357"/>
      <c r="JY34" s="357"/>
      <c r="JZ34" s="357"/>
      <c r="KA34" s="357"/>
      <c r="KB34" s="357"/>
      <c r="KC34" s="357"/>
      <c r="KD34" s="357"/>
      <c r="KE34" s="357"/>
      <c r="KF34" s="357"/>
      <c r="KG34" s="357"/>
      <c r="KH34" s="357"/>
      <c r="KI34" s="357"/>
      <c r="KJ34" s="357"/>
      <c r="KK34" s="357"/>
      <c r="KL34" s="357"/>
      <c r="KM34" s="357"/>
      <c r="KN34" s="357"/>
      <c r="KO34" s="357"/>
      <c r="KP34" s="357"/>
      <c r="KQ34" s="357"/>
      <c r="KR34" s="357"/>
      <c r="KS34" s="357"/>
      <c r="KT34" s="357"/>
      <c r="KU34" s="357"/>
      <c r="KV34" s="357"/>
      <c r="KW34" s="358"/>
      <c r="KX34" s="353" t="s">
        <v>162</v>
      </c>
      <c r="KY34" s="354"/>
      <c r="KZ34" s="354"/>
      <c r="LA34" s="355"/>
      <c r="LB34" s="356" t="str">
        <f>IF('ก.พ.'!D64="","",'ก.พ.'!D64)</f>
        <v/>
      </c>
      <c r="LC34" s="357"/>
      <c r="LD34" s="357"/>
      <c r="LE34" s="357"/>
      <c r="LF34" s="357"/>
      <c r="LG34" s="357"/>
      <c r="LH34" s="357"/>
      <c r="LI34" s="357"/>
      <c r="LJ34" s="357"/>
      <c r="LK34" s="357"/>
      <c r="LL34" s="357"/>
      <c r="LM34" s="357"/>
      <c r="LN34" s="357"/>
      <c r="LO34" s="357"/>
      <c r="LP34" s="357"/>
      <c r="LQ34" s="357"/>
      <c r="LR34" s="357"/>
      <c r="LS34" s="357"/>
      <c r="LT34" s="357"/>
      <c r="LU34" s="357"/>
      <c r="LV34" s="357"/>
      <c r="LW34" s="357"/>
      <c r="LX34" s="357"/>
      <c r="LY34" s="357"/>
      <c r="LZ34" s="357"/>
      <c r="MA34" s="357"/>
      <c r="MB34" s="357"/>
      <c r="MC34" s="357"/>
      <c r="MD34" s="357"/>
      <c r="ME34" s="358"/>
      <c r="MF34" s="353" t="s">
        <v>162</v>
      </c>
      <c r="MG34" s="354"/>
      <c r="MH34" s="354"/>
      <c r="MI34" s="355"/>
      <c r="MJ34" s="356" t="str">
        <f>IF('มี.ค.'!D64="","",'มี.ค.'!D64)</f>
        <v/>
      </c>
      <c r="MK34" s="357"/>
      <c r="ML34" s="357"/>
      <c r="MM34" s="357"/>
      <c r="MN34" s="357"/>
      <c r="MO34" s="357"/>
      <c r="MP34" s="357"/>
      <c r="MQ34" s="357"/>
      <c r="MR34" s="357"/>
      <c r="MS34" s="357"/>
      <c r="MT34" s="357"/>
      <c r="MU34" s="357"/>
      <c r="MV34" s="357"/>
      <c r="MW34" s="357"/>
      <c r="MX34" s="357"/>
      <c r="MY34" s="357"/>
      <c r="MZ34" s="357"/>
      <c r="NA34" s="357"/>
      <c r="NB34" s="357"/>
      <c r="NC34" s="357"/>
      <c r="ND34" s="357"/>
      <c r="NE34" s="357"/>
      <c r="NF34" s="357"/>
      <c r="NG34" s="357"/>
      <c r="NH34" s="357"/>
      <c r="NI34" s="357"/>
      <c r="NJ34" s="357"/>
      <c r="NK34" s="357"/>
      <c r="NL34" s="357"/>
      <c r="NM34" s="358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7" t="s">
        <v>328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48" t="s">
        <v>0</v>
      </c>
      <c r="C3" s="248"/>
      <c r="D3" s="248"/>
      <c r="E3" s="248"/>
      <c r="F3" s="248"/>
      <c r="G3" s="248"/>
      <c r="H3" s="248"/>
      <c r="I3" s="271">
        <v>2568</v>
      </c>
      <c r="J3" s="272"/>
      <c r="K3" s="272"/>
      <c r="L3" s="272"/>
      <c r="M3" s="272"/>
      <c r="N3" s="272"/>
      <c r="O3" s="272"/>
      <c r="P3" s="272"/>
      <c r="Q3" s="273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48" t="s">
        <v>1</v>
      </c>
      <c r="C4" s="248"/>
      <c r="D4" s="248"/>
      <c r="E4" s="248"/>
      <c r="F4" s="248"/>
      <c r="G4" s="248"/>
      <c r="H4" s="248"/>
      <c r="I4" s="255" t="s">
        <v>284</v>
      </c>
      <c r="J4" s="256"/>
      <c r="K4" s="256"/>
      <c r="L4" s="256"/>
      <c r="M4" s="256"/>
      <c r="N4" s="256"/>
      <c r="O4" s="256"/>
      <c r="P4" s="256"/>
      <c r="Q4" s="257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48" t="s">
        <v>2</v>
      </c>
      <c r="C5" s="248"/>
      <c r="D5" s="248"/>
      <c r="E5" s="248"/>
      <c r="F5" s="248"/>
      <c r="G5" s="248"/>
      <c r="H5" s="248"/>
      <c r="I5" s="255" t="s">
        <v>286</v>
      </c>
      <c r="J5" s="256"/>
      <c r="K5" s="256"/>
      <c r="L5" s="256"/>
      <c r="M5" s="256"/>
      <c r="N5" s="256"/>
      <c r="O5" s="256"/>
      <c r="P5" s="256"/>
      <c r="Q5" s="257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48" t="s">
        <v>3</v>
      </c>
      <c r="C6" s="248"/>
      <c r="D6" s="248"/>
      <c r="E6" s="248"/>
      <c r="F6" s="248"/>
      <c r="G6" s="248"/>
      <c r="H6" s="248"/>
      <c r="I6" s="255" t="s">
        <v>285</v>
      </c>
      <c r="J6" s="256"/>
      <c r="K6" s="256"/>
      <c r="L6" s="256"/>
      <c r="M6" s="256"/>
      <c r="N6" s="256"/>
      <c r="O6" s="256"/>
      <c r="P6" s="256"/>
      <c r="Q6" s="257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48" t="s">
        <v>4</v>
      </c>
      <c r="C7" s="248"/>
      <c r="D7" s="248"/>
      <c r="E7" s="248"/>
      <c r="F7" s="248"/>
      <c r="G7" s="248"/>
      <c r="H7" s="248"/>
      <c r="I7" s="255" t="s">
        <v>287</v>
      </c>
      <c r="J7" s="256"/>
      <c r="K7" s="256"/>
      <c r="L7" s="256"/>
      <c r="M7" s="256"/>
      <c r="N7" s="256"/>
      <c r="O7" s="256"/>
      <c r="P7" s="256"/>
      <c r="Q7" s="257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48" t="s">
        <v>5</v>
      </c>
      <c r="C8" s="248"/>
      <c r="D8" s="248"/>
      <c r="E8" s="248"/>
      <c r="F8" s="248"/>
      <c r="G8" s="248"/>
      <c r="H8" s="248"/>
      <c r="I8" s="255" t="s">
        <v>288</v>
      </c>
      <c r="J8" s="256"/>
      <c r="K8" s="256"/>
      <c r="L8" s="256"/>
      <c r="M8" s="256"/>
      <c r="N8" s="256"/>
      <c r="O8" s="256"/>
      <c r="P8" s="256"/>
      <c r="Q8" s="257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48" t="s">
        <v>6</v>
      </c>
      <c r="C9" s="248"/>
      <c r="D9" s="248"/>
      <c r="E9" s="248"/>
      <c r="F9" s="248"/>
      <c r="G9" s="248"/>
      <c r="H9" s="248"/>
      <c r="I9" s="258" t="s">
        <v>344</v>
      </c>
      <c r="J9" s="259"/>
      <c r="K9" s="259"/>
      <c r="L9" s="259"/>
      <c r="M9" s="259"/>
      <c r="N9" s="259"/>
      <c r="O9" s="259"/>
      <c r="P9" s="259"/>
      <c r="Q9" s="260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48" t="s">
        <v>7</v>
      </c>
      <c r="C10" s="248"/>
      <c r="D10" s="248"/>
      <c r="E10" s="248"/>
      <c r="F10" s="248"/>
      <c r="G10" s="248"/>
      <c r="H10" s="248"/>
      <c r="I10" s="255" t="s">
        <v>305</v>
      </c>
      <c r="J10" s="256"/>
      <c r="K10" s="256"/>
      <c r="L10" s="256"/>
      <c r="M10" s="256"/>
      <c r="N10" s="256"/>
      <c r="O10" s="256"/>
      <c r="P10" s="256"/>
      <c r="Q10" s="257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48" t="s">
        <v>8</v>
      </c>
      <c r="C11" s="248"/>
      <c r="D11" s="248"/>
      <c r="E11" s="248"/>
      <c r="F11" s="248"/>
      <c r="G11" s="248"/>
      <c r="H11" s="248"/>
      <c r="I11" s="261" t="s">
        <v>339</v>
      </c>
      <c r="J11" s="262"/>
      <c r="K11" s="262"/>
      <c r="L11" s="262"/>
      <c r="M11" s="262"/>
      <c r="N11" s="262"/>
      <c r="O11" s="262"/>
      <c r="P11" s="262"/>
      <c r="Q11" s="263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48" t="s">
        <v>9</v>
      </c>
      <c r="C12" s="248"/>
      <c r="D12" s="248"/>
      <c r="E12" s="248"/>
      <c r="F12" s="248"/>
      <c r="G12" s="248"/>
      <c r="H12" s="248"/>
      <c r="I12" s="264" t="s">
        <v>340</v>
      </c>
      <c r="J12" s="265"/>
      <c r="K12" s="265"/>
      <c r="L12" s="265"/>
      <c r="M12" s="265"/>
      <c r="N12" s="265"/>
      <c r="O12" s="265"/>
      <c r="P12" s="265"/>
      <c r="Q12" s="266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48" t="s">
        <v>10</v>
      </c>
      <c r="C13" s="248"/>
      <c r="D13" s="248"/>
      <c r="E13" s="248"/>
      <c r="F13" s="248"/>
      <c r="G13" s="248"/>
      <c r="H13" s="248"/>
      <c r="I13" s="261">
        <v>40</v>
      </c>
      <c r="J13" s="262"/>
      <c r="K13" s="262"/>
      <c r="L13" s="262"/>
      <c r="M13" s="262"/>
      <c r="N13" s="262"/>
      <c r="O13" s="262"/>
      <c r="P13" s="262"/>
      <c r="Q13" s="263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48" t="s">
        <v>11</v>
      </c>
      <c r="C14" s="248"/>
      <c r="D14" s="248"/>
      <c r="E14" s="248"/>
      <c r="F14" s="248"/>
      <c r="G14" s="248"/>
      <c r="H14" s="248"/>
      <c r="I14" s="268">
        <f>IF(ISBLANK(I13)=TRUE,"",I13/40)</f>
        <v>1</v>
      </c>
      <c r="J14" s="269"/>
      <c r="K14" s="269"/>
      <c r="L14" s="269"/>
      <c r="M14" s="269"/>
      <c r="N14" s="269"/>
      <c r="O14" s="269"/>
      <c r="P14" s="269"/>
      <c r="Q14" s="270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48" t="s">
        <v>12</v>
      </c>
      <c r="C15" s="248"/>
      <c r="D15" s="248"/>
      <c r="E15" s="248"/>
      <c r="F15" s="248"/>
      <c r="G15" s="248"/>
      <c r="H15" s="248"/>
      <c r="I15" s="255" t="s">
        <v>31</v>
      </c>
      <c r="J15" s="256"/>
      <c r="K15" s="256"/>
      <c r="L15" s="256"/>
      <c r="M15" s="256"/>
      <c r="N15" s="256"/>
      <c r="O15" s="256"/>
      <c r="P15" s="256"/>
      <c r="Q15" s="257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48" t="s">
        <v>13</v>
      </c>
      <c r="C16" s="248"/>
      <c r="D16" s="248"/>
      <c r="E16" s="248"/>
      <c r="F16" s="248"/>
      <c r="G16" s="248"/>
      <c r="H16" s="248"/>
      <c r="I16" s="252">
        <v>100</v>
      </c>
      <c r="J16" s="253"/>
      <c r="K16" s="253"/>
      <c r="L16" s="253"/>
      <c r="M16" s="253"/>
      <c r="N16" s="253"/>
      <c r="O16" s="253"/>
      <c r="P16" s="253"/>
      <c r="Q16" s="254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48" t="s">
        <v>14</v>
      </c>
      <c r="C17" s="248"/>
      <c r="D17" s="248"/>
      <c r="E17" s="248"/>
      <c r="F17" s="248"/>
      <c r="G17" s="248"/>
      <c r="H17" s="248"/>
      <c r="I17" s="268">
        <f>IF(ISBLANK(I16)=TRUE,"",100-I16)</f>
        <v>0</v>
      </c>
      <c r="J17" s="269"/>
      <c r="K17" s="269"/>
      <c r="L17" s="269"/>
      <c r="M17" s="269"/>
      <c r="N17" s="269"/>
      <c r="O17" s="269"/>
      <c r="P17" s="269"/>
      <c r="Q17" s="270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48" t="s">
        <v>93</v>
      </c>
      <c r="C18" s="248"/>
      <c r="D18" s="248"/>
      <c r="E18" s="248"/>
      <c r="F18" s="248"/>
      <c r="G18" s="248"/>
      <c r="H18" s="248"/>
      <c r="I18" s="249">
        <v>80</v>
      </c>
      <c r="J18" s="250"/>
      <c r="K18" s="250"/>
      <c r="L18" s="250"/>
      <c r="M18" s="250"/>
      <c r="N18" s="250"/>
      <c r="O18" s="250"/>
      <c r="P18" s="250"/>
      <c r="Q18" s="251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48" t="s">
        <v>15</v>
      </c>
      <c r="C19" s="248"/>
      <c r="D19" s="248"/>
      <c r="E19" s="248"/>
      <c r="F19" s="248"/>
      <c r="G19" s="248"/>
      <c r="H19" s="248"/>
      <c r="I19" s="261" t="s">
        <v>329</v>
      </c>
      <c r="J19" s="262"/>
      <c r="K19" s="262"/>
      <c r="L19" s="262"/>
      <c r="M19" s="262"/>
      <c r="N19" s="262"/>
      <c r="O19" s="262"/>
      <c r="P19" s="262"/>
      <c r="Q19" s="263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48" t="s">
        <v>16</v>
      </c>
      <c r="C20" s="248"/>
      <c r="D20" s="248"/>
      <c r="E20" s="248"/>
      <c r="F20" s="248"/>
      <c r="G20" s="248"/>
      <c r="H20" s="248"/>
      <c r="I20" s="252" t="s">
        <v>345</v>
      </c>
      <c r="J20" s="253"/>
      <c r="K20" s="253"/>
      <c r="L20" s="253"/>
      <c r="M20" s="253"/>
      <c r="N20" s="253"/>
      <c r="O20" s="253"/>
      <c r="P20" s="253"/>
      <c r="Q20" s="254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48" t="s">
        <v>17</v>
      </c>
      <c r="C21" s="248"/>
      <c r="D21" s="248"/>
      <c r="E21" s="248"/>
      <c r="F21" s="248"/>
      <c r="G21" s="248"/>
      <c r="H21" s="248"/>
      <c r="I21" s="252"/>
      <c r="J21" s="253"/>
      <c r="K21" s="253"/>
      <c r="L21" s="253"/>
      <c r="M21" s="253"/>
      <c r="N21" s="253"/>
      <c r="O21" s="253"/>
      <c r="P21" s="253"/>
      <c r="Q21" s="254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48" t="s">
        <v>18</v>
      </c>
      <c r="C22" s="248"/>
      <c r="D22" s="248"/>
      <c r="E22" s="248"/>
      <c r="F22" s="248"/>
      <c r="G22" s="248"/>
      <c r="H22" s="248"/>
      <c r="I22" s="252" t="s">
        <v>342</v>
      </c>
      <c r="J22" s="253"/>
      <c r="K22" s="253"/>
      <c r="L22" s="253"/>
      <c r="M22" s="253"/>
      <c r="N22" s="253"/>
      <c r="O22" s="253"/>
      <c r="P22" s="253"/>
      <c r="Q22" s="254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48" t="s">
        <v>19</v>
      </c>
      <c r="C23" s="248"/>
      <c r="D23" s="248"/>
      <c r="E23" s="248"/>
      <c r="F23" s="248"/>
      <c r="G23" s="248"/>
      <c r="H23" s="248"/>
      <c r="I23" s="255" t="s">
        <v>337</v>
      </c>
      <c r="J23" s="256"/>
      <c r="K23" s="256"/>
      <c r="L23" s="256"/>
      <c r="M23" s="256"/>
      <c r="N23" s="256"/>
      <c r="O23" s="256"/>
      <c r="P23" s="256"/>
      <c r="Q23" s="257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48" t="s">
        <v>20</v>
      </c>
      <c r="C24" s="248"/>
      <c r="D24" s="248"/>
      <c r="E24" s="248"/>
      <c r="F24" s="248"/>
      <c r="G24" s="248"/>
      <c r="H24" s="248"/>
      <c r="I24" s="255" t="s">
        <v>334</v>
      </c>
      <c r="J24" s="256"/>
      <c r="K24" s="256"/>
      <c r="L24" s="256"/>
      <c r="M24" s="256"/>
      <c r="N24" s="256"/>
      <c r="O24" s="256"/>
      <c r="P24" s="256"/>
      <c r="Q24" s="257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48" t="s">
        <v>21</v>
      </c>
      <c r="C25" s="248"/>
      <c r="D25" s="248"/>
      <c r="E25" s="248"/>
      <c r="F25" s="248"/>
      <c r="G25" s="248"/>
      <c r="H25" s="248"/>
      <c r="I25" s="274" t="s">
        <v>289</v>
      </c>
      <c r="J25" s="275"/>
      <c r="K25" s="275"/>
      <c r="L25" s="275"/>
      <c r="M25" s="275"/>
      <c r="N25" s="275"/>
      <c r="O25" s="275"/>
      <c r="P25" s="275"/>
      <c r="Q25" s="276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O18" sqref="O18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5" t="s">
        <v>166</v>
      </c>
      <c r="B1" s="366" t="s">
        <v>168</v>
      </c>
      <c r="C1" s="369" t="s">
        <v>40</v>
      </c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369" t="s">
        <v>169</v>
      </c>
      <c r="O1" s="370"/>
      <c r="P1" s="370"/>
      <c r="Q1" s="371"/>
      <c r="R1" s="364" t="s">
        <v>170</v>
      </c>
      <c r="S1" s="364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5"/>
      <c r="B2" s="367"/>
      <c r="C2" s="142" t="s">
        <v>331</v>
      </c>
      <c r="D2" s="142" t="s">
        <v>332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333</v>
      </c>
      <c r="M2" s="142" t="s">
        <v>178</v>
      </c>
      <c r="N2" s="372">
        <f>SUM(C3:M3)</f>
        <v>98</v>
      </c>
      <c r="O2" s="373"/>
      <c r="P2" s="374"/>
      <c r="Q2" s="142" t="s">
        <v>55</v>
      </c>
      <c r="R2" s="364"/>
      <c r="S2" s="364"/>
      <c r="T2" s="93" t="s">
        <v>260</v>
      </c>
      <c r="U2" s="92">
        <v>1</v>
      </c>
      <c r="V2" s="94"/>
    </row>
    <row r="3" spans="1:22" x14ac:dyDescent="0.35">
      <c r="A3" s="365"/>
      <c r="B3" s="368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4"/>
      <c r="S3" s="364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เด็กชายผรัณชัย  ดีนิล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เด็กชายกฤติณ  บาระพรม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เด็กชายปวริศร์  ชัยณรงค์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เด็กหญิงเกศมณี  เชื้อชัยนาท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เด็กหญิงเมญาดา  พรชัย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เด็กหญิงกมลวรรณ  ภิรมย์พร้อม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 xml:space="preserve">เด็กชายหนุ่ม  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เด็กชายพูนทรัพย์  ชาญสูงเนิน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เด็กหญิงวรรณพร  ปีนะสา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เด็กชายศิวกร  แก้วภักดี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เด็กชายอิสริยยศ  แสนพิมพ์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/>
      </c>
      <c r="C15" s="77" t="str">
        <f>IF($U$2=1,IF(สรุปเวลาเรียน!D17="","",สรุปเวลาเรียน!D17),IF(สรุปเวลาเรียน!D47="","",สรุปเวลาเรียน!D47))</f>
        <v/>
      </c>
      <c r="D15" s="77" t="str">
        <f>IF($U$2=1,IF(สรุปเวลาเรียน!E17="","",สรุปเวลาเรียน!E17),IF(สรุปเวลาเรียน!E47="","",สรุปเวลาเรียน!E47))</f>
        <v/>
      </c>
      <c r="E15" s="77" t="str">
        <f>IF($U$2=1,IF(สรุปเวลาเรียน!F17="","",สรุปเวลาเรียน!F17),IF(สรุปเวลาเรียน!F47="","",สรุปเวลาเรียน!F47))</f>
        <v/>
      </c>
      <c r="F15" s="77" t="str">
        <f>IF($U$2=1,IF(สรุปเวลาเรียน!G17="","",สรุปเวลาเรียน!G17),IF(สรุปเวลาเรียน!G47="","",สรุปเวลาเรียน!G47))</f>
        <v/>
      </c>
      <c r="G15" s="77" t="str">
        <f>IF($U$2=1,IF(สรุปเวลาเรียน!H17="","",สรุปเวลาเรียน!H17),IF(สรุปเวลาเรียน!H47="","",สรุปเวลาเรียน!H47))</f>
        <v/>
      </c>
      <c r="H15" s="77" t="str">
        <f>IF($U$2=1,IF(สรุปเวลาเรียน!I17="","",สรุปเวลาเรียน!I17),IF(สรุปเวลาเรียน!I47="","",สรุปเวลาเรียน!I47))</f>
        <v/>
      </c>
      <c r="I15" s="77" t="str">
        <f>IF($U$2=1,IF(สรุปเวลาเรียน!J17="","",สรุปเวลาเรียน!J17),IF(สรุปเวลาเรียน!J47="","",สรุปเวลาเรียน!J47))</f>
        <v/>
      </c>
      <c r="J15" s="77" t="str">
        <f>IF($U$2=1,IF(สรุปเวลาเรียน!K17="","",สรุปเวลาเรียน!K17),IF(สรุปเวลาเรียน!K47="","",สรุปเวลาเรียน!K47))</f>
        <v/>
      </c>
      <c r="K15" s="77" t="str">
        <f>IF($U$2=1,IF(สรุปเวลาเรียน!L17="","",สรุปเวลาเรียน!L17),IF(สรุปเวลาเรียน!L47="","",สรุปเวลาเรียน!L47))</f>
        <v/>
      </c>
      <c r="L15" s="77" t="str">
        <f>IF($U$2=1,IF(สรุปเวลาเรียน!M17="","",สรุปเวลาเรียน!M17),IF(สรุปเวลาเรียน!M47="","",สรุปเวลาเรียน!M47))</f>
        <v/>
      </c>
      <c r="M15" s="77" t="str">
        <f>IF($U$2=1,IF(สรุปเวลาเรียน!N17="","",สรุปเวลาเรียน!N17),IF(สรุปเวลาเรียน!N47="","",สรุปเวลาเรียน!N47))</f>
        <v/>
      </c>
      <c r="N15" s="77" t="str">
        <f>IF($U$2=1,IF(สรุปเวลาเรียน!Q17="","",สรุปเวลาเรียน!Q17),IF(สรุปเวลาเรียน!Q47="","",สรุปเวลาเรียน!Q47))</f>
        <v/>
      </c>
      <c r="O15" s="77" t="str">
        <f>IF($U$2=1,IF(สรุปเวลาเรียน!R17="","",สรุปเวลาเรียน!R17),IF(สรุปเวลาเรียน!R47="","",สรุปเวลาเรียน!R47))</f>
        <v/>
      </c>
      <c r="P15" s="77" t="str">
        <f>IF($U$2=1,IF(สรุปเวลาเรียน!S17="","",สรุปเวลาเรียน!S17),IF(สรุปเวลาเรียน!S47="","",สรุปเวลาเรียน!S47))</f>
        <v/>
      </c>
      <c r="Q15" s="77" t="str">
        <f>IF($U$2=1,IF(สรุปเวลาเรียน!T17="","",สรุปเวลาเรียน!T17),IF(สรุปเวลาเรียน!T47="","",สรุปเวลาเรียน!T47))</f>
        <v/>
      </c>
      <c r="R15" s="78" t="str">
        <f>IF($U$2=1,IF(สรุปเวลาเรียน!U17="","",สรุปเวลาเรียน!U17),IF(สรุปเวลาเรียน!U47="","",สรุปเวลาเรียน!U47))</f>
        <v/>
      </c>
      <c r="S15" s="78" t="str">
        <f>IF($U$2=1,IF(สรุปเวลาเรียน!V17="","",สรุปเวลาเรียน!V17),IF(สรุปเวลาเรียน!V47="","",สรุปเวลาเรียน!V47))</f>
        <v/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/>
      </c>
      <c r="C16" s="77" t="str">
        <f>IF($U$2=1,IF(สรุปเวลาเรียน!D18="","",สรุปเวลาเรียน!D18),IF(สรุปเวลาเรียน!D48="","",สรุปเวลาเรียน!D48))</f>
        <v/>
      </c>
      <c r="D16" s="77" t="str">
        <f>IF($U$2=1,IF(สรุปเวลาเรียน!E18="","",สรุปเวลาเรียน!E18),IF(สรุปเวลาเรียน!E48="","",สรุปเวลาเรียน!E48))</f>
        <v/>
      </c>
      <c r="E16" s="77" t="str">
        <f>IF($U$2=1,IF(สรุปเวลาเรียน!F18="","",สรุปเวลาเรียน!F18),IF(สรุปเวลาเรียน!F48="","",สรุปเวลาเรียน!F48))</f>
        <v/>
      </c>
      <c r="F16" s="77" t="str">
        <f>IF($U$2=1,IF(สรุปเวลาเรียน!G18="","",สรุปเวลาเรียน!G18),IF(สรุปเวลาเรียน!G48="","",สรุปเวลาเรียน!G48))</f>
        <v/>
      </c>
      <c r="G16" s="77" t="str">
        <f>IF($U$2=1,IF(สรุปเวลาเรียน!H18="","",สรุปเวลาเรียน!H18),IF(สรุปเวลาเรียน!H48="","",สรุปเวลาเรียน!H48))</f>
        <v/>
      </c>
      <c r="H16" s="77" t="str">
        <f>IF($U$2=1,IF(สรุปเวลาเรียน!I18="","",สรุปเวลาเรียน!I18),IF(สรุปเวลาเรียน!I48="","",สรุปเวลาเรียน!I48))</f>
        <v/>
      </c>
      <c r="I16" s="77" t="str">
        <f>IF($U$2=1,IF(สรุปเวลาเรียน!J18="","",สรุปเวลาเรียน!J18),IF(สรุปเวลาเรียน!J48="","",สรุปเวลาเรียน!J48))</f>
        <v/>
      </c>
      <c r="J16" s="77" t="str">
        <f>IF($U$2=1,IF(สรุปเวลาเรียน!K18="","",สรุปเวลาเรียน!K18),IF(สรุปเวลาเรียน!K48="","",สรุปเวลาเรียน!K48))</f>
        <v/>
      </c>
      <c r="K16" s="77" t="str">
        <f>IF($U$2=1,IF(สรุปเวลาเรียน!L18="","",สรุปเวลาเรียน!L18),IF(สรุปเวลาเรียน!L48="","",สรุปเวลาเรียน!L48))</f>
        <v/>
      </c>
      <c r="L16" s="77" t="str">
        <f>IF($U$2=1,IF(สรุปเวลาเรียน!M18="","",สรุปเวลาเรียน!M18),IF(สรุปเวลาเรียน!M48="","",สรุปเวลาเรียน!M48))</f>
        <v/>
      </c>
      <c r="M16" s="77" t="str">
        <f>IF($U$2=1,IF(สรุปเวลาเรียน!N18="","",สรุปเวลาเรียน!N18),IF(สรุปเวลาเรียน!N48="","",สรุปเวลาเรียน!N48))</f>
        <v/>
      </c>
      <c r="N16" s="77" t="str">
        <f>IF($U$2=1,IF(สรุปเวลาเรียน!Q18="","",สรุปเวลาเรียน!Q18),IF(สรุปเวลาเรียน!Q48="","",สรุปเวลาเรียน!Q48))</f>
        <v/>
      </c>
      <c r="O16" s="77" t="str">
        <f>IF($U$2=1,IF(สรุปเวลาเรียน!R18="","",สรุปเวลาเรียน!R18),IF(สรุปเวลาเรียน!R48="","",สรุปเวลาเรียน!R48))</f>
        <v/>
      </c>
      <c r="P16" s="77" t="str">
        <f>IF($U$2=1,IF(สรุปเวลาเรียน!S18="","",สรุปเวลาเรียน!S18),IF(สรุปเวลาเรียน!S48="","",สรุปเวลาเรียน!S48))</f>
        <v/>
      </c>
      <c r="Q16" s="77" t="str">
        <f>IF($U$2=1,IF(สรุปเวลาเรียน!T18="","",สรุปเวลาเรียน!T18),IF(สรุปเวลาเรียน!T48="","",สรุปเวลาเรียน!T48))</f>
        <v/>
      </c>
      <c r="R16" s="78" t="str">
        <f>IF($U$2=1,IF(สรุปเวลาเรียน!U18="","",สรุปเวลาเรียน!U18),IF(สรุปเวลาเรียน!U48="","",สรุปเวลาเรียน!U48))</f>
        <v/>
      </c>
      <c r="S16" s="78" t="str">
        <f>IF($U$2=1,IF(สรุปเวลาเรียน!V18="","",สรุปเวลาเรียน!V18),IF(สรุปเวลาเรียน!V48="","",สรุปเวลาเรียน!V48))</f>
        <v/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7" t="s">
        <v>306</v>
      </c>
      <c r="D1" s="387"/>
      <c r="E1" s="387"/>
      <c r="F1" s="387"/>
      <c r="G1" s="387"/>
      <c r="H1" s="387"/>
      <c r="I1" s="387"/>
    </row>
    <row r="2" spans="1:10" x14ac:dyDescent="0.2">
      <c r="C2" s="387"/>
      <c r="D2" s="387"/>
      <c r="E2" s="387"/>
      <c r="F2" s="387"/>
      <c r="G2" s="387"/>
      <c r="H2" s="387"/>
      <c r="I2" s="387"/>
    </row>
    <row r="3" spans="1:10" x14ac:dyDescent="0.2">
      <c r="C3" s="387"/>
      <c r="D3" s="387"/>
      <c r="E3" s="387"/>
      <c r="F3" s="387"/>
      <c r="G3" s="387"/>
      <c r="H3" s="387"/>
      <c r="I3" s="387"/>
    </row>
    <row r="4" spans="1:10" ht="18.75" x14ac:dyDescent="0.2">
      <c r="C4" s="137" t="s">
        <v>131</v>
      </c>
      <c r="D4" s="138" t="str">
        <f>IF(ตั้งค่าปพ5!I11="","",ตั้งค่าปพ5!I11)</f>
        <v>ส11201</v>
      </c>
      <c r="F4" s="137" t="s">
        <v>219</v>
      </c>
      <c r="G4" s="388" t="str">
        <f>IF(ตั้งค่าปพ5!I12="","",ตั้งค่าปพ5!I12)</f>
        <v>การป้องกันการทุจริต 1</v>
      </c>
      <c r="H4" s="388"/>
      <c r="I4" s="388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8" t="str">
        <f>IF(ตั้งค่าปพ5!I10="","",ตั้งค่าปพ5!I10)</f>
        <v>สังคมศึกษาฯ</v>
      </c>
      <c r="H5" s="388"/>
      <c r="I5" s="388"/>
    </row>
    <row r="6" spans="1:10" ht="15" thickBot="1" x14ac:dyDescent="0.25"/>
    <row r="7" spans="1:10" ht="21.75" thickBot="1" x14ac:dyDescent="0.4">
      <c r="A7" s="375" t="s">
        <v>307</v>
      </c>
      <c r="B7" s="376"/>
      <c r="C7" s="376"/>
      <c r="D7" s="376"/>
      <c r="E7" s="376"/>
      <c r="F7" s="376"/>
      <c r="G7" s="376"/>
      <c r="H7" s="376"/>
      <c r="I7" s="376"/>
      <c r="J7" s="377"/>
    </row>
    <row r="8" spans="1:10" x14ac:dyDescent="0.2">
      <c r="A8" s="378" t="s">
        <v>341</v>
      </c>
      <c r="B8" s="379"/>
      <c r="C8" s="379"/>
      <c r="D8" s="379"/>
      <c r="E8" s="379"/>
      <c r="F8" s="379"/>
      <c r="G8" s="379"/>
      <c r="H8" s="379"/>
      <c r="I8" s="379"/>
      <c r="J8" s="380"/>
    </row>
    <row r="9" spans="1:10" x14ac:dyDescent="0.2">
      <c r="A9" s="381"/>
      <c r="B9" s="382"/>
      <c r="C9" s="382"/>
      <c r="D9" s="382"/>
      <c r="E9" s="382"/>
      <c r="F9" s="382"/>
      <c r="G9" s="382"/>
      <c r="H9" s="382"/>
      <c r="I9" s="382"/>
      <c r="J9" s="383"/>
    </row>
    <row r="10" spans="1:10" x14ac:dyDescent="0.2">
      <c r="A10" s="381"/>
      <c r="B10" s="382"/>
      <c r="C10" s="382"/>
      <c r="D10" s="382"/>
      <c r="E10" s="382"/>
      <c r="F10" s="382"/>
      <c r="G10" s="382"/>
      <c r="H10" s="382"/>
      <c r="I10" s="382"/>
      <c r="J10" s="383"/>
    </row>
    <row r="11" spans="1:10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</row>
    <row r="12" spans="1:10" x14ac:dyDescent="0.2">
      <c r="A12" s="381"/>
      <c r="B12" s="382"/>
      <c r="C12" s="382"/>
      <c r="D12" s="382"/>
      <c r="E12" s="382"/>
      <c r="F12" s="382"/>
      <c r="G12" s="382"/>
      <c r="H12" s="382"/>
      <c r="I12" s="382"/>
      <c r="J12" s="383"/>
    </row>
    <row r="13" spans="1:10" x14ac:dyDescent="0.2">
      <c r="A13" s="381"/>
      <c r="B13" s="382"/>
      <c r="C13" s="382"/>
      <c r="D13" s="382"/>
      <c r="E13" s="382"/>
      <c r="F13" s="382"/>
      <c r="G13" s="382"/>
      <c r="H13" s="382"/>
      <c r="I13" s="382"/>
      <c r="J13" s="383"/>
    </row>
    <row r="14" spans="1:10" x14ac:dyDescent="0.2">
      <c r="A14" s="381"/>
      <c r="B14" s="382"/>
      <c r="C14" s="382"/>
      <c r="D14" s="382"/>
      <c r="E14" s="382"/>
      <c r="F14" s="382"/>
      <c r="G14" s="382"/>
      <c r="H14" s="382"/>
      <c r="I14" s="382"/>
      <c r="J14" s="383"/>
    </row>
    <row r="15" spans="1:10" x14ac:dyDescent="0.2">
      <c r="A15" s="381"/>
      <c r="B15" s="382"/>
      <c r="C15" s="382"/>
      <c r="D15" s="382"/>
      <c r="E15" s="382"/>
      <c r="F15" s="382"/>
      <c r="G15" s="382"/>
      <c r="H15" s="382"/>
      <c r="I15" s="382"/>
      <c r="J15" s="383"/>
    </row>
    <row r="16" spans="1:10" x14ac:dyDescent="0.2">
      <c r="A16" s="381"/>
      <c r="B16" s="382"/>
      <c r="C16" s="382"/>
      <c r="D16" s="382"/>
      <c r="E16" s="382"/>
      <c r="F16" s="382"/>
      <c r="G16" s="382"/>
      <c r="H16" s="382"/>
      <c r="I16" s="382"/>
      <c r="J16" s="383"/>
    </row>
    <row r="17" spans="1:10" x14ac:dyDescent="0.2">
      <c r="A17" s="381"/>
      <c r="B17" s="382"/>
      <c r="C17" s="382"/>
      <c r="D17" s="382"/>
      <c r="E17" s="382"/>
      <c r="F17" s="382"/>
      <c r="G17" s="382"/>
      <c r="H17" s="382"/>
      <c r="I17" s="382"/>
      <c r="J17" s="383"/>
    </row>
    <row r="18" spans="1:10" x14ac:dyDescent="0.2">
      <c r="A18" s="381"/>
      <c r="B18" s="382"/>
      <c r="C18" s="382"/>
      <c r="D18" s="382"/>
      <c r="E18" s="382"/>
      <c r="F18" s="382"/>
      <c r="G18" s="382"/>
      <c r="H18" s="382"/>
      <c r="I18" s="382"/>
      <c r="J18" s="383"/>
    </row>
    <row r="19" spans="1:10" x14ac:dyDescent="0.2">
      <c r="A19" s="381"/>
      <c r="B19" s="382"/>
      <c r="C19" s="382"/>
      <c r="D19" s="382"/>
      <c r="E19" s="382"/>
      <c r="F19" s="382"/>
      <c r="G19" s="382"/>
      <c r="H19" s="382"/>
      <c r="I19" s="382"/>
      <c r="J19" s="383"/>
    </row>
    <row r="20" spans="1:10" x14ac:dyDescent="0.2">
      <c r="A20" s="381"/>
      <c r="B20" s="382"/>
      <c r="C20" s="382"/>
      <c r="D20" s="382"/>
      <c r="E20" s="382"/>
      <c r="F20" s="382"/>
      <c r="G20" s="382"/>
      <c r="H20" s="382"/>
      <c r="I20" s="382"/>
      <c r="J20" s="383"/>
    </row>
    <row r="21" spans="1:10" x14ac:dyDescent="0.2">
      <c r="A21" s="381"/>
      <c r="B21" s="382"/>
      <c r="C21" s="382"/>
      <c r="D21" s="382"/>
      <c r="E21" s="382"/>
      <c r="F21" s="382"/>
      <c r="G21" s="382"/>
      <c r="H21" s="382"/>
      <c r="I21" s="382"/>
      <c r="J21" s="383"/>
    </row>
    <row r="22" spans="1:10" x14ac:dyDescent="0.2">
      <c r="A22" s="381"/>
      <c r="B22" s="382"/>
      <c r="C22" s="382"/>
      <c r="D22" s="382"/>
      <c r="E22" s="382"/>
      <c r="F22" s="382"/>
      <c r="G22" s="382"/>
      <c r="H22" s="382"/>
      <c r="I22" s="382"/>
      <c r="J22" s="383"/>
    </row>
    <row r="23" spans="1:10" x14ac:dyDescent="0.2">
      <c r="A23" s="381"/>
      <c r="B23" s="382"/>
      <c r="C23" s="382"/>
      <c r="D23" s="382"/>
      <c r="E23" s="382"/>
      <c r="F23" s="382"/>
      <c r="G23" s="382"/>
      <c r="H23" s="382"/>
      <c r="I23" s="382"/>
      <c r="J23" s="383"/>
    </row>
    <row r="24" spans="1:10" x14ac:dyDescent="0.2">
      <c r="A24" s="381"/>
      <c r="B24" s="382"/>
      <c r="C24" s="382"/>
      <c r="D24" s="382"/>
      <c r="E24" s="382"/>
      <c r="F24" s="382"/>
      <c r="G24" s="382"/>
      <c r="H24" s="382"/>
      <c r="I24" s="382"/>
      <c r="J24" s="383"/>
    </row>
    <row r="25" spans="1:10" x14ac:dyDescent="0.2">
      <c r="A25" s="381"/>
      <c r="B25" s="382"/>
      <c r="C25" s="382"/>
      <c r="D25" s="382"/>
      <c r="E25" s="382"/>
      <c r="F25" s="382"/>
      <c r="G25" s="382"/>
      <c r="H25" s="382"/>
      <c r="I25" s="382"/>
      <c r="J25" s="383"/>
    </row>
    <row r="26" spans="1:10" x14ac:dyDescent="0.2">
      <c r="A26" s="381"/>
      <c r="B26" s="382"/>
      <c r="C26" s="382"/>
      <c r="D26" s="382"/>
      <c r="E26" s="382"/>
      <c r="F26" s="382"/>
      <c r="G26" s="382"/>
      <c r="H26" s="382"/>
      <c r="I26" s="382"/>
      <c r="J26" s="383"/>
    </row>
    <row r="27" spans="1:10" x14ac:dyDescent="0.2">
      <c r="A27" s="381"/>
      <c r="B27" s="382"/>
      <c r="C27" s="382"/>
      <c r="D27" s="382"/>
      <c r="E27" s="382"/>
      <c r="F27" s="382"/>
      <c r="G27" s="382"/>
      <c r="H27" s="382"/>
      <c r="I27" s="382"/>
      <c r="J27" s="383"/>
    </row>
    <row r="28" spans="1:10" x14ac:dyDescent="0.2">
      <c r="A28" s="381"/>
      <c r="B28" s="382"/>
      <c r="C28" s="382"/>
      <c r="D28" s="382"/>
      <c r="E28" s="382"/>
      <c r="F28" s="382"/>
      <c r="G28" s="382"/>
      <c r="H28" s="382"/>
      <c r="I28" s="382"/>
      <c r="J28" s="383"/>
    </row>
    <row r="29" spans="1:10" x14ac:dyDescent="0.2">
      <c r="A29" s="381"/>
      <c r="B29" s="382"/>
      <c r="C29" s="382"/>
      <c r="D29" s="382"/>
      <c r="E29" s="382"/>
      <c r="F29" s="382"/>
      <c r="G29" s="382"/>
      <c r="H29" s="382"/>
      <c r="I29" s="382"/>
      <c r="J29" s="383"/>
    </row>
    <row r="30" spans="1:10" x14ac:dyDescent="0.2">
      <c r="A30" s="381"/>
      <c r="B30" s="382"/>
      <c r="C30" s="382"/>
      <c r="D30" s="382"/>
      <c r="E30" s="382"/>
      <c r="F30" s="382"/>
      <c r="G30" s="382"/>
      <c r="H30" s="382"/>
      <c r="I30" s="382"/>
      <c r="J30" s="383"/>
    </row>
    <row r="31" spans="1:10" x14ac:dyDescent="0.2">
      <c r="A31" s="381"/>
      <c r="B31" s="382"/>
      <c r="C31" s="382"/>
      <c r="D31" s="382"/>
      <c r="E31" s="382"/>
      <c r="F31" s="382"/>
      <c r="G31" s="382"/>
      <c r="H31" s="382"/>
      <c r="I31" s="382"/>
      <c r="J31" s="383"/>
    </row>
    <row r="32" spans="1:10" x14ac:dyDescent="0.2">
      <c r="A32" s="381"/>
      <c r="B32" s="382"/>
      <c r="C32" s="382"/>
      <c r="D32" s="382"/>
      <c r="E32" s="382"/>
      <c r="F32" s="382"/>
      <c r="G32" s="382"/>
      <c r="H32" s="382"/>
      <c r="I32" s="382"/>
      <c r="J32" s="383"/>
    </row>
    <row r="33" spans="1:10" x14ac:dyDescent="0.2">
      <c r="A33" s="381"/>
      <c r="B33" s="382"/>
      <c r="C33" s="382"/>
      <c r="D33" s="382"/>
      <c r="E33" s="382"/>
      <c r="F33" s="382"/>
      <c r="G33" s="382"/>
      <c r="H33" s="382"/>
      <c r="I33" s="382"/>
      <c r="J33" s="383"/>
    </row>
    <row r="34" spans="1:10" x14ac:dyDescent="0.2">
      <c r="A34" s="381"/>
      <c r="B34" s="382"/>
      <c r="C34" s="382"/>
      <c r="D34" s="382"/>
      <c r="E34" s="382"/>
      <c r="F34" s="382"/>
      <c r="G34" s="382"/>
      <c r="H34" s="382"/>
      <c r="I34" s="382"/>
      <c r="J34" s="383"/>
    </row>
    <row r="35" spans="1:10" x14ac:dyDescent="0.2">
      <c r="A35" s="381"/>
      <c r="B35" s="382"/>
      <c r="C35" s="382"/>
      <c r="D35" s="382"/>
      <c r="E35" s="382"/>
      <c r="F35" s="382"/>
      <c r="G35" s="382"/>
      <c r="H35" s="382"/>
      <c r="I35" s="382"/>
      <c r="J35" s="383"/>
    </row>
    <row r="36" spans="1:10" x14ac:dyDescent="0.2">
      <c r="A36" s="381"/>
      <c r="B36" s="382"/>
      <c r="C36" s="382"/>
      <c r="D36" s="382"/>
      <c r="E36" s="382"/>
      <c r="F36" s="382"/>
      <c r="G36" s="382"/>
      <c r="H36" s="382"/>
      <c r="I36" s="382"/>
      <c r="J36" s="383"/>
    </row>
    <row r="37" spans="1:10" x14ac:dyDescent="0.2">
      <c r="A37" s="381"/>
      <c r="B37" s="382"/>
      <c r="C37" s="382"/>
      <c r="D37" s="382"/>
      <c r="E37" s="382"/>
      <c r="F37" s="382"/>
      <c r="G37" s="382"/>
      <c r="H37" s="382"/>
      <c r="I37" s="382"/>
      <c r="J37" s="383"/>
    </row>
    <row r="38" spans="1:10" x14ac:dyDescent="0.2">
      <c r="A38" s="381"/>
      <c r="B38" s="382"/>
      <c r="C38" s="382"/>
      <c r="D38" s="382"/>
      <c r="E38" s="382"/>
      <c r="F38" s="382"/>
      <c r="G38" s="382"/>
      <c r="H38" s="382"/>
      <c r="I38" s="382"/>
      <c r="J38" s="383"/>
    </row>
    <row r="39" spans="1:10" x14ac:dyDescent="0.2">
      <c r="A39" s="381"/>
      <c r="B39" s="382"/>
      <c r="C39" s="382"/>
      <c r="D39" s="382"/>
      <c r="E39" s="382"/>
      <c r="F39" s="382"/>
      <c r="G39" s="382"/>
      <c r="H39" s="382"/>
      <c r="I39" s="382"/>
      <c r="J39" s="383"/>
    </row>
    <row r="40" spans="1:10" x14ac:dyDescent="0.2">
      <c r="A40" s="381"/>
      <c r="B40" s="382"/>
      <c r="C40" s="382"/>
      <c r="D40" s="382"/>
      <c r="E40" s="382"/>
      <c r="F40" s="382"/>
      <c r="G40" s="382"/>
      <c r="H40" s="382"/>
      <c r="I40" s="382"/>
      <c r="J40" s="383"/>
    </row>
    <row r="41" spans="1:10" x14ac:dyDescent="0.2">
      <c r="A41" s="381"/>
      <c r="B41" s="382"/>
      <c r="C41" s="382"/>
      <c r="D41" s="382"/>
      <c r="E41" s="382"/>
      <c r="F41" s="382"/>
      <c r="G41" s="382"/>
      <c r="H41" s="382"/>
      <c r="I41" s="382"/>
      <c r="J41" s="383"/>
    </row>
    <row r="42" spans="1:10" x14ac:dyDescent="0.2">
      <c r="A42" s="381"/>
      <c r="B42" s="382"/>
      <c r="C42" s="382"/>
      <c r="D42" s="382"/>
      <c r="E42" s="382"/>
      <c r="F42" s="382"/>
      <c r="G42" s="382"/>
      <c r="H42" s="382"/>
      <c r="I42" s="382"/>
      <c r="J42" s="383"/>
    </row>
    <row r="43" spans="1:10" x14ac:dyDescent="0.2">
      <c r="A43" s="381"/>
      <c r="B43" s="382"/>
      <c r="C43" s="382"/>
      <c r="D43" s="382"/>
      <c r="E43" s="382"/>
      <c r="F43" s="382"/>
      <c r="G43" s="382"/>
      <c r="H43" s="382"/>
      <c r="I43" s="382"/>
      <c r="J43" s="383"/>
    </row>
    <row r="44" spans="1:10" x14ac:dyDescent="0.2">
      <c r="A44" s="381"/>
      <c r="B44" s="382"/>
      <c r="C44" s="382"/>
      <c r="D44" s="382"/>
      <c r="E44" s="382"/>
      <c r="F44" s="382"/>
      <c r="G44" s="382"/>
      <c r="H44" s="382"/>
      <c r="I44" s="382"/>
      <c r="J44" s="383"/>
    </row>
    <row r="45" spans="1:10" x14ac:dyDescent="0.2">
      <c r="A45" s="381"/>
      <c r="B45" s="382"/>
      <c r="C45" s="382"/>
      <c r="D45" s="382"/>
      <c r="E45" s="382"/>
      <c r="F45" s="382"/>
      <c r="G45" s="382"/>
      <c r="H45" s="382"/>
      <c r="I45" s="382"/>
      <c r="J45" s="383"/>
    </row>
    <row r="46" spans="1:10" x14ac:dyDescent="0.2">
      <c r="A46" s="381"/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x14ac:dyDescent="0.2">
      <c r="A47" s="381"/>
      <c r="B47" s="382"/>
      <c r="C47" s="382"/>
      <c r="D47" s="382"/>
      <c r="E47" s="382"/>
      <c r="F47" s="382"/>
      <c r="G47" s="382"/>
      <c r="H47" s="382"/>
      <c r="I47" s="382"/>
      <c r="J47" s="383"/>
    </row>
    <row r="48" spans="1:10" x14ac:dyDescent="0.2">
      <c r="A48" s="381"/>
      <c r="B48" s="382"/>
      <c r="C48" s="382"/>
      <c r="D48" s="382"/>
      <c r="E48" s="382"/>
      <c r="F48" s="382"/>
      <c r="G48" s="382"/>
      <c r="H48" s="382"/>
      <c r="I48" s="382"/>
      <c r="J48" s="383"/>
    </row>
    <row r="49" spans="1:10" ht="15" thickBot="1" x14ac:dyDescent="0.25">
      <c r="A49" s="384"/>
      <c r="B49" s="385"/>
      <c r="C49" s="385"/>
      <c r="D49" s="385"/>
      <c r="E49" s="385"/>
      <c r="F49" s="385"/>
      <c r="G49" s="385"/>
      <c r="H49" s="385"/>
      <c r="I49" s="385"/>
      <c r="J49" s="386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89" t="s">
        <v>291</v>
      </c>
      <c r="B1" s="389"/>
      <c r="C1" s="389"/>
      <c r="D1" s="389"/>
      <c r="E1" s="389"/>
      <c r="F1" s="389"/>
      <c r="G1" s="389"/>
      <c r="H1" s="389"/>
      <c r="I1" s="389"/>
      <c r="J1" s="390" t="str">
        <f>IF(ตั้งค่าปพ5!I12="","",ตั้งค่าปพ5!I12)</f>
        <v>การป้องกันการทุจริต 1</v>
      </c>
      <c r="K1" s="390"/>
      <c r="L1" s="390"/>
      <c r="M1" s="390"/>
      <c r="N1" s="390"/>
      <c r="O1" s="390"/>
      <c r="P1" s="390"/>
      <c r="Q1" s="389" t="s">
        <v>129</v>
      </c>
      <c r="R1" s="389"/>
      <c r="S1" s="391" t="str">
        <f>IF(ตั้งค่าปพ5!$I$9="","",ตั้งค่าปพ5!$I$9)</f>
        <v>ประถมศึกษาปีที่ 3/1</v>
      </c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89" t="s">
        <v>291</v>
      </c>
      <c r="AE1" s="389"/>
      <c r="AF1" s="389"/>
      <c r="AG1" s="389"/>
      <c r="AH1" s="389"/>
      <c r="AI1" s="389"/>
      <c r="AJ1" s="389"/>
      <c r="AK1" s="389"/>
      <c r="AL1" s="389"/>
      <c r="AM1" s="390" t="str">
        <f>IF(ตั้งค่าปพ5!I12="","",ตั้งค่าปพ5!I12)</f>
        <v>การป้องกันการทุจริต 1</v>
      </c>
      <c r="AN1" s="390"/>
      <c r="AO1" s="390"/>
      <c r="AP1" s="390"/>
      <c r="AQ1" s="390"/>
      <c r="AR1" s="390"/>
      <c r="AS1" s="390"/>
      <c r="AT1" s="389" t="s">
        <v>129</v>
      </c>
      <c r="AU1" s="389"/>
      <c r="AV1" s="391" t="str">
        <f>IF(ตั้งค่าปพ5!$I$9="","",ตั้งค่าปพ5!$I$9)</f>
        <v>ประถมศึกษาปีที่ 3/1</v>
      </c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89" t="s">
        <v>291</v>
      </c>
      <c r="BH1" s="389"/>
      <c r="BI1" s="389"/>
      <c r="BJ1" s="389"/>
      <c r="BK1" s="389"/>
      <c r="BL1" s="389"/>
      <c r="BM1" s="389"/>
      <c r="BN1" s="389"/>
      <c r="BO1" s="389"/>
      <c r="BP1" s="390" t="str">
        <f>IF(ตั้งค่าปพ5!I12="","",ตั้งค่าปพ5!I12)</f>
        <v>การป้องกันการทุจริต 1</v>
      </c>
      <c r="BQ1" s="390"/>
      <c r="BR1" s="390"/>
      <c r="BS1" s="390"/>
      <c r="BT1" s="390"/>
      <c r="BU1" s="390"/>
      <c r="BV1" s="390"/>
      <c r="BW1" s="389" t="s">
        <v>129</v>
      </c>
      <c r="BX1" s="389"/>
      <c r="BY1" s="391" t="str">
        <f>IF(ตั้งค่าปพ5!$I$9="","",ตั้งค่าปพ5!$I$9)</f>
        <v>ประถมศึกษาปีที่ 3/1</v>
      </c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89" t="s">
        <v>291</v>
      </c>
      <c r="CK1" s="389"/>
      <c r="CL1" s="389"/>
      <c r="CM1" s="389"/>
      <c r="CN1" s="389"/>
      <c r="CO1" s="389"/>
      <c r="CP1" s="389"/>
      <c r="CQ1" s="389"/>
      <c r="CR1" s="389"/>
      <c r="CS1" s="390" t="str">
        <f>IF(ตั้งค่าปพ5!I12="","",ตั้งค่าปพ5!I12)</f>
        <v>การป้องกันการทุจริต 1</v>
      </c>
      <c r="CT1" s="390"/>
      <c r="CU1" s="390"/>
      <c r="CV1" s="390"/>
      <c r="CW1" s="390"/>
      <c r="CX1" s="390"/>
      <c r="CY1" s="390"/>
      <c r="CZ1" s="389" t="s">
        <v>129</v>
      </c>
      <c r="DA1" s="389"/>
      <c r="DB1" s="391" t="str">
        <f>IF(ตั้งค่าปพ5!$I$9="","",ตั้งค่าปพ5!$I$9)</f>
        <v>ประถมศึกษาปีที่ 3/1</v>
      </c>
      <c r="DC1" s="391"/>
      <c r="DD1" s="391"/>
      <c r="DE1" s="391"/>
      <c r="DF1" s="391"/>
      <c r="DG1" s="391"/>
      <c r="DH1" s="391"/>
      <c r="DI1" s="391"/>
      <c r="DJ1" s="391"/>
      <c r="DK1" s="391"/>
      <c r="DL1" s="391"/>
    </row>
    <row r="2" spans="1:116" ht="18.75" x14ac:dyDescent="0.2">
      <c r="A2" s="394" t="s">
        <v>32</v>
      </c>
      <c r="B2" s="392" t="s">
        <v>313</v>
      </c>
      <c r="C2" s="392"/>
      <c r="D2" s="392"/>
      <c r="E2" s="392"/>
      <c r="F2" s="392" t="s">
        <v>314</v>
      </c>
      <c r="G2" s="392"/>
      <c r="H2" s="392"/>
      <c r="I2" s="392"/>
      <c r="J2" s="392" t="s">
        <v>315</v>
      </c>
      <c r="K2" s="392"/>
      <c r="L2" s="392"/>
      <c r="M2" s="392"/>
      <c r="N2" s="392" t="s">
        <v>316</v>
      </c>
      <c r="O2" s="392"/>
      <c r="P2" s="392"/>
      <c r="Q2" s="392"/>
      <c r="R2" s="392" t="s">
        <v>317</v>
      </c>
      <c r="S2" s="392"/>
      <c r="T2" s="392"/>
      <c r="U2" s="392"/>
      <c r="V2" s="392" t="s">
        <v>318</v>
      </c>
      <c r="W2" s="392"/>
      <c r="X2" s="392"/>
      <c r="Y2" s="392"/>
      <c r="Z2" s="392" t="s">
        <v>319</v>
      </c>
      <c r="AA2" s="392"/>
      <c r="AB2" s="392"/>
      <c r="AC2" s="392"/>
      <c r="AD2" s="394" t="s">
        <v>32</v>
      </c>
      <c r="AE2" s="392" t="s">
        <v>320</v>
      </c>
      <c r="AF2" s="392"/>
      <c r="AG2" s="392"/>
      <c r="AH2" s="392"/>
      <c r="AI2" s="392" t="s">
        <v>321</v>
      </c>
      <c r="AJ2" s="392"/>
      <c r="AK2" s="392"/>
      <c r="AL2" s="392"/>
      <c r="AM2" s="392" t="s">
        <v>322</v>
      </c>
      <c r="AN2" s="392"/>
      <c r="AO2" s="392"/>
      <c r="AP2" s="392"/>
      <c r="AQ2" s="392" t="s">
        <v>292</v>
      </c>
      <c r="AR2" s="392"/>
      <c r="AS2" s="392"/>
      <c r="AT2" s="392"/>
      <c r="AU2" s="392" t="s">
        <v>292</v>
      </c>
      <c r="AV2" s="392"/>
      <c r="AW2" s="392"/>
      <c r="AX2" s="392"/>
      <c r="AY2" s="392" t="s">
        <v>292</v>
      </c>
      <c r="AZ2" s="392"/>
      <c r="BA2" s="392"/>
      <c r="BB2" s="392"/>
      <c r="BC2" s="392" t="s">
        <v>292</v>
      </c>
      <c r="BD2" s="392"/>
      <c r="BE2" s="392"/>
      <c r="BF2" s="392"/>
      <c r="BG2" s="394" t="s">
        <v>32</v>
      </c>
      <c r="BH2" s="392" t="s">
        <v>292</v>
      </c>
      <c r="BI2" s="392"/>
      <c r="BJ2" s="392"/>
      <c r="BK2" s="392"/>
      <c r="BL2" s="392" t="s">
        <v>292</v>
      </c>
      <c r="BM2" s="392"/>
      <c r="BN2" s="392"/>
      <c r="BO2" s="392"/>
      <c r="BP2" s="392" t="s">
        <v>292</v>
      </c>
      <c r="BQ2" s="392"/>
      <c r="BR2" s="392"/>
      <c r="BS2" s="392"/>
      <c r="BT2" s="392" t="s">
        <v>292</v>
      </c>
      <c r="BU2" s="392"/>
      <c r="BV2" s="392"/>
      <c r="BW2" s="392"/>
      <c r="BX2" s="392" t="s">
        <v>292</v>
      </c>
      <c r="BY2" s="392"/>
      <c r="BZ2" s="392"/>
      <c r="CA2" s="392"/>
      <c r="CB2" s="392" t="s">
        <v>292</v>
      </c>
      <c r="CC2" s="392"/>
      <c r="CD2" s="392"/>
      <c r="CE2" s="392"/>
      <c r="CF2" s="392" t="s">
        <v>292</v>
      </c>
      <c r="CG2" s="392"/>
      <c r="CH2" s="392"/>
      <c r="CI2" s="392"/>
      <c r="CJ2" s="394" t="s">
        <v>32</v>
      </c>
      <c r="CK2" s="392" t="s">
        <v>292</v>
      </c>
      <c r="CL2" s="392"/>
      <c r="CM2" s="392"/>
      <c r="CN2" s="392"/>
      <c r="CO2" s="392" t="s">
        <v>292</v>
      </c>
      <c r="CP2" s="392"/>
      <c r="CQ2" s="392"/>
      <c r="CR2" s="392"/>
      <c r="CS2" s="392" t="s">
        <v>292</v>
      </c>
      <c r="CT2" s="392"/>
      <c r="CU2" s="392"/>
      <c r="CV2" s="392"/>
      <c r="CW2" s="392" t="s">
        <v>292</v>
      </c>
      <c r="CX2" s="392"/>
      <c r="CY2" s="392"/>
      <c r="CZ2" s="392"/>
      <c r="DA2" s="392" t="s">
        <v>292</v>
      </c>
      <c r="DB2" s="392"/>
      <c r="DC2" s="392"/>
      <c r="DD2" s="392"/>
      <c r="DE2" s="392" t="s">
        <v>292</v>
      </c>
      <c r="DF2" s="392"/>
      <c r="DG2" s="392"/>
      <c r="DH2" s="392"/>
      <c r="DI2" s="392" t="s">
        <v>292</v>
      </c>
      <c r="DJ2" s="392"/>
      <c r="DK2" s="392"/>
      <c r="DL2" s="392"/>
    </row>
    <row r="3" spans="1:116" ht="18.75" x14ac:dyDescent="0.2">
      <c r="A3" s="394"/>
      <c r="B3" s="392" t="s">
        <v>301</v>
      </c>
      <c r="C3" s="392"/>
      <c r="D3" s="392"/>
      <c r="E3" s="393" t="s">
        <v>290</v>
      </c>
      <c r="F3" s="392" t="s">
        <v>301</v>
      </c>
      <c r="G3" s="392"/>
      <c r="H3" s="392"/>
      <c r="I3" s="393" t="s">
        <v>290</v>
      </c>
      <c r="J3" s="392" t="s">
        <v>301</v>
      </c>
      <c r="K3" s="392"/>
      <c r="L3" s="392"/>
      <c r="M3" s="393" t="s">
        <v>290</v>
      </c>
      <c r="N3" s="392" t="s">
        <v>301</v>
      </c>
      <c r="O3" s="392"/>
      <c r="P3" s="392"/>
      <c r="Q3" s="393" t="s">
        <v>290</v>
      </c>
      <c r="R3" s="392" t="s">
        <v>301</v>
      </c>
      <c r="S3" s="392"/>
      <c r="T3" s="392"/>
      <c r="U3" s="393" t="s">
        <v>290</v>
      </c>
      <c r="V3" s="392" t="s">
        <v>301</v>
      </c>
      <c r="W3" s="392"/>
      <c r="X3" s="392"/>
      <c r="Y3" s="393" t="s">
        <v>290</v>
      </c>
      <c r="Z3" s="392" t="s">
        <v>301</v>
      </c>
      <c r="AA3" s="392"/>
      <c r="AB3" s="392"/>
      <c r="AC3" s="393" t="s">
        <v>290</v>
      </c>
      <c r="AD3" s="394"/>
      <c r="AE3" s="392" t="s">
        <v>301</v>
      </c>
      <c r="AF3" s="392"/>
      <c r="AG3" s="392"/>
      <c r="AH3" s="393" t="s">
        <v>290</v>
      </c>
      <c r="AI3" s="392" t="s">
        <v>301</v>
      </c>
      <c r="AJ3" s="392"/>
      <c r="AK3" s="392"/>
      <c r="AL3" s="393" t="s">
        <v>290</v>
      </c>
      <c r="AM3" s="392" t="s">
        <v>301</v>
      </c>
      <c r="AN3" s="392"/>
      <c r="AO3" s="392"/>
      <c r="AP3" s="393" t="s">
        <v>290</v>
      </c>
      <c r="AQ3" s="392" t="s">
        <v>301</v>
      </c>
      <c r="AR3" s="392"/>
      <c r="AS3" s="392"/>
      <c r="AT3" s="393" t="s">
        <v>290</v>
      </c>
      <c r="AU3" s="392" t="s">
        <v>301</v>
      </c>
      <c r="AV3" s="392"/>
      <c r="AW3" s="392"/>
      <c r="AX3" s="393" t="s">
        <v>290</v>
      </c>
      <c r="AY3" s="392" t="s">
        <v>301</v>
      </c>
      <c r="AZ3" s="392"/>
      <c r="BA3" s="392"/>
      <c r="BB3" s="393" t="s">
        <v>290</v>
      </c>
      <c r="BC3" s="392" t="s">
        <v>301</v>
      </c>
      <c r="BD3" s="392"/>
      <c r="BE3" s="392"/>
      <c r="BF3" s="393" t="s">
        <v>290</v>
      </c>
      <c r="BG3" s="394"/>
      <c r="BH3" s="392" t="s">
        <v>301</v>
      </c>
      <c r="BI3" s="392"/>
      <c r="BJ3" s="392"/>
      <c r="BK3" s="393" t="s">
        <v>290</v>
      </c>
      <c r="BL3" s="392" t="s">
        <v>301</v>
      </c>
      <c r="BM3" s="392"/>
      <c r="BN3" s="392"/>
      <c r="BO3" s="393" t="s">
        <v>290</v>
      </c>
      <c r="BP3" s="392" t="s">
        <v>301</v>
      </c>
      <c r="BQ3" s="392"/>
      <c r="BR3" s="392"/>
      <c r="BS3" s="393" t="s">
        <v>290</v>
      </c>
      <c r="BT3" s="392" t="s">
        <v>301</v>
      </c>
      <c r="BU3" s="392"/>
      <c r="BV3" s="392"/>
      <c r="BW3" s="393" t="s">
        <v>290</v>
      </c>
      <c r="BX3" s="392" t="s">
        <v>301</v>
      </c>
      <c r="BY3" s="392"/>
      <c r="BZ3" s="392"/>
      <c r="CA3" s="393" t="s">
        <v>290</v>
      </c>
      <c r="CB3" s="392" t="s">
        <v>301</v>
      </c>
      <c r="CC3" s="392"/>
      <c r="CD3" s="392"/>
      <c r="CE3" s="393" t="s">
        <v>290</v>
      </c>
      <c r="CF3" s="392" t="s">
        <v>301</v>
      </c>
      <c r="CG3" s="392"/>
      <c r="CH3" s="392"/>
      <c r="CI3" s="393" t="s">
        <v>290</v>
      </c>
      <c r="CJ3" s="394"/>
      <c r="CK3" s="392" t="s">
        <v>301</v>
      </c>
      <c r="CL3" s="392"/>
      <c r="CM3" s="392"/>
      <c r="CN3" s="393" t="s">
        <v>290</v>
      </c>
      <c r="CO3" s="392" t="s">
        <v>301</v>
      </c>
      <c r="CP3" s="392"/>
      <c r="CQ3" s="392"/>
      <c r="CR3" s="393" t="s">
        <v>290</v>
      </c>
      <c r="CS3" s="392" t="s">
        <v>301</v>
      </c>
      <c r="CT3" s="392"/>
      <c r="CU3" s="392"/>
      <c r="CV3" s="393" t="s">
        <v>290</v>
      </c>
      <c r="CW3" s="392" t="s">
        <v>301</v>
      </c>
      <c r="CX3" s="392"/>
      <c r="CY3" s="392"/>
      <c r="CZ3" s="393" t="s">
        <v>290</v>
      </c>
      <c r="DA3" s="392" t="s">
        <v>301</v>
      </c>
      <c r="DB3" s="392"/>
      <c r="DC3" s="392"/>
      <c r="DD3" s="393" t="s">
        <v>290</v>
      </c>
      <c r="DE3" s="392" t="s">
        <v>301</v>
      </c>
      <c r="DF3" s="392"/>
      <c r="DG3" s="392"/>
      <c r="DH3" s="393" t="s">
        <v>290</v>
      </c>
      <c r="DI3" s="392" t="s">
        <v>301</v>
      </c>
      <c r="DJ3" s="392"/>
      <c r="DK3" s="392"/>
      <c r="DL3" s="393" t="s">
        <v>290</v>
      </c>
    </row>
    <row r="4" spans="1:116" ht="18.75" x14ac:dyDescent="0.2">
      <c r="A4" s="394"/>
      <c r="B4" s="146">
        <v>1</v>
      </c>
      <c r="C4" s="146">
        <v>2</v>
      </c>
      <c r="D4" s="146">
        <v>3</v>
      </c>
      <c r="E4" s="393"/>
      <c r="F4" s="146">
        <v>1</v>
      </c>
      <c r="G4" s="146">
        <v>2</v>
      </c>
      <c r="H4" s="146">
        <v>3</v>
      </c>
      <c r="I4" s="393"/>
      <c r="J4" s="146">
        <v>1</v>
      </c>
      <c r="K4" s="146">
        <v>2</v>
      </c>
      <c r="L4" s="146">
        <v>3</v>
      </c>
      <c r="M4" s="393"/>
      <c r="N4" s="146">
        <v>1</v>
      </c>
      <c r="O4" s="146">
        <v>2</v>
      </c>
      <c r="P4" s="146">
        <v>3</v>
      </c>
      <c r="Q4" s="393"/>
      <c r="R4" s="146">
        <v>1</v>
      </c>
      <c r="S4" s="146">
        <v>2</v>
      </c>
      <c r="T4" s="146">
        <v>3</v>
      </c>
      <c r="U4" s="393"/>
      <c r="V4" s="146">
        <v>1</v>
      </c>
      <c r="W4" s="146">
        <v>2</v>
      </c>
      <c r="X4" s="146">
        <v>3</v>
      </c>
      <c r="Y4" s="393"/>
      <c r="Z4" s="146">
        <v>1</v>
      </c>
      <c r="AA4" s="146">
        <v>2</v>
      </c>
      <c r="AB4" s="146">
        <v>3</v>
      </c>
      <c r="AC4" s="393"/>
      <c r="AD4" s="394"/>
      <c r="AE4" s="146">
        <v>1</v>
      </c>
      <c r="AF4" s="146">
        <v>2</v>
      </c>
      <c r="AG4" s="146">
        <v>3</v>
      </c>
      <c r="AH4" s="393"/>
      <c r="AI4" s="146">
        <v>1</v>
      </c>
      <c r="AJ4" s="146">
        <v>2</v>
      </c>
      <c r="AK4" s="146">
        <v>3</v>
      </c>
      <c r="AL4" s="393"/>
      <c r="AM4" s="146">
        <v>1</v>
      </c>
      <c r="AN4" s="146">
        <v>2</v>
      </c>
      <c r="AO4" s="146">
        <v>3</v>
      </c>
      <c r="AP4" s="393"/>
      <c r="AQ4" s="146">
        <v>1</v>
      </c>
      <c r="AR4" s="146">
        <v>2</v>
      </c>
      <c r="AS4" s="146">
        <v>3</v>
      </c>
      <c r="AT4" s="393"/>
      <c r="AU4" s="146">
        <v>1</v>
      </c>
      <c r="AV4" s="146">
        <v>2</v>
      </c>
      <c r="AW4" s="146">
        <v>3</v>
      </c>
      <c r="AX4" s="393"/>
      <c r="AY4" s="146">
        <v>1</v>
      </c>
      <c r="AZ4" s="146">
        <v>2</v>
      </c>
      <c r="BA4" s="146">
        <v>3</v>
      </c>
      <c r="BB4" s="393"/>
      <c r="BC4" s="146">
        <v>1</v>
      </c>
      <c r="BD4" s="146">
        <v>2</v>
      </c>
      <c r="BE4" s="146">
        <v>3</v>
      </c>
      <c r="BF4" s="393"/>
      <c r="BG4" s="394"/>
      <c r="BH4" s="146">
        <v>1</v>
      </c>
      <c r="BI4" s="146">
        <v>2</v>
      </c>
      <c r="BJ4" s="146">
        <v>3</v>
      </c>
      <c r="BK4" s="393"/>
      <c r="BL4" s="146">
        <v>1</v>
      </c>
      <c r="BM4" s="146">
        <v>2</v>
      </c>
      <c r="BN4" s="146">
        <v>3</v>
      </c>
      <c r="BO4" s="393"/>
      <c r="BP4" s="146">
        <v>1</v>
      </c>
      <c r="BQ4" s="146">
        <v>2</v>
      </c>
      <c r="BR4" s="146">
        <v>3</v>
      </c>
      <c r="BS4" s="393"/>
      <c r="BT4" s="146">
        <v>1</v>
      </c>
      <c r="BU4" s="146">
        <v>2</v>
      </c>
      <c r="BV4" s="146">
        <v>3</v>
      </c>
      <c r="BW4" s="393"/>
      <c r="BX4" s="146">
        <v>1</v>
      </c>
      <c r="BY4" s="146">
        <v>2</v>
      </c>
      <c r="BZ4" s="146">
        <v>3</v>
      </c>
      <c r="CA4" s="393"/>
      <c r="CB4" s="146">
        <v>1</v>
      </c>
      <c r="CC4" s="146">
        <v>2</v>
      </c>
      <c r="CD4" s="146">
        <v>3</v>
      </c>
      <c r="CE4" s="393"/>
      <c r="CF4" s="146">
        <v>1</v>
      </c>
      <c r="CG4" s="146">
        <v>2</v>
      </c>
      <c r="CH4" s="146">
        <v>3</v>
      </c>
      <c r="CI4" s="393"/>
      <c r="CJ4" s="394"/>
      <c r="CK4" s="146">
        <v>1</v>
      </c>
      <c r="CL4" s="146">
        <v>2</v>
      </c>
      <c r="CM4" s="146">
        <v>3</v>
      </c>
      <c r="CN4" s="393"/>
      <c r="CO4" s="146">
        <v>1</v>
      </c>
      <c r="CP4" s="146">
        <v>2</v>
      </c>
      <c r="CQ4" s="146">
        <v>3</v>
      </c>
      <c r="CR4" s="393"/>
      <c r="CS4" s="146">
        <v>1</v>
      </c>
      <c r="CT4" s="146">
        <v>2</v>
      </c>
      <c r="CU4" s="146">
        <v>3</v>
      </c>
      <c r="CV4" s="393"/>
      <c r="CW4" s="146">
        <v>1</v>
      </c>
      <c r="CX4" s="146">
        <v>2</v>
      </c>
      <c r="CY4" s="146">
        <v>3</v>
      </c>
      <c r="CZ4" s="393"/>
      <c r="DA4" s="146">
        <v>1</v>
      </c>
      <c r="DB4" s="146">
        <v>2</v>
      </c>
      <c r="DC4" s="146">
        <v>3</v>
      </c>
      <c r="DD4" s="393"/>
      <c r="DE4" s="146">
        <v>1</v>
      </c>
      <c r="DF4" s="146">
        <v>2</v>
      </c>
      <c r="DG4" s="146">
        <v>3</v>
      </c>
      <c r="DH4" s="393"/>
      <c r="DI4" s="146">
        <v>1</v>
      </c>
      <c r="DJ4" s="146">
        <v>2</v>
      </c>
      <c r="DK4" s="146">
        <v>3</v>
      </c>
      <c r="DL4" s="393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294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0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5" t="s">
        <v>298</v>
      </c>
      <c r="B1" s="396"/>
      <c r="C1" s="396"/>
      <c r="D1" s="396"/>
      <c r="E1" s="396"/>
      <c r="F1" s="396"/>
      <c r="G1" s="396"/>
      <c r="H1" s="396"/>
      <c r="I1" s="396"/>
      <c r="J1" s="397"/>
      <c r="K1" s="111"/>
      <c r="L1" s="111"/>
      <c r="M1" s="112"/>
    </row>
    <row r="2" spans="1:13" ht="21.75" customHeight="1" thickBot="1" x14ac:dyDescent="0.35">
      <c r="A2" s="407" t="s">
        <v>32</v>
      </c>
      <c r="B2" s="409" t="s">
        <v>297</v>
      </c>
      <c r="C2" s="409"/>
      <c r="D2" s="409"/>
      <c r="E2" s="409"/>
      <c r="F2" s="409" t="s">
        <v>218</v>
      </c>
      <c r="G2" s="409"/>
      <c r="H2" s="409"/>
      <c r="I2" s="409"/>
      <c r="J2" s="405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7"/>
      <c r="B3" s="409"/>
      <c r="C3" s="409"/>
      <c r="D3" s="409"/>
      <c r="E3" s="409"/>
      <c r="F3" s="409"/>
      <c r="G3" s="409"/>
      <c r="H3" s="409"/>
      <c r="I3" s="409"/>
      <c r="J3" s="405"/>
      <c r="K3" s="114" t="s">
        <v>260</v>
      </c>
      <c r="L3" s="92">
        <v>1</v>
      </c>
      <c r="M3" s="94"/>
    </row>
    <row r="4" spans="1:13" x14ac:dyDescent="0.3">
      <c r="A4" s="408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6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0" t="s">
        <v>119</v>
      </c>
      <c r="C32" s="401"/>
      <c r="D32" s="401"/>
      <c r="E32" s="402"/>
      <c r="F32" s="403" t="s">
        <v>119</v>
      </c>
      <c r="G32" s="404"/>
      <c r="H32" s="404"/>
      <c r="I32" s="404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นางสาวภัครภัทร ไชยสา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8" t="s">
        <v>299</v>
      </c>
      <c r="K34" s="18"/>
      <c r="L34" s="18"/>
      <c r="M34" s="18"/>
    </row>
    <row r="35" spans="1:13" ht="20.100000000000001" customHeight="1" thickBot="1" x14ac:dyDescent="0.35">
      <c r="A35" s="119" t="s">
        <v>293</v>
      </c>
      <c r="B35" s="127"/>
      <c r="C35" s="128"/>
      <c r="D35" s="129"/>
      <c r="E35" s="126"/>
      <c r="F35" s="130"/>
      <c r="G35" s="128"/>
      <c r="H35" s="129"/>
      <c r="I35" s="134"/>
      <c r="J35" s="399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="98" zoomScaleNormal="100" zoomScalePageLayoutView="98" workbookViewId="0">
      <selection activeCell="A32" sqref="A32:T32"/>
    </sheetView>
  </sheetViews>
  <sheetFormatPr defaultColWidth="8.875" defaultRowHeight="15" x14ac:dyDescent="0.2"/>
  <cols>
    <col min="1" max="1" width="3.75" style="242" customWidth="1"/>
    <col min="2" max="4" width="4.375" customWidth="1"/>
    <col min="5" max="5" width="4.375" style="243" customWidth="1"/>
    <col min="6" max="7" width="4.375" customWidth="1"/>
    <col min="8" max="8" width="4.375" style="244" customWidth="1"/>
    <col min="9" max="9" width="4.375" style="245" customWidth="1"/>
    <col min="10" max="12" width="4.375" customWidth="1"/>
    <col min="13" max="13" width="4.375" style="243" customWidth="1"/>
    <col min="14" max="15" width="4.375" customWidth="1"/>
    <col min="16" max="16" width="4.375" style="244" customWidth="1"/>
    <col min="17" max="17" width="4.375" style="245" customWidth="1"/>
    <col min="18" max="18" width="4.375" style="243" customWidth="1"/>
    <col min="19" max="19" width="4.375" style="246" customWidth="1"/>
    <col min="20" max="20" width="4.25" customWidth="1"/>
    <col min="21" max="21" width="4" style="247" customWidth="1"/>
    <col min="22" max="22" width="4.375" style="247" customWidth="1"/>
  </cols>
  <sheetData>
    <row r="1" spans="1:22" ht="22.5" thickBot="1" x14ac:dyDescent="0.55000000000000004">
      <c r="A1" s="43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ส11201 : การป้องกันการทุจริต 1 ปีการศึกษา 2568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5"/>
    </row>
    <row r="2" spans="1:22" ht="21.75" x14ac:dyDescent="0.5">
      <c r="A2" s="203" t="s">
        <v>129</v>
      </c>
      <c r="B2" s="412" t="str">
        <f>IF(ตั้งค่าปพ5!I9="","",ตั้งค่าปพ5!I9)</f>
        <v>ประถมศึกษาปีที่ 3/1</v>
      </c>
      <c r="C2" s="412"/>
      <c r="D2" s="412"/>
      <c r="E2" s="413"/>
      <c r="F2" s="414" t="s">
        <v>132</v>
      </c>
      <c r="G2" s="413"/>
      <c r="H2" s="414" t="str">
        <f>IF(ตั้งค่าปพ5!I12="","",ตั้งค่าปพ5!I12)</f>
        <v>การป้องกันการทุจริต 1</v>
      </c>
      <c r="I2" s="412"/>
      <c r="J2" s="412"/>
      <c r="K2" s="412"/>
      <c r="L2" s="412"/>
      <c r="M2" s="413"/>
      <c r="N2" s="414" t="s">
        <v>221</v>
      </c>
      <c r="O2" s="413"/>
      <c r="P2" s="414" t="str">
        <f>IF(ตั้งค่าปพ5!I15="","",ตั้งค่าปพ5!I15)</f>
        <v>เพิ่มเติม</v>
      </c>
      <c r="Q2" s="412"/>
      <c r="R2" s="413"/>
      <c r="S2" s="414" t="s">
        <v>135</v>
      </c>
      <c r="T2" s="413"/>
      <c r="U2" s="451">
        <f>IF(ตั้งค่าปพ5!I14="","",ตั้งค่าปพ5!I14)</f>
        <v>1</v>
      </c>
      <c r="V2" s="452"/>
    </row>
    <row r="3" spans="1:22" ht="22.5" thickBot="1" x14ac:dyDescent="0.55000000000000004">
      <c r="A3" s="444" t="s">
        <v>32</v>
      </c>
      <c r="B3" s="438" t="s">
        <v>120</v>
      </c>
      <c r="C3" s="439"/>
      <c r="D3" s="439"/>
      <c r="E3" s="439"/>
      <c r="F3" s="439"/>
      <c r="G3" s="439"/>
      <c r="H3" s="439"/>
      <c r="I3" s="440"/>
      <c r="J3" s="441" t="s">
        <v>121</v>
      </c>
      <c r="K3" s="442"/>
      <c r="L3" s="442"/>
      <c r="M3" s="442"/>
      <c r="N3" s="442"/>
      <c r="O3" s="442"/>
      <c r="P3" s="442"/>
      <c r="Q3" s="443"/>
      <c r="R3" s="446" t="s">
        <v>119</v>
      </c>
      <c r="S3" s="448" t="s">
        <v>301</v>
      </c>
      <c r="T3" s="204" t="s">
        <v>302</v>
      </c>
      <c r="U3" s="436" t="s">
        <v>106</v>
      </c>
      <c r="V3" s="436"/>
    </row>
    <row r="4" spans="1:22" ht="22.5" thickBot="1" x14ac:dyDescent="0.55000000000000004">
      <c r="A4" s="444"/>
      <c r="B4" s="430"/>
      <c r="C4" s="431"/>
      <c r="D4" s="431"/>
      <c r="E4" s="431"/>
      <c r="F4" s="431"/>
      <c r="G4" s="431"/>
      <c r="H4" s="431"/>
      <c r="I4" s="432"/>
      <c r="J4" s="430"/>
      <c r="K4" s="431"/>
      <c r="L4" s="431"/>
      <c r="M4" s="431"/>
      <c r="N4" s="431"/>
      <c r="O4" s="431"/>
      <c r="P4" s="431"/>
      <c r="Q4" s="432"/>
      <c r="R4" s="446"/>
      <c r="S4" s="448"/>
      <c r="T4" s="205" t="s">
        <v>296</v>
      </c>
      <c r="U4" s="437"/>
      <c r="V4" s="437"/>
    </row>
    <row r="5" spans="1:22" ht="22.15" customHeight="1" x14ac:dyDescent="0.2">
      <c r="A5" s="444"/>
      <c r="B5" s="422" t="s">
        <v>308</v>
      </c>
      <c r="C5" s="422" t="s">
        <v>309</v>
      </c>
      <c r="D5" s="422" t="s">
        <v>310</v>
      </c>
      <c r="E5" s="422" t="s">
        <v>311</v>
      </c>
      <c r="F5" s="422" t="s">
        <v>312</v>
      </c>
      <c r="G5" s="424"/>
      <c r="H5" s="420"/>
      <c r="I5" s="426" t="s">
        <v>300</v>
      </c>
      <c r="J5" s="422" t="s">
        <v>323</v>
      </c>
      <c r="K5" s="422" t="s">
        <v>324</v>
      </c>
      <c r="L5" s="422" t="s">
        <v>325</v>
      </c>
      <c r="M5" s="422" t="s">
        <v>326</v>
      </c>
      <c r="N5" s="422" t="s">
        <v>327</v>
      </c>
      <c r="O5" s="424"/>
      <c r="P5" s="420"/>
      <c r="Q5" s="426" t="s">
        <v>300</v>
      </c>
      <c r="R5" s="446"/>
      <c r="S5" s="449"/>
      <c r="T5" s="176">
        <v>10</v>
      </c>
      <c r="U5" s="437"/>
      <c r="V5" s="437"/>
    </row>
    <row r="6" spans="1:22" ht="41.45" customHeight="1" thickBot="1" x14ac:dyDescent="0.25">
      <c r="A6" s="444"/>
      <c r="B6" s="423"/>
      <c r="C6" s="423"/>
      <c r="D6" s="423"/>
      <c r="E6" s="423"/>
      <c r="F6" s="423"/>
      <c r="G6" s="425"/>
      <c r="H6" s="421"/>
      <c r="I6" s="427"/>
      <c r="J6" s="423"/>
      <c r="K6" s="423"/>
      <c r="L6" s="423"/>
      <c r="M6" s="423"/>
      <c r="N6" s="423"/>
      <c r="O6" s="425"/>
      <c r="P6" s="421"/>
      <c r="Q6" s="427"/>
      <c r="R6" s="447"/>
      <c r="S6" s="450"/>
      <c r="T6" s="206" t="s">
        <v>335</v>
      </c>
      <c r="U6" s="437"/>
      <c r="V6" s="437"/>
    </row>
    <row r="7" spans="1:22" ht="22.5" thickBot="1" x14ac:dyDescent="0.25">
      <c r="A7" s="445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7"/>
      <c r="I7" s="208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7"/>
      <c r="Q7" s="208">
        <f>SUM(J7:P7)</f>
        <v>50</v>
      </c>
      <c r="R7" s="209">
        <v>100</v>
      </c>
      <c r="S7" s="210"/>
      <c r="T7" s="177">
        <v>10</v>
      </c>
      <c r="U7" s="211" t="s">
        <v>294</v>
      </c>
      <c r="V7" s="211" t="s">
        <v>295</v>
      </c>
    </row>
    <row r="8" spans="1:22" ht="21.75" x14ac:dyDescent="0.2">
      <c r="A8" s="212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3"/>
      <c r="I8" s="214">
        <f>IF($A8="","",SUM(B8:H8))</f>
        <v>20</v>
      </c>
      <c r="J8" s="170"/>
      <c r="K8" s="170"/>
      <c r="L8" s="174"/>
      <c r="M8" s="163"/>
      <c r="N8" s="174"/>
      <c r="O8" s="174"/>
      <c r="P8" s="215"/>
      <c r="Q8" s="216">
        <f>IF($I8="","",SUM(J8:P8))</f>
        <v>0</v>
      </c>
      <c r="R8" s="217">
        <f>IF($A8="","",SUM(I8,Q8))</f>
        <v>20</v>
      </c>
      <c r="S8" s="218">
        <f>IF($A8="","",IF($R8="","",IF($R8&gt;=80,4,IF($R8&gt;=75,3.5,IF($R8&gt;=70,3,IF($R8&gt;=65,2.5,IF($R8&gt;=60,2,IF($R8&gt;=55,1.5,IF($R8&gt;=50,1,0)))))))))</f>
        <v>0</v>
      </c>
      <c r="T8" s="178">
        <v>10</v>
      </c>
      <c r="U8" s="219" t="str">
        <f>IF($A$8=1,IF($S8="","",IF($S8="ย้ายออก","",IF($S8&gt;=1,"P",""))),IF($S31="","",IF($S31="ย้ายออก","",IF($S31&gt;=1,"P",""))))</f>
        <v/>
      </c>
      <c r="V8" s="219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2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3"/>
      <c r="I9" s="214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5"/>
      <c r="Q9" s="216" t="str">
        <f t="shared" ref="Q9:Q31" si="1">IF($I9="","",SUM(J9:P9))</f>
        <v/>
      </c>
      <c r="R9" s="217" t="str">
        <f t="shared" ref="R9:R31" si="2">IF($A9="","",SUM(I9,Q9))</f>
        <v/>
      </c>
      <c r="S9" s="218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19" t="str">
        <f t="shared" ref="U9:U11" si="4">IF($A$8=1,IF($S9="","",IF($S9="ย้ายออก","",IF($S9&gt;=1,"P",""))),IF($S33="","",IF($S33="ย้ายออก","",IF($S33&gt;=1,"P",""))))</f>
        <v/>
      </c>
      <c r="V9" s="219" t="str">
        <f t="shared" ref="V9:V1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2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3"/>
      <c r="I10" s="214" t="str">
        <f t="shared" si="0"/>
        <v/>
      </c>
      <c r="J10" s="172"/>
      <c r="K10" s="172"/>
      <c r="L10" s="175"/>
      <c r="M10" s="163"/>
      <c r="N10" s="175"/>
      <c r="O10" s="175"/>
      <c r="P10" s="215"/>
      <c r="Q10" s="216" t="str">
        <f t="shared" si="1"/>
        <v/>
      </c>
      <c r="R10" s="217" t="str">
        <f t="shared" si="2"/>
        <v/>
      </c>
      <c r="S10" s="218" t="str">
        <f t="shared" si="3"/>
        <v/>
      </c>
      <c r="T10" s="178">
        <v>10</v>
      </c>
      <c r="U10" s="219" t="str">
        <f t="shared" si="4"/>
        <v/>
      </c>
      <c r="V10" s="219" t="str">
        <f t="shared" si="5"/>
        <v/>
      </c>
    </row>
    <row r="11" spans="1:22" ht="21.75" x14ac:dyDescent="0.2">
      <c r="A11" s="212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3"/>
      <c r="I11" s="214" t="str">
        <f t="shared" si="0"/>
        <v/>
      </c>
      <c r="J11" s="172"/>
      <c r="K11" s="172"/>
      <c r="L11" s="175"/>
      <c r="M11" s="163"/>
      <c r="N11" s="175"/>
      <c r="O11" s="175"/>
      <c r="P11" s="215"/>
      <c r="Q11" s="216" t="str">
        <f t="shared" si="1"/>
        <v/>
      </c>
      <c r="R11" s="217" t="str">
        <f t="shared" si="2"/>
        <v/>
      </c>
      <c r="S11" s="218" t="str">
        <f t="shared" si="3"/>
        <v/>
      </c>
      <c r="T11" s="178">
        <v>10</v>
      </c>
      <c r="U11" s="219" t="str">
        <f t="shared" si="4"/>
        <v/>
      </c>
      <c r="V11" s="219" t="str">
        <f t="shared" si="5"/>
        <v/>
      </c>
    </row>
    <row r="12" spans="1:22" ht="21.75" x14ac:dyDescent="0.2">
      <c r="A12" s="212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3"/>
      <c r="I12" s="214" t="str">
        <f t="shared" si="0"/>
        <v/>
      </c>
      <c r="J12" s="172"/>
      <c r="K12" s="172"/>
      <c r="L12" s="175"/>
      <c r="M12" s="163"/>
      <c r="N12" s="175"/>
      <c r="O12" s="175"/>
      <c r="P12" s="215"/>
      <c r="Q12" s="216" t="str">
        <f t="shared" si="1"/>
        <v/>
      </c>
      <c r="R12" s="217" t="str">
        <f t="shared" si="2"/>
        <v/>
      </c>
      <c r="S12" s="218" t="str">
        <f t="shared" si="3"/>
        <v/>
      </c>
      <c r="T12" s="178">
        <v>10</v>
      </c>
      <c r="U12" s="219" t="str">
        <f t="shared" ref="U12:U31" si="6">IF($A$8=1,IF($S12="","",IF($S12="ย้ายออก","",IF($S12&gt;=1,"P",""))),IF($S36="","",IF($S36="ย้ายออก","",IF($S36&gt;=1,"P",""))))</f>
        <v/>
      </c>
      <c r="V12" s="219" t="str">
        <f t="shared" ref="V12:V31" si="7">IF($A$8=1,IF($S12="","",IF($S12="ย้ายออก","",IF($S12&lt;1,"P",""))),IF($S36="","",IF($S36="ย้ายออก","",IF($S36&lt;1,"P",""))))</f>
        <v/>
      </c>
    </row>
    <row r="13" spans="1:22" ht="21.75" x14ac:dyDescent="0.2">
      <c r="A13" s="212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3"/>
      <c r="I13" s="214" t="str">
        <f t="shared" si="0"/>
        <v/>
      </c>
      <c r="J13" s="172"/>
      <c r="K13" s="172"/>
      <c r="L13" s="175"/>
      <c r="M13" s="163"/>
      <c r="N13" s="175"/>
      <c r="O13" s="175"/>
      <c r="P13" s="215"/>
      <c r="Q13" s="216" t="str">
        <f t="shared" si="1"/>
        <v/>
      </c>
      <c r="R13" s="217" t="str">
        <f t="shared" si="2"/>
        <v/>
      </c>
      <c r="S13" s="218" t="str">
        <f t="shared" si="3"/>
        <v/>
      </c>
      <c r="T13" s="178">
        <v>10</v>
      </c>
      <c r="U13" s="219" t="str">
        <f t="shared" si="6"/>
        <v/>
      </c>
      <c r="V13" s="219" t="str">
        <f t="shared" si="7"/>
        <v/>
      </c>
    </row>
    <row r="14" spans="1:22" ht="21.75" x14ac:dyDescent="0.2">
      <c r="A14" s="212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3"/>
      <c r="I14" s="214" t="str">
        <f t="shared" si="0"/>
        <v/>
      </c>
      <c r="J14" s="172"/>
      <c r="K14" s="172"/>
      <c r="L14" s="175"/>
      <c r="M14" s="163"/>
      <c r="N14" s="175"/>
      <c r="O14" s="175"/>
      <c r="P14" s="215"/>
      <c r="Q14" s="216" t="str">
        <f t="shared" si="1"/>
        <v/>
      </c>
      <c r="R14" s="217" t="str">
        <f t="shared" si="2"/>
        <v/>
      </c>
      <c r="S14" s="218" t="str">
        <f t="shared" si="3"/>
        <v/>
      </c>
      <c r="T14" s="178">
        <v>10</v>
      </c>
      <c r="U14" s="219" t="str">
        <f t="shared" si="6"/>
        <v/>
      </c>
      <c r="V14" s="219" t="str">
        <f t="shared" si="7"/>
        <v/>
      </c>
    </row>
    <row r="15" spans="1:22" ht="21.75" x14ac:dyDescent="0.2">
      <c r="A15" s="212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3"/>
      <c r="I15" s="214" t="str">
        <f t="shared" si="0"/>
        <v/>
      </c>
      <c r="J15" s="172"/>
      <c r="K15" s="172"/>
      <c r="L15" s="175"/>
      <c r="M15" s="163"/>
      <c r="N15" s="175"/>
      <c r="O15" s="175"/>
      <c r="P15" s="215"/>
      <c r="Q15" s="216" t="str">
        <f t="shared" si="1"/>
        <v/>
      </c>
      <c r="R15" s="217" t="str">
        <f t="shared" si="2"/>
        <v/>
      </c>
      <c r="S15" s="218" t="str">
        <f t="shared" si="3"/>
        <v/>
      </c>
      <c r="T15" s="178">
        <v>10</v>
      </c>
      <c r="U15" s="219" t="str">
        <f t="shared" si="6"/>
        <v/>
      </c>
      <c r="V15" s="219" t="str">
        <f t="shared" si="7"/>
        <v/>
      </c>
    </row>
    <row r="16" spans="1:22" ht="21.75" x14ac:dyDescent="0.2">
      <c r="A16" s="212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3"/>
      <c r="I16" s="214" t="str">
        <f t="shared" si="0"/>
        <v/>
      </c>
      <c r="J16" s="172"/>
      <c r="K16" s="172"/>
      <c r="L16" s="175"/>
      <c r="M16" s="163"/>
      <c r="N16" s="175"/>
      <c r="O16" s="175"/>
      <c r="P16" s="215"/>
      <c r="Q16" s="216" t="str">
        <f t="shared" si="1"/>
        <v/>
      </c>
      <c r="R16" s="217" t="str">
        <f t="shared" si="2"/>
        <v/>
      </c>
      <c r="S16" s="218" t="str">
        <f t="shared" si="3"/>
        <v/>
      </c>
      <c r="T16" s="178">
        <v>10</v>
      </c>
      <c r="U16" s="219" t="str">
        <f t="shared" si="6"/>
        <v/>
      </c>
      <c r="V16" s="219" t="str">
        <f t="shared" si="7"/>
        <v/>
      </c>
    </row>
    <row r="17" spans="1:22" ht="21.75" x14ac:dyDescent="0.2">
      <c r="A17" s="212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3"/>
      <c r="I17" s="214" t="str">
        <f t="shared" si="0"/>
        <v/>
      </c>
      <c r="J17" s="172"/>
      <c r="K17" s="172"/>
      <c r="L17" s="175"/>
      <c r="M17" s="163"/>
      <c r="N17" s="175"/>
      <c r="O17" s="175"/>
      <c r="P17" s="215"/>
      <c r="Q17" s="216" t="str">
        <f t="shared" si="1"/>
        <v/>
      </c>
      <c r="R17" s="217" t="str">
        <f t="shared" si="2"/>
        <v/>
      </c>
      <c r="S17" s="218" t="str">
        <f t="shared" si="3"/>
        <v/>
      </c>
      <c r="T17" s="178">
        <v>10</v>
      </c>
      <c r="U17" s="219" t="str">
        <f t="shared" si="6"/>
        <v/>
      </c>
      <c r="V17" s="219" t="str">
        <f t="shared" si="7"/>
        <v/>
      </c>
    </row>
    <row r="18" spans="1:22" ht="21.75" x14ac:dyDescent="0.2">
      <c r="A18" s="212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3"/>
      <c r="I18" s="214" t="str">
        <f t="shared" si="0"/>
        <v/>
      </c>
      <c r="J18" s="172"/>
      <c r="K18" s="172"/>
      <c r="L18" s="175"/>
      <c r="M18" s="163"/>
      <c r="N18" s="175"/>
      <c r="O18" s="175"/>
      <c r="P18" s="215"/>
      <c r="Q18" s="216" t="str">
        <f t="shared" si="1"/>
        <v/>
      </c>
      <c r="R18" s="217" t="str">
        <f t="shared" si="2"/>
        <v/>
      </c>
      <c r="S18" s="218" t="str">
        <f t="shared" si="3"/>
        <v/>
      </c>
      <c r="T18" s="178">
        <v>10</v>
      </c>
      <c r="U18" s="219" t="str">
        <f t="shared" si="6"/>
        <v/>
      </c>
      <c r="V18" s="219" t="str">
        <f t="shared" si="7"/>
        <v/>
      </c>
    </row>
    <row r="19" spans="1:22" ht="21.75" x14ac:dyDescent="0.2">
      <c r="A19" s="212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3"/>
      <c r="I19" s="214" t="str">
        <f t="shared" si="0"/>
        <v/>
      </c>
      <c r="J19" s="172"/>
      <c r="K19" s="172"/>
      <c r="L19" s="175"/>
      <c r="M19" s="163"/>
      <c r="N19" s="175"/>
      <c r="O19" s="175"/>
      <c r="P19" s="215"/>
      <c r="Q19" s="216" t="str">
        <f t="shared" si="1"/>
        <v/>
      </c>
      <c r="R19" s="217" t="str">
        <f t="shared" si="2"/>
        <v/>
      </c>
      <c r="S19" s="218" t="str">
        <f t="shared" si="3"/>
        <v/>
      </c>
      <c r="T19" s="178">
        <v>10</v>
      </c>
      <c r="U19" s="219" t="str">
        <f t="shared" si="6"/>
        <v/>
      </c>
      <c r="V19" s="219" t="str">
        <f t="shared" si="7"/>
        <v/>
      </c>
    </row>
    <row r="20" spans="1:22" ht="21.75" x14ac:dyDescent="0.2">
      <c r="A20" s="212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3"/>
      <c r="I20" s="214" t="str">
        <f t="shared" si="0"/>
        <v/>
      </c>
      <c r="J20" s="172"/>
      <c r="K20" s="172"/>
      <c r="L20" s="175"/>
      <c r="M20" s="163"/>
      <c r="N20" s="175"/>
      <c r="O20" s="175"/>
      <c r="P20" s="215"/>
      <c r="Q20" s="216" t="str">
        <f t="shared" si="1"/>
        <v/>
      </c>
      <c r="R20" s="217" t="str">
        <f t="shared" si="2"/>
        <v/>
      </c>
      <c r="S20" s="218" t="str">
        <f t="shared" si="3"/>
        <v/>
      </c>
      <c r="T20" s="178">
        <v>10</v>
      </c>
      <c r="U20" s="219" t="str">
        <f t="shared" si="6"/>
        <v/>
      </c>
      <c r="V20" s="219" t="str">
        <f t="shared" si="7"/>
        <v/>
      </c>
    </row>
    <row r="21" spans="1:22" ht="21.75" x14ac:dyDescent="0.2">
      <c r="A21" s="212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3"/>
      <c r="I21" s="214" t="str">
        <f t="shared" si="0"/>
        <v/>
      </c>
      <c r="J21" s="172"/>
      <c r="K21" s="172"/>
      <c r="L21" s="175"/>
      <c r="M21" s="163"/>
      <c r="N21" s="175"/>
      <c r="O21" s="175"/>
      <c r="P21" s="215"/>
      <c r="Q21" s="216" t="str">
        <f t="shared" si="1"/>
        <v/>
      </c>
      <c r="R21" s="217" t="str">
        <f t="shared" si="2"/>
        <v/>
      </c>
      <c r="S21" s="218" t="str">
        <f t="shared" si="3"/>
        <v/>
      </c>
      <c r="T21" s="178">
        <v>10</v>
      </c>
      <c r="U21" s="219" t="str">
        <f t="shared" si="6"/>
        <v/>
      </c>
      <c r="V21" s="219" t="str">
        <f t="shared" si="7"/>
        <v/>
      </c>
    </row>
    <row r="22" spans="1:22" ht="21.75" x14ac:dyDescent="0.2">
      <c r="A22" s="212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3"/>
      <c r="I22" s="214" t="str">
        <f t="shared" si="0"/>
        <v/>
      </c>
      <c r="J22" s="172"/>
      <c r="K22" s="172"/>
      <c r="L22" s="175"/>
      <c r="M22" s="163"/>
      <c r="N22" s="175"/>
      <c r="O22" s="175"/>
      <c r="P22" s="215"/>
      <c r="Q22" s="216" t="str">
        <f t="shared" si="1"/>
        <v/>
      </c>
      <c r="R22" s="217" t="str">
        <f t="shared" si="2"/>
        <v/>
      </c>
      <c r="S22" s="218" t="str">
        <f t="shared" si="3"/>
        <v/>
      </c>
      <c r="T22" s="178">
        <v>10</v>
      </c>
      <c r="U22" s="219" t="str">
        <f t="shared" si="6"/>
        <v/>
      </c>
      <c r="V22" s="219" t="str">
        <f t="shared" si="7"/>
        <v/>
      </c>
    </row>
    <row r="23" spans="1:22" ht="21.75" x14ac:dyDescent="0.2">
      <c r="A23" s="212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3"/>
      <c r="I23" s="214" t="str">
        <f t="shared" si="0"/>
        <v/>
      </c>
      <c r="J23" s="172"/>
      <c r="K23" s="172"/>
      <c r="L23" s="175"/>
      <c r="M23" s="163"/>
      <c r="N23" s="175"/>
      <c r="O23" s="175"/>
      <c r="P23" s="215"/>
      <c r="Q23" s="216" t="str">
        <f t="shared" si="1"/>
        <v/>
      </c>
      <c r="R23" s="217" t="str">
        <f t="shared" si="2"/>
        <v/>
      </c>
      <c r="S23" s="218" t="str">
        <f t="shared" si="3"/>
        <v/>
      </c>
      <c r="T23" s="179"/>
      <c r="U23" s="219" t="str">
        <f t="shared" si="6"/>
        <v/>
      </c>
      <c r="V23" s="219" t="str">
        <f t="shared" si="7"/>
        <v/>
      </c>
    </row>
    <row r="24" spans="1:22" ht="21.75" x14ac:dyDescent="0.2">
      <c r="A24" s="212"/>
      <c r="B24" s="172"/>
      <c r="C24" s="172"/>
      <c r="D24" s="172"/>
      <c r="E24" s="171"/>
      <c r="F24" s="172"/>
      <c r="G24" s="172"/>
      <c r="H24" s="213"/>
      <c r="I24" s="214" t="str">
        <f t="shared" si="0"/>
        <v/>
      </c>
      <c r="J24" s="172"/>
      <c r="K24" s="172"/>
      <c r="L24" s="175"/>
      <c r="M24" s="163"/>
      <c r="N24" s="175"/>
      <c r="O24" s="175"/>
      <c r="P24" s="215"/>
      <c r="Q24" s="216" t="str">
        <f t="shared" si="1"/>
        <v/>
      </c>
      <c r="R24" s="217" t="str">
        <f t="shared" si="2"/>
        <v/>
      </c>
      <c r="S24" s="218" t="str">
        <f t="shared" si="3"/>
        <v/>
      </c>
      <c r="T24" s="179"/>
      <c r="U24" s="219" t="str">
        <f t="shared" si="6"/>
        <v/>
      </c>
      <c r="V24" s="219" t="str">
        <f t="shared" si="7"/>
        <v/>
      </c>
    </row>
    <row r="25" spans="1:22" ht="21.75" x14ac:dyDescent="0.2">
      <c r="A25" s="212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3"/>
      <c r="I25" s="214" t="str">
        <f t="shared" si="0"/>
        <v/>
      </c>
      <c r="J25" s="172"/>
      <c r="K25" s="172"/>
      <c r="L25" s="175"/>
      <c r="M25" s="163"/>
      <c r="N25" s="175"/>
      <c r="O25" s="175"/>
      <c r="P25" s="215"/>
      <c r="Q25" s="216" t="str">
        <f t="shared" si="1"/>
        <v/>
      </c>
      <c r="R25" s="217" t="str">
        <f t="shared" si="2"/>
        <v/>
      </c>
      <c r="S25" s="218" t="str">
        <f t="shared" si="3"/>
        <v/>
      </c>
      <c r="T25" s="179"/>
      <c r="U25" s="219" t="str">
        <f t="shared" si="6"/>
        <v/>
      </c>
      <c r="V25" s="219" t="str">
        <f t="shared" si="7"/>
        <v/>
      </c>
    </row>
    <row r="26" spans="1:22" ht="21.75" x14ac:dyDescent="0.2">
      <c r="A26" s="212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3"/>
      <c r="I26" s="214" t="str">
        <f t="shared" si="0"/>
        <v/>
      </c>
      <c r="J26" s="172"/>
      <c r="K26" s="172"/>
      <c r="L26" s="175"/>
      <c r="M26" s="163"/>
      <c r="N26" s="175"/>
      <c r="O26" s="175"/>
      <c r="P26" s="215"/>
      <c r="Q26" s="216" t="str">
        <f t="shared" si="1"/>
        <v/>
      </c>
      <c r="R26" s="217" t="str">
        <f t="shared" si="2"/>
        <v/>
      </c>
      <c r="S26" s="218" t="str">
        <f t="shared" si="3"/>
        <v/>
      </c>
      <c r="T26" s="179"/>
      <c r="U26" s="219" t="str">
        <f t="shared" si="6"/>
        <v/>
      </c>
      <c r="V26" s="219" t="str">
        <f t="shared" si="7"/>
        <v/>
      </c>
    </row>
    <row r="27" spans="1:22" ht="21.75" x14ac:dyDescent="0.2">
      <c r="A27" s="212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3"/>
      <c r="I27" s="214" t="str">
        <f t="shared" si="0"/>
        <v/>
      </c>
      <c r="J27" s="172"/>
      <c r="K27" s="172"/>
      <c r="L27" s="175"/>
      <c r="M27" s="163"/>
      <c r="N27" s="175"/>
      <c r="O27" s="175"/>
      <c r="P27" s="215"/>
      <c r="Q27" s="216" t="str">
        <f t="shared" si="1"/>
        <v/>
      </c>
      <c r="R27" s="217" t="str">
        <f t="shared" si="2"/>
        <v/>
      </c>
      <c r="S27" s="218" t="str">
        <f t="shared" si="3"/>
        <v/>
      </c>
      <c r="T27" s="179"/>
      <c r="U27" s="219" t="str">
        <f t="shared" si="6"/>
        <v/>
      </c>
      <c r="V27" s="219" t="str">
        <f t="shared" si="7"/>
        <v/>
      </c>
    </row>
    <row r="28" spans="1:22" ht="21.75" x14ac:dyDescent="0.2">
      <c r="A28" s="212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3"/>
      <c r="I28" s="214" t="str">
        <f t="shared" si="0"/>
        <v/>
      </c>
      <c r="J28" s="172"/>
      <c r="K28" s="172"/>
      <c r="L28" s="175"/>
      <c r="M28" s="163"/>
      <c r="N28" s="175"/>
      <c r="O28" s="175"/>
      <c r="P28" s="215"/>
      <c r="Q28" s="216" t="str">
        <f t="shared" si="1"/>
        <v/>
      </c>
      <c r="R28" s="217" t="str">
        <f t="shared" si="2"/>
        <v/>
      </c>
      <c r="S28" s="218" t="str">
        <f t="shared" si="3"/>
        <v/>
      </c>
      <c r="T28" s="179"/>
      <c r="U28" s="219" t="str">
        <f t="shared" si="6"/>
        <v/>
      </c>
      <c r="V28" s="219" t="str">
        <f t="shared" si="7"/>
        <v/>
      </c>
    </row>
    <row r="29" spans="1:22" ht="21.75" x14ac:dyDescent="0.2">
      <c r="A29" s="212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3"/>
      <c r="I29" s="214" t="str">
        <f t="shared" si="0"/>
        <v/>
      </c>
      <c r="J29" s="172"/>
      <c r="K29" s="172"/>
      <c r="L29" s="175"/>
      <c r="M29" s="163"/>
      <c r="N29" s="175"/>
      <c r="O29" s="175"/>
      <c r="P29" s="215"/>
      <c r="Q29" s="216" t="str">
        <f t="shared" si="1"/>
        <v/>
      </c>
      <c r="R29" s="217" t="str">
        <f t="shared" si="2"/>
        <v/>
      </c>
      <c r="S29" s="218" t="str">
        <f t="shared" si="3"/>
        <v/>
      </c>
      <c r="T29" s="180"/>
      <c r="U29" s="219" t="str">
        <f t="shared" si="6"/>
        <v/>
      </c>
      <c r="V29" s="219" t="str">
        <f t="shared" si="7"/>
        <v/>
      </c>
    </row>
    <row r="30" spans="1:22" ht="21.75" x14ac:dyDescent="0.2">
      <c r="A30" s="212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3"/>
      <c r="I30" s="214" t="str">
        <f t="shared" si="0"/>
        <v/>
      </c>
      <c r="J30" s="172"/>
      <c r="K30" s="172"/>
      <c r="L30" s="175"/>
      <c r="M30" s="163"/>
      <c r="N30" s="175"/>
      <c r="O30" s="175"/>
      <c r="P30" s="215"/>
      <c r="Q30" s="216" t="str">
        <f t="shared" si="1"/>
        <v/>
      </c>
      <c r="R30" s="217" t="str">
        <f t="shared" si="2"/>
        <v/>
      </c>
      <c r="S30" s="218" t="str">
        <f t="shared" si="3"/>
        <v/>
      </c>
      <c r="T30" s="180"/>
      <c r="U30" s="219" t="str">
        <f t="shared" si="6"/>
        <v/>
      </c>
      <c r="V30" s="219" t="str">
        <f t="shared" si="7"/>
        <v/>
      </c>
    </row>
    <row r="31" spans="1:22" ht="21.75" x14ac:dyDescent="0.2">
      <c r="A31" s="220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1"/>
      <c r="I31" s="214" t="str">
        <f t="shared" si="0"/>
        <v/>
      </c>
      <c r="J31" s="172"/>
      <c r="K31" s="172"/>
      <c r="L31" s="175"/>
      <c r="M31" s="164"/>
      <c r="N31" s="175"/>
      <c r="O31" s="175"/>
      <c r="P31" s="222"/>
      <c r="Q31" s="216" t="str">
        <f t="shared" si="1"/>
        <v/>
      </c>
      <c r="R31" s="223" t="str">
        <f t="shared" si="2"/>
        <v/>
      </c>
      <c r="S31" s="224" t="str">
        <f t="shared" si="3"/>
        <v/>
      </c>
      <c r="T31" s="180"/>
      <c r="U31" s="219" t="str">
        <f t="shared" si="6"/>
        <v/>
      </c>
      <c r="V31" s="219" t="str">
        <f t="shared" si="7"/>
        <v/>
      </c>
    </row>
    <row r="32" spans="1:22" ht="22.5" thickBot="1" x14ac:dyDescent="0.25">
      <c r="A32" s="415" t="s">
        <v>303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18">
        <f>AVERAGE(R8:R31)</f>
        <v>20</v>
      </c>
      <c r="V32" s="419"/>
    </row>
    <row r="33" spans="1:22" ht="17.45" customHeight="1" x14ac:dyDescent="0.2">
      <c r="A33" s="225" t="str">
        <f>IF($A$8=1,IF($S33="","",IF($S33="ย้ายออก","",IF($S33&gt;=1,"P",""))),IF($S62="","",IF($S62="ย้ายออก","",IF($S62&gt;=1,"P",""))))</f>
        <v/>
      </c>
      <c r="B33" s="226"/>
      <c r="C33" s="226"/>
      <c r="D33" s="428" t="s">
        <v>304</v>
      </c>
      <c r="E33" s="428"/>
      <c r="F33" s="428"/>
      <c r="G33" s="428"/>
      <c r="H33" s="428"/>
      <c r="I33" s="226"/>
      <c r="J33" s="226"/>
      <c r="K33" s="226"/>
      <c r="L33" s="226"/>
      <c r="M33" s="226"/>
      <c r="N33" s="226"/>
      <c r="O33" s="428" t="s">
        <v>304</v>
      </c>
      <c r="P33" s="428"/>
      <c r="Q33" s="428"/>
      <c r="R33" s="428"/>
      <c r="S33" s="428"/>
      <c r="T33" s="226"/>
      <c r="U33" s="226"/>
      <c r="V33" s="227"/>
    </row>
    <row r="34" spans="1:22" ht="14.45" customHeight="1" x14ac:dyDescent="0.2">
      <c r="A34" s="228"/>
      <c r="B34" s="411" t="s">
        <v>153</v>
      </c>
      <c r="C34" s="411"/>
      <c r="D34" s="429"/>
      <c r="E34" s="429"/>
      <c r="F34" s="429"/>
      <c r="G34" s="429"/>
      <c r="H34" s="429"/>
      <c r="I34" s="229"/>
      <c r="J34" s="229"/>
      <c r="K34" s="229"/>
      <c r="L34" s="229"/>
      <c r="M34" s="411" t="s">
        <v>153</v>
      </c>
      <c r="N34" s="411"/>
      <c r="O34" s="429"/>
      <c r="P34" s="429"/>
      <c r="Q34" s="429"/>
      <c r="R34" s="429"/>
      <c r="S34" s="429"/>
      <c r="T34" s="229"/>
      <c r="U34" s="229"/>
      <c r="V34" s="230"/>
    </row>
    <row r="35" spans="1:22" ht="14.45" customHeight="1" x14ac:dyDescent="0.2">
      <c r="A35" s="228"/>
      <c r="B35" s="229"/>
      <c r="C35" s="411" t="str">
        <f>IF(ตั้งค่าปพ5!I19="","","( " &amp; ตั้งค่าปพ5!I19 &amp; " )")</f>
        <v>( นางสาวภัครภัทร ไชยสา )</v>
      </c>
      <c r="D35" s="411"/>
      <c r="E35" s="411"/>
      <c r="F35" s="411"/>
      <c r="G35" s="411"/>
      <c r="H35" s="411"/>
      <c r="I35" s="411"/>
      <c r="J35" s="229"/>
      <c r="K35" s="229"/>
      <c r="L35" s="229"/>
      <c r="M35" s="229"/>
      <c r="N35" s="229"/>
      <c r="O35" s="411" t="str">
        <f>IF(ตั้งค่าปพ5!I24="","","( " &amp; ตั้งค่าปพ5!I24 &amp; " )")</f>
        <v>( นางสาวศิริลักษณ์ สืบไทย )</v>
      </c>
      <c r="P35" s="411"/>
      <c r="Q35" s="411"/>
      <c r="R35" s="411"/>
      <c r="S35" s="411"/>
      <c r="T35" s="229"/>
      <c r="U35" s="229"/>
      <c r="V35" s="230"/>
    </row>
    <row r="36" spans="1:22" ht="15" customHeight="1" x14ac:dyDescent="0.2">
      <c r="A36" s="228"/>
      <c r="B36" s="229"/>
      <c r="C36" s="229"/>
      <c r="D36" s="410" t="s">
        <v>136</v>
      </c>
      <c r="E36" s="410"/>
      <c r="F36" s="410"/>
      <c r="G36" s="410"/>
      <c r="H36" s="410"/>
      <c r="I36" s="229"/>
      <c r="J36" s="229"/>
      <c r="K36" s="229"/>
      <c r="L36" s="229"/>
      <c r="M36" s="229"/>
      <c r="N36" s="229"/>
      <c r="O36" s="410" t="s">
        <v>289</v>
      </c>
      <c r="P36" s="410"/>
      <c r="Q36" s="410"/>
      <c r="R36" s="410"/>
      <c r="S36" s="410"/>
      <c r="T36" s="229"/>
      <c r="U36" s="229"/>
      <c r="V36" s="230"/>
    </row>
    <row r="37" spans="1:22" ht="22.5" thickBot="1" x14ac:dyDescent="0.55000000000000004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3"/>
      <c r="M37" s="233"/>
      <c r="N37" s="233"/>
      <c r="O37" s="233"/>
      <c r="P37" s="233"/>
      <c r="Q37" s="233"/>
      <c r="R37" s="234"/>
      <c r="S37" s="234"/>
      <c r="T37" s="234"/>
      <c r="U37" s="235"/>
      <c r="V37" s="236"/>
    </row>
    <row r="38" spans="1:22" ht="21.75" x14ac:dyDescent="0.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9"/>
      <c r="M38" s="239"/>
      <c r="N38" s="239"/>
      <c r="O38" s="239"/>
      <c r="P38" s="239"/>
      <c r="Q38" s="239"/>
      <c r="R38" s="240"/>
      <c r="S38" s="240"/>
      <c r="T38" s="240"/>
      <c r="U38" s="241"/>
      <c r="V38" s="241"/>
    </row>
    <row r="39" spans="1:22" ht="21.75" x14ac:dyDescent="0.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40"/>
      <c r="S39" s="240"/>
      <c r="T39" s="240"/>
      <c r="U39" s="241"/>
      <c r="V39" s="241"/>
    </row>
    <row r="40" spans="1:22" ht="21.75" x14ac:dyDescent="0.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9"/>
      <c r="M40" s="239"/>
      <c r="N40" s="239"/>
      <c r="O40" s="239"/>
      <c r="P40" s="239"/>
      <c r="Q40" s="239"/>
      <c r="R40" s="240"/>
      <c r="S40" s="240"/>
      <c r="T40" s="240"/>
      <c r="U40" s="241"/>
      <c r="V40" s="241"/>
    </row>
    <row r="41" spans="1:22" ht="21.75" x14ac:dyDescent="0.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M41" s="239"/>
      <c r="N41" s="239"/>
      <c r="O41" s="239"/>
      <c r="P41" s="239"/>
      <c r="Q41" s="239"/>
      <c r="R41" s="240"/>
      <c r="S41" s="240"/>
      <c r="T41" s="240"/>
      <c r="U41" s="241"/>
      <c r="V41" s="241"/>
    </row>
    <row r="42" spans="1:22" ht="21.75" x14ac:dyDescent="0.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9"/>
      <c r="M42" s="239"/>
      <c r="N42" s="239"/>
      <c r="O42" s="239"/>
      <c r="P42" s="239"/>
      <c r="Q42" s="239"/>
      <c r="R42" s="240"/>
      <c r="S42" s="240"/>
      <c r="T42" s="240"/>
      <c r="U42" s="241"/>
      <c r="V42" s="241"/>
    </row>
    <row r="43" spans="1:22" ht="21.75" x14ac:dyDescent="0.5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9"/>
      <c r="M43" s="239"/>
      <c r="N43" s="239"/>
      <c r="O43" s="239"/>
      <c r="P43" s="239"/>
      <c r="Q43" s="239"/>
      <c r="R43" s="240"/>
      <c r="S43" s="240"/>
      <c r="T43" s="240"/>
      <c r="U43" s="241"/>
      <c r="V43" s="241"/>
    </row>
    <row r="44" spans="1:22" ht="21.75" x14ac:dyDescent="0.5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9"/>
      <c r="M44" s="239"/>
      <c r="N44" s="239"/>
      <c r="O44" s="239"/>
      <c r="P44" s="239"/>
      <c r="Q44" s="239"/>
      <c r="R44" s="240"/>
      <c r="S44" s="240"/>
      <c r="T44" s="240"/>
      <c r="U44" s="241"/>
      <c r="V44" s="241"/>
    </row>
    <row r="45" spans="1:22" ht="21.75" x14ac:dyDescent="0.5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9"/>
      <c r="M45" s="239"/>
      <c r="N45" s="239"/>
      <c r="O45" s="239"/>
      <c r="P45" s="239"/>
      <c r="Q45" s="239"/>
      <c r="R45" s="240"/>
      <c r="S45" s="240"/>
      <c r="T45" s="240"/>
      <c r="U45" s="241"/>
      <c r="V45" s="241"/>
    </row>
    <row r="46" spans="1:22" ht="21.75" x14ac:dyDescent="0.5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9"/>
      <c r="M46" s="239"/>
      <c r="N46" s="239"/>
      <c r="O46" s="239"/>
      <c r="P46" s="239"/>
      <c r="Q46" s="239"/>
      <c r="R46" s="240"/>
      <c r="S46" s="240"/>
      <c r="T46" s="240"/>
      <c r="U46" s="241"/>
      <c r="V46" s="241"/>
    </row>
    <row r="47" spans="1:22" ht="21.75" x14ac:dyDescent="0.5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9"/>
      <c r="M47" s="239"/>
      <c r="N47" s="239"/>
      <c r="O47" s="239"/>
      <c r="P47" s="239"/>
      <c r="Q47" s="239"/>
      <c r="R47" s="240"/>
      <c r="S47" s="240"/>
      <c r="T47" s="240"/>
      <c r="U47" s="241"/>
      <c r="V47" s="241"/>
    </row>
    <row r="48" spans="1:22" ht="21.75" x14ac:dyDescent="0.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9"/>
      <c r="M48" s="239"/>
      <c r="N48" s="239"/>
      <c r="O48" s="239"/>
      <c r="P48" s="239"/>
      <c r="Q48" s="239"/>
      <c r="R48" s="240"/>
      <c r="S48" s="240"/>
      <c r="T48" s="240"/>
      <c r="U48" s="241"/>
      <c r="V48" s="241"/>
    </row>
    <row r="49" spans="1:22" ht="21.75" x14ac:dyDescent="0.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239"/>
      <c r="N49" s="239"/>
      <c r="O49" s="239"/>
      <c r="P49" s="239"/>
      <c r="Q49" s="239"/>
      <c r="R49" s="240"/>
      <c r="S49" s="240"/>
      <c r="T49" s="240"/>
      <c r="U49" s="241"/>
      <c r="V49" s="241"/>
    </row>
    <row r="50" spans="1:22" ht="21.75" x14ac:dyDescent="0.5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9"/>
      <c r="M50" s="239"/>
      <c r="N50" s="239"/>
      <c r="O50" s="239"/>
      <c r="P50" s="239"/>
      <c r="Q50" s="239"/>
      <c r="R50" s="240"/>
      <c r="S50" s="240"/>
      <c r="T50" s="240"/>
      <c r="U50" s="241"/>
      <c r="V50" s="241"/>
    </row>
    <row r="51" spans="1:22" ht="21.75" x14ac:dyDescent="0.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9"/>
      <c r="M51" s="239"/>
      <c r="N51" s="239"/>
      <c r="O51" s="239"/>
      <c r="P51" s="239"/>
      <c r="Q51" s="239"/>
      <c r="R51" s="240"/>
      <c r="S51" s="240"/>
      <c r="T51" s="240"/>
      <c r="U51" s="241"/>
      <c r="V51" s="241"/>
    </row>
    <row r="52" spans="1:22" ht="21.75" x14ac:dyDescent="0.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  <c r="M52" s="239"/>
      <c r="N52" s="239"/>
      <c r="O52" s="239"/>
      <c r="P52" s="239"/>
      <c r="Q52" s="239"/>
      <c r="R52" s="240"/>
      <c r="S52" s="240"/>
      <c r="T52" s="240"/>
      <c r="U52" s="241"/>
      <c r="V52" s="241"/>
    </row>
    <row r="53" spans="1:22" ht="21.75" x14ac:dyDescent="0.5">
      <c r="A53" s="237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9"/>
      <c r="M53" s="239"/>
      <c r="N53" s="239"/>
      <c r="O53" s="239"/>
      <c r="P53" s="239"/>
      <c r="Q53" s="239"/>
      <c r="R53" s="240"/>
      <c r="S53" s="240"/>
      <c r="T53" s="240"/>
      <c r="U53" s="241"/>
      <c r="V53" s="241"/>
    </row>
    <row r="54" spans="1:22" ht="21.75" x14ac:dyDescent="0.5">
      <c r="A54" s="237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39"/>
      <c r="Q54" s="239"/>
      <c r="R54" s="240"/>
      <c r="S54" s="240"/>
      <c r="T54" s="240"/>
      <c r="U54" s="241"/>
      <c r="V54" s="241"/>
    </row>
    <row r="55" spans="1:22" ht="21.75" x14ac:dyDescent="0.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9"/>
      <c r="M55" s="239"/>
      <c r="N55" s="239"/>
      <c r="O55" s="239"/>
      <c r="P55" s="239"/>
      <c r="Q55" s="239"/>
      <c r="R55" s="240"/>
      <c r="S55" s="240"/>
      <c r="T55" s="240"/>
      <c r="U55" s="241"/>
      <c r="V55" s="241"/>
    </row>
    <row r="56" spans="1:22" ht="21.75" x14ac:dyDescent="0.5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9"/>
      <c r="M56" s="239"/>
      <c r="N56" s="239"/>
      <c r="O56" s="239"/>
      <c r="P56" s="239"/>
      <c r="Q56" s="239"/>
      <c r="R56" s="240"/>
      <c r="S56" s="240"/>
      <c r="T56" s="240"/>
      <c r="U56" s="241"/>
      <c r="V56" s="241"/>
    </row>
    <row r="57" spans="1:22" ht="21.75" x14ac:dyDescent="0.5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9"/>
      <c r="M57" s="239"/>
      <c r="N57" s="239"/>
      <c r="O57" s="239"/>
      <c r="P57" s="239"/>
      <c r="Q57" s="239"/>
      <c r="R57" s="240"/>
      <c r="S57" s="240"/>
      <c r="T57" s="240"/>
      <c r="U57" s="241"/>
      <c r="V57" s="241"/>
    </row>
    <row r="58" spans="1:22" ht="21.75" x14ac:dyDescent="0.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9"/>
      <c r="M58" s="239"/>
      <c r="N58" s="239"/>
      <c r="O58" s="239"/>
      <c r="P58" s="239"/>
      <c r="Q58" s="239"/>
      <c r="R58" s="240"/>
      <c r="S58" s="240"/>
      <c r="T58" s="240"/>
      <c r="U58" s="241"/>
      <c r="V58" s="241"/>
    </row>
    <row r="59" spans="1:22" ht="21.75" x14ac:dyDescent="0.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9"/>
      <c r="M59" s="239"/>
      <c r="N59" s="239"/>
      <c r="O59" s="239"/>
      <c r="P59" s="239"/>
      <c r="Q59" s="239"/>
      <c r="R59" s="240"/>
      <c r="S59" s="240"/>
      <c r="T59" s="240"/>
      <c r="U59" s="241"/>
      <c r="V59" s="241"/>
    </row>
    <row r="60" spans="1:22" ht="21.75" x14ac:dyDescent="0.5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9"/>
      <c r="M60" s="239"/>
      <c r="N60" s="239"/>
      <c r="O60" s="239"/>
      <c r="P60" s="239"/>
      <c r="Q60" s="239"/>
      <c r="R60" s="240"/>
      <c r="S60" s="240"/>
      <c r="T60" s="240"/>
      <c r="U60" s="241"/>
      <c r="V60" s="241"/>
    </row>
    <row r="61" spans="1:22" ht="21.75" x14ac:dyDescent="0.5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9"/>
      <c r="M61" s="239"/>
      <c r="N61" s="239"/>
      <c r="O61" s="239"/>
      <c r="P61" s="239"/>
      <c r="Q61" s="239"/>
      <c r="R61" s="240"/>
      <c r="S61" s="240"/>
      <c r="T61" s="240"/>
      <c r="U61" s="241"/>
      <c r="V61" s="241"/>
    </row>
    <row r="62" spans="1:22" ht="21.75" x14ac:dyDescent="0.5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39"/>
      <c r="N62" s="239"/>
      <c r="O62" s="239"/>
      <c r="P62" s="239"/>
      <c r="Q62" s="239"/>
      <c r="R62" s="240"/>
      <c r="S62" s="240"/>
      <c r="T62" s="240"/>
      <c r="U62" s="241"/>
      <c r="V62" s="241"/>
    </row>
    <row r="63" spans="1:22" ht="21.75" x14ac:dyDescent="0.5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9"/>
      <c r="M63" s="239"/>
      <c r="N63" s="239"/>
      <c r="O63" s="239"/>
      <c r="P63" s="239"/>
      <c r="Q63" s="239"/>
      <c r="R63" s="240"/>
      <c r="S63" s="240"/>
      <c r="T63" s="240"/>
      <c r="U63" s="241"/>
      <c r="V63" s="241"/>
    </row>
    <row r="64" spans="1:22" ht="21.75" x14ac:dyDescent="0.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9"/>
      <c r="M64" s="239"/>
      <c r="N64" s="239"/>
      <c r="O64" s="239"/>
      <c r="P64" s="239"/>
      <c r="Q64" s="239"/>
      <c r="R64" s="240"/>
      <c r="S64" s="240"/>
      <c r="T64" s="240"/>
      <c r="U64" s="241"/>
      <c r="V64" s="241"/>
    </row>
    <row r="65" spans="1:22" ht="21.75" x14ac:dyDescent="0.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40"/>
      <c r="M65" s="240"/>
      <c r="N65" s="240"/>
      <c r="O65" s="240"/>
      <c r="P65" s="240"/>
      <c r="Q65" s="240"/>
      <c r="R65" s="240"/>
      <c r="S65" s="240"/>
      <c r="T65" s="240"/>
      <c r="U65" s="241"/>
      <c r="V65" s="241"/>
    </row>
    <row r="66" spans="1:22" ht="21.75" x14ac:dyDescent="0.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40"/>
      <c r="M66" s="240"/>
      <c r="N66" s="240"/>
      <c r="O66" s="240"/>
      <c r="P66" s="240"/>
      <c r="Q66" s="240"/>
      <c r="R66" s="240"/>
      <c r="S66" s="240"/>
      <c r="T66" s="240"/>
      <c r="U66" s="241"/>
      <c r="V66" s="241"/>
    </row>
    <row r="67" spans="1:22" ht="21.75" x14ac:dyDescent="0.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40"/>
      <c r="M67" s="240"/>
      <c r="N67" s="240"/>
      <c r="O67" s="240"/>
      <c r="P67" s="240"/>
      <c r="Q67" s="240"/>
      <c r="R67" s="240"/>
      <c r="S67" s="240"/>
      <c r="T67" s="240"/>
      <c r="U67" s="241"/>
      <c r="V67" s="241"/>
    </row>
    <row r="68" spans="1:22" ht="21.75" x14ac:dyDescent="0.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40"/>
      <c r="M68" s="240"/>
      <c r="N68" s="240"/>
      <c r="O68" s="240"/>
      <c r="P68" s="240"/>
      <c r="Q68" s="240"/>
      <c r="R68" s="240"/>
      <c r="S68" s="240"/>
      <c r="T68" s="240"/>
      <c r="U68" s="241"/>
      <c r="V68" s="241"/>
    </row>
    <row r="69" spans="1:22" ht="21.75" x14ac:dyDescent="0.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40"/>
      <c r="M69" s="240"/>
      <c r="N69" s="240"/>
      <c r="O69" s="240"/>
      <c r="P69" s="240"/>
      <c r="Q69" s="240"/>
      <c r="R69" s="240"/>
      <c r="S69" s="240"/>
      <c r="T69" s="240"/>
      <c r="U69" s="241"/>
      <c r="V69" s="241"/>
    </row>
    <row r="70" spans="1:22" ht="21.75" x14ac:dyDescent="0.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40"/>
      <c r="M70" s="240"/>
      <c r="N70" s="240"/>
      <c r="O70" s="240"/>
      <c r="P70" s="240"/>
      <c r="Q70" s="240"/>
      <c r="R70" s="240"/>
      <c r="S70" s="240"/>
      <c r="T70" s="240"/>
      <c r="U70" s="241"/>
      <c r="V70" s="241"/>
    </row>
    <row r="71" spans="1:22" ht="21.75" x14ac:dyDescent="0.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40"/>
      <c r="M71" s="240"/>
      <c r="N71" s="240"/>
      <c r="O71" s="240"/>
      <c r="P71" s="240"/>
      <c r="Q71" s="240"/>
      <c r="R71" s="240"/>
      <c r="S71" s="240"/>
      <c r="T71" s="240"/>
      <c r="U71" s="241"/>
      <c r="V71" s="241"/>
    </row>
    <row r="72" spans="1:22" ht="21.75" x14ac:dyDescent="0.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40"/>
      <c r="M72" s="240"/>
      <c r="N72" s="240"/>
      <c r="O72" s="240"/>
      <c r="P72" s="240"/>
      <c r="Q72" s="240"/>
      <c r="R72" s="240"/>
      <c r="S72" s="240"/>
      <c r="T72" s="240"/>
      <c r="U72" s="241"/>
      <c r="V72" s="241"/>
    </row>
    <row r="73" spans="1:22" ht="21.75" x14ac:dyDescent="0.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40"/>
      <c r="M73" s="240"/>
      <c r="N73" s="240"/>
      <c r="O73" s="240"/>
      <c r="P73" s="240"/>
      <c r="Q73" s="240"/>
      <c r="R73" s="240"/>
      <c r="S73" s="240"/>
      <c r="T73" s="240"/>
      <c r="U73" s="241"/>
      <c r="V73" s="241"/>
    </row>
    <row r="74" spans="1:22" ht="21.75" x14ac:dyDescent="0.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40"/>
      <c r="M74" s="240"/>
      <c r="N74" s="240"/>
      <c r="O74" s="240"/>
      <c r="P74" s="240"/>
      <c r="Q74" s="240"/>
      <c r="R74" s="240"/>
      <c r="S74" s="240"/>
      <c r="T74" s="240"/>
      <c r="U74" s="241"/>
      <c r="V74" s="241"/>
    </row>
    <row r="75" spans="1:22" ht="21.75" x14ac:dyDescent="0.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40"/>
      <c r="M75" s="240"/>
      <c r="N75" s="240"/>
      <c r="O75" s="240"/>
      <c r="P75" s="240"/>
      <c r="Q75" s="240"/>
      <c r="R75" s="240"/>
      <c r="S75" s="240"/>
      <c r="T75" s="240"/>
      <c r="U75" s="241"/>
      <c r="V75" s="241"/>
    </row>
    <row r="76" spans="1:22" ht="21.75" x14ac:dyDescent="0.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40"/>
      <c r="M76" s="240"/>
      <c r="N76" s="240"/>
      <c r="O76" s="240"/>
      <c r="P76" s="240"/>
      <c r="Q76" s="240"/>
      <c r="R76" s="240"/>
      <c r="S76" s="240"/>
      <c r="T76" s="240"/>
      <c r="U76" s="241"/>
      <c r="V76" s="241"/>
    </row>
    <row r="77" spans="1:22" ht="21.75" x14ac:dyDescent="0.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40"/>
      <c r="M77" s="240"/>
      <c r="N77" s="240"/>
      <c r="O77" s="240"/>
      <c r="P77" s="240"/>
      <c r="Q77" s="240"/>
      <c r="R77" s="240"/>
      <c r="S77" s="240"/>
      <c r="T77" s="240"/>
      <c r="U77" s="241"/>
      <c r="V77" s="241"/>
    </row>
    <row r="78" spans="1:22" ht="21.75" x14ac:dyDescent="0.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40"/>
      <c r="M78" s="240"/>
      <c r="N78" s="240"/>
      <c r="O78" s="240"/>
      <c r="P78" s="240"/>
      <c r="Q78" s="240"/>
      <c r="R78" s="240"/>
      <c r="S78" s="240"/>
      <c r="T78" s="240"/>
      <c r="U78" s="241"/>
      <c r="V78" s="241"/>
    </row>
    <row r="79" spans="1:22" ht="21.75" x14ac:dyDescent="0.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40"/>
      <c r="M79" s="240"/>
      <c r="N79" s="240"/>
      <c r="O79" s="240"/>
      <c r="P79" s="240"/>
      <c r="Q79" s="240"/>
      <c r="R79" s="240"/>
      <c r="S79" s="240"/>
      <c r="T79" s="240"/>
      <c r="U79" s="241"/>
      <c r="V79" s="241"/>
    </row>
    <row r="80" spans="1:22" ht="21.75" x14ac:dyDescent="0.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40"/>
      <c r="M80" s="240"/>
      <c r="N80" s="240"/>
      <c r="O80" s="240"/>
      <c r="P80" s="240"/>
      <c r="Q80" s="240"/>
      <c r="R80" s="240"/>
      <c r="S80" s="240"/>
      <c r="T80" s="240"/>
      <c r="U80" s="241"/>
      <c r="V80" s="241"/>
    </row>
    <row r="81" spans="1:22" ht="21.75" x14ac:dyDescent="0.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40"/>
      <c r="M81" s="240"/>
      <c r="N81" s="240"/>
      <c r="O81" s="240"/>
      <c r="P81" s="240"/>
      <c r="Q81" s="240"/>
      <c r="R81" s="240"/>
      <c r="S81" s="240"/>
      <c r="T81" s="240"/>
      <c r="U81" s="241"/>
      <c r="V81" s="241"/>
    </row>
    <row r="82" spans="1:22" ht="21.75" x14ac:dyDescent="0.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40"/>
      <c r="M82" s="240"/>
      <c r="N82" s="240"/>
      <c r="O82" s="240"/>
      <c r="P82" s="240"/>
      <c r="Q82" s="240"/>
      <c r="R82" s="240"/>
      <c r="S82" s="240"/>
      <c r="T82" s="240"/>
      <c r="U82" s="241"/>
      <c r="V82" s="241"/>
    </row>
    <row r="83" spans="1:22" ht="21.75" x14ac:dyDescent="0.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40"/>
      <c r="M83" s="240"/>
      <c r="N83" s="240"/>
      <c r="O83" s="240"/>
      <c r="P83" s="240"/>
      <c r="Q83" s="240"/>
      <c r="R83" s="240"/>
      <c r="S83" s="240"/>
      <c r="T83" s="240"/>
      <c r="U83" s="241"/>
      <c r="V83" s="241"/>
    </row>
    <row r="84" spans="1:22" ht="21.75" x14ac:dyDescent="0.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40"/>
      <c r="M84" s="240"/>
      <c r="N84" s="240"/>
      <c r="O84" s="240"/>
      <c r="P84" s="240"/>
      <c r="Q84" s="240"/>
      <c r="R84" s="240"/>
      <c r="S84" s="240"/>
      <c r="T84" s="240"/>
      <c r="U84" s="241"/>
      <c r="V84" s="241"/>
    </row>
    <row r="85" spans="1:22" ht="21.75" x14ac:dyDescent="0.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40"/>
      <c r="M85" s="240"/>
      <c r="N85" s="240"/>
      <c r="O85" s="240"/>
      <c r="P85" s="240"/>
      <c r="Q85" s="240"/>
      <c r="R85" s="240"/>
      <c r="S85" s="240"/>
      <c r="T85" s="240"/>
      <c r="U85" s="241"/>
      <c r="V85" s="241"/>
    </row>
    <row r="86" spans="1:22" ht="21.75" x14ac:dyDescent="0.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40"/>
      <c r="M86" s="240"/>
      <c r="N86" s="240"/>
      <c r="O86" s="240"/>
      <c r="P86" s="240"/>
      <c r="Q86" s="240"/>
      <c r="R86" s="240"/>
      <c r="S86" s="240"/>
      <c r="T86" s="240"/>
      <c r="U86" s="241"/>
      <c r="V86" s="241"/>
    </row>
    <row r="87" spans="1:22" ht="21.75" x14ac:dyDescent="0.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40"/>
      <c r="M87" s="240"/>
      <c r="N87" s="240"/>
      <c r="O87" s="240"/>
      <c r="P87" s="240"/>
      <c r="Q87" s="240"/>
      <c r="R87" s="240"/>
      <c r="S87" s="240"/>
      <c r="T87" s="240"/>
      <c r="U87" s="241"/>
      <c r="V87" s="241"/>
    </row>
    <row r="88" spans="1:22" ht="21.75" x14ac:dyDescent="0.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40"/>
      <c r="M88" s="240"/>
      <c r="N88" s="240"/>
      <c r="O88" s="240"/>
      <c r="P88" s="240"/>
      <c r="Q88" s="240"/>
      <c r="R88" s="240"/>
      <c r="S88" s="240"/>
      <c r="T88" s="240"/>
      <c r="U88" s="241"/>
      <c r="V88" s="241"/>
    </row>
    <row r="89" spans="1:22" ht="21.75" x14ac:dyDescent="0.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40"/>
      <c r="M89" s="240"/>
      <c r="N89" s="240"/>
      <c r="O89" s="240"/>
      <c r="P89" s="240"/>
      <c r="Q89" s="240"/>
      <c r="R89" s="240"/>
      <c r="S89" s="240"/>
      <c r="T89" s="240"/>
      <c r="U89" s="241"/>
      <c r="V89" s="241"/>
    </row>
    <row r="90" spans="1:22" ht="21.75" x14ac:dyDescent="0.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40"/>
      <c r="M90" s="240"/>
      <c r="N90" s="240"/>
      <c r="O90" s="240"/>
      <c r="P90" s="240"/>
      <c r="Q90" s="240"/>
      <c r="R90" s="240"/>
      <c r="S90" s="240"/>
      <c r="T90" s="240"/>
      <c r="U90" s="241"/>
      <c r="V90" s="241"/>
    </row>
    <row r="91" spans="1:22" ht="21.75" x14ac:dyDescent="0.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40"/>
      <c r="M91" s="240"/>
      <c r="N91" s="240"/>
      <c r="O91" s="240"/>
      <c r="P91" s="240"/>
      <c r="Q91" s="240"/>
      <c r="R91" s="240"/>
      <c r="S91" s="240"/>
      <c r="T91" s="240"/>
      <c r="U91" s="241"/>
      <c r="V91" s="241"/>
    </row>
    <row r="92" spans="1:22" ht="21.75" x14ac:dyDescent="0.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40"/>
      <c r="M92" s="240"/>
      <c r="N92" s="240"/>
      <c r="O92" s="240"/>
      <c r="P92" s="240"/>
      <c r="Q92" s="240"/>
      <c r="R92" s="240"/>
      <c r="S92" s="240"/>
      <c r="T92" s="240"/>
      <c r="U92" s="241"/>
      <c r="V92" s="241"/>
    </row>
    <row r="93" spans="1:22" ht="21.75" x14ac:dyDescent="0.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40"/>
      <c r="M93" s="240"/>
      <c r="N93" s="240"/>
      <c r="O93" s="240"/>
      <c r="P93" s="240"/>
      <c r="Q93" s="240"/>
      <c r="R93" s="240"/>
      <c r="S93" s="240"/>
      <c r="T93" s="240"/>
      <c r="U93" s="241"/>
      <c r="V93" s="241"/>
    </row>
    <row r="94" spans="1:22" ht="21.75" x14ac:dyDescent="0.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40"/>
      <c r="M94" s="240"/>
      <c r="N94" s="240"/>
      <c r="O94" s="240"/>
      <c r="P94" s="240"/>
      <c r="Q94" s="240"/>
      <c r="R94" s="240"/>
      <c r="S94" s="240"/>
      <c r="T94" s="240"/>
      <c r="U94" s="241"/>
      <c r="V94" s="241"/>
    </row>
    <row r="95" spans="1:22" ht="21.75" x14ac:dyDescent="0.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40"/>
      <c r="M95" s="240"/>
      <c r="N95" s="240"/>
      <c r="O95" s="240"/>
      <c r="P95" s="240"/>
      <c r="Q95" s="240"/>
      <c r="R95" s="240"/>
      <c r="S95" s="240"/>
      <c r="T95" s="240"/>
      <c r="U95" s="241"/>
      <c r="V95" s="241"/>
    </row>
    <row r="96" spans="1:22" ht="21.75" x14ac:dyDescent="0.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40"/>
      <c r="M96" s="240"/>
      <c r="N96" s="240"/>
      <c r="O96" s="240"/>
      <c r="P96" s="240"/>
      <c r="Q96" s="240"/>
      <c r="R96" s="240"/>
      <c r="S96" s="240"/>
      <c r="T96" s="240"/>
      <c r="U96" s="241"/>
      <c r="V96" s="241"/>
    </row>
    <row r="97" spans="1:22" ht="21.75" x14ac:dyDescent="0.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40"/>
      <c r="M97" s="240"/>
      <c r="N97" s="240"/>
      <c r="O97" s="240"/>
      <c r="P97" s="240"/>
      <c r="Q97" s="240"/>
      <c r="R97" s="240"/>
      <c r="S97" s="240"/>
      <c r="T97" s="240"/>
      <c r="U97" s="241"/>
      <c r="V97" s="241"/>
    </row>
    <row r="98" spans="1:22" ht="21.75" x14ac:dyDescent="0.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40"/>
      <c r="M98" s="240"/>
      <c r="N98" s="240"/>
      <c r="O98" s="240"/>
      <c r="P98" s="240"/>
      <c r="Q98" s="240"/>
      <c r="R98" s="240"/>
      <c r="S98" s="240"/>
      <c r="T98" s="240"/>
      <c r="U98" s="241"/>
      <c r="V98" s="241"/>
    </row>
    <row r="99" spans="1:22" ht="21.75" x14ac:dyDescent="0.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40"/>
      <c r="M99" s="240"/>
      <c r="N99" s="240"/>
      <c r="O99" s="240"/>
      <c r="P99" s="240"/>
      <c r="Q99" s="240"/>
      <c r="R99" s="240"/>
      <c r="S99" s="240"/>
      <c r="T99" s="240"/>
      <c r="U99" s="241"/>
      <c r="V99" s="241"/>
    </row>
    <row r="100" spans="1:22" ht="21.75" x14ac:dyDescent="0.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40"/>
      <c r="M100" s="240"/>
      <c r="N100" s="240"/>
      <c r="O100" s="240"/>
      <c r="P100" s="240"/>
      <c r="Q100" s="240"/>
      <c r="R100" s="240"/>
      <c r="S100" s="240"/>
      <c r="T100" s="240"/>
      <c r="U100" s="241"/>
      <c r="V100" s="241"/>
    </row>
    <row r="101" spans="1:22" x14ac:dyDescent="0.2">
      <c r="A101" s="240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1"/>
      <c r="V101" s="241"/>
    </row>
    <row r="102" spans="1:22" x14ac:dyDescent="0.2">
      <c r="A102" s="240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1"/>
      <c r="V102" s="241"/>
    </row>
    <row r="103" spans="1:22" x14ac:dyDescent="0.2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1"/>
      <c r="V103" s="241"/>
    </row>
    <row r="104" spans="1:22" x14ac:dyDescent="0.2">
      <c r="A104" s="240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1"/>
      <c r="V104" s="241"/>
    </row>
    <row r="105" spans="1:22" x14ac:dyDescent="0.2">
      <c r="A105" s="240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1"/>
      <c r="V105" s="241"/>
    </row>
    <row r="106" spans="1:22" x14ac:dyDescent="0.2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1"/>
      <c r="V106" s="241"/>
    </row>
    <row r="107" spans="1:22" x14ac:dyDescent="0.2">
      <c r="A107" s="240"/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1"/>
      <c r="V107" s="241"/>
    </row>
    <row r="108" spans="1:22" x14ac:dyDescent="0.2">
      <c r="A108" s="240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1"/>
      <c r="V108" s="241"/>
    </row>
    <row r="109" spans="1:22" x14ac:dyDescent="0.2">
      <c r="A109" s="240"/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1"/>
      <c r="V109" s="241"/>
    </row>
    <row r="110" spans="1:22" x14ac:dyDescent="0.2">
      <c r="A110" s="240"/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1"/>
      <c r="V110" s="241"/>
    </row>
    <row r="111" spans="1:22" x14ac:dyDescent="0.2">
      <c r="A111" s="240"/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1"/>
      <c r="V111" s="241"/>
    </row>
    <row r="112" spans="1:22" x14ac:dyDescent="0.2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1"/>
      <c r="V112" s="241"/>
    </row>
    <row r="113" spans="1:22" x14ac:dyDescent="0.2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1"/>
      <c r="V113" s="241"/>
    </row>
    <row r="114" spans="1:22" x14ac:dyDescent="0.2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1"/>
      <c r="V114" s="241"/>
    </row>
    <row r="115" spans="1:22" x14ac:dyDescent="0.2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1"/>
      <c r="V115" s="241"/>
    </row>
    <row r="116" spans="1:22" x14ac:dyDescent="0.2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1"/>
      <c r="V116" s="241"/>
    </row>
    <row r="117" spans="1:22" x14ac:dyDescent="0.2">
      <c r="A117" s="240"/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1"/>
      <c r="V117" s="241"/>
    </row>
    <row r="118" spans="1:22" x14ac:dyDescent="0.2">
      <c r="A118" s="240"/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1"/>
      <c r="V118" s="241"/>
    </row>
    <row r="119" spans="1:22" x14ac:dyDescent="0.2">
      <c r="A119" s="240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1"/>
      <c r="V119" s="241"/>
    </row>
    <row r="120" spans="1:22" x14ac:dyDescent="0.2">
      <c r="A120" s="240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1"/>
      <c r="V120" s="241"/>
    </row>
    <row r="121" spans="1:22" x14ac:dyDescent="0.2">
      <c r="A121" s="240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1"/>
      <c r="V121" s="241"/>
    </row>
    <row r="122" spans="1:22" x14ac:dyDescent="0.2">
      <c r="A122" s="240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1"/>
      <c r="V122" s="241"/>
    </row>
    <row r="123" spans="1:22" x14ac:dyDescent="0.2">
      <c r="A123" s="240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1"/>
      <c r="V123" s="241"/>
    </row>
    <row r="124" spans="1:22" x14ac:dyDescent="0.2">
      <c r="A124" s="240"/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1"/>
      <c r="V124" s="241"/>
    </row>
    <row r="125" spans="1:22" x14ac:dyDescent="0.2">
      <c r="A125" s="240"/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1"/>
      <c r="V125" s="241"/>
    </row>
    <row r="126" spans="1:22" x14ac:dyDescent="0.2">
      <c r="A126" s="240"/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1"/>
      <c r="V126" s="241"/>
    </row>
    <row r="127" spans="1:22" x14ac:dyDescent="0.2">
      <c r="A127" s="240"/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1"/>
      <c r="V127" s="241"/>
    </row>
    <row r="128" spans="1:22" x14ac:dyDescent="0.2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1"/>
      <c r="V128" s="241"/>
    </row>
    <row r="129" spans="1:22" x14ac:dyDescent="0.2">
      <c r="A129" s="240"/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1"/>
      <c r="V129" s="241"/>
    </row>
    <row r="130" spans="1:22" x14ac:dyDescent="0.2">
      <c r="A130" s="240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1"/>
      <c r="V130" s="241"/>
    </row>
    <row r="131" spans="1:22" x14ac:dyDescent="0.2">
      <c r="A131" s="240"/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1"/>
      <c r="V131" s="241"/>
    </row>
    <row r="132" spans="1:22" x14ac:dyDescent="0.2">
      <c r="A132" s="240"/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1"/>
      <c r="V132" s="241"/>
    </row>
    <row r="133" spans="1:22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1"/>
      <c r="V133" s="241"/>
    </row>
    <row r="134" spans="1:22" x14ac:dyDescent="0.2">
      <c r="A134" s="240"/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1"/>
      <c r="V134" s="241"/>
    </row>
    <row r="135" spans="1:22" x14ac:dyDescent="0.2">
      <c r="A135" s="240"/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1"/>
      <c r="V135" s="241"/>
    </row>
    <row r="136" spans="1:22" x14ac:dyDescent="0.2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1"/>
      <c r="V136" s="241"/>
    </row>
    <row r="137" spans="1:22" x14ac:dyDescent="0.2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1"/>
      <c r="V137" s="241"/>
    </row>
    <row r="138" spans="1:22" x14ac:dyDescent="0.2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1"/>
      <c r="V138" s="241"/>
    </row>
    <row r="139" spans="1:22" x14ac:dyDescent="0.2">
      <c r="A139" s="240"/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1"/>
      <c r="V139" s="241"/>
    </row>
    <row r="140" spans="1:22" x14ac:dyDescent="0.2">
      <c r="A140" s="240"/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1"/>
      <c r="V140" s="241"/>
    </row>
    <row r="141" spans="1:22" x14ac:dyDescent="0.2">
      <c r="A141" s="240"/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1"/>
      <c r="V141" s="241"/>
    </row>
    <row r="142" spans="1:22" x14ac:dyDescent="0.2">
      <c r="A142" s="240"/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1"/>
      <c r="V142" s="241"/>
    </row>
    <row r="143" spans="1:22" x14ac:dyDescent="0.2">
      <c r="A143" s="240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1"/>
      <c r="V143" s="241"/>
    </row>
    <row r="144" spans="1:22" x14ac:dyDescent="0.2">
      <c r="A144" s="240"/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1"/>
      <c r="V144" s="241"/>
    </row>
    <row r="145" spans="1:22" x14ac:dyDescent="0.2">
      <c r="A145" s="240"/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1"/>
      <c r="V145" s="241"/>
    </row>
    <row r="146" spans="1:22" x14ac:dyDescent="0.2">
      <c r="A146" s="240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1"/>
      <c r="V146" s="241"/>
    </row>
    <row r="147" spans="1:22" x14ac:dyDescent="0.2">
      <c r="A147" s="240"/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1"/>
      <c r="V147" s="241"/>
    </row>
    <row r="148" spans="1:22" x14ac:dyDescent="0.2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1"/>
      <c r="V148" s="241"/>
    </row>
    <row r="149" spans="1:22" x14ac:dyDescent="0.2">
      <c r="A149" s="240"/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1"/>
      <c r="V149" s="241"/>
    </row>
    <row r="150" spans="1:22" x14ac:dyDescent="0.2">
      <c r="A150" s="240"/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1"/>
      <c r="V150" s="241"/>
    </row>
    <row r="151" spans="1:22" x14ac:dyDescent="0.2">
      <c r="A151" s="240"/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1"/>
      <c r="V151" s="241"/>
    </row>
    <row r="152" spans="1:22" x14ac:dyDescent="0.2">
      <c r="A152" s="240"/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1"/>
      <c r="V152" s="241"/>
    </row>
    <row r="153" spans="1:22" x14ac:dyDescent="0.2">
      <c r="A153" s="240"/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1"/>
      <c r="V153" s="241"/>
    </row>
    <row r="154" spans="1:22" x14ac:dyDescent="0.2">
      <c r="A154" s="240"/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1"/>
      <c r="V154" s="241"/>
    </row>
    <row r="155" spans="1:22" x14ac:dyDescent="0.2">
      <c r="A155" s="240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1"/>
      <c r="V155" s="241"/>
    </row>
    <row r="156" spans="1:22" x14ac:dyDescent="0.2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1"/>
      <c r="V156" s="241"/>
    </row>
    <row r="157" spans="1:22" x14ac:dyDescent="0.2">
      <c r="A157" s="240"/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1"/>
      <c r="V157" s="241"/>
    </row>
    <row r="158" spans="1:22" x14ac:dyDescent="0.2">
      <c r="A158" s="240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1"/>
      <c r="V158" s="241"/>
    </row>
    <row r="159" spans="1:22" x14ac:dyDescent="0.2">
      <c r="A159" s="240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1"/>
      <c r="V159" s="241"/>
    </row>
    <row r="160" spans="1:22" x14ac:dyDescent="0.2">
      <c r="A160" s="240"/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1"/>
      <c r="V160" s="241"/>
    </row>
    <row r="161" spans="1:22" x14ac:dyDescent="0.2">
      <c r="A161" s="240"/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1"/>
      <c r="V161" s="241"/>
    </row>
    <row r="162" spans="1:22" x14ac:dyDescent="0.2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1"/>
      <c r="V162" s="241"/>
    </row>
    <row r="163" spans="1:22" x14ac:dyDescent="0.2">
      <c r="A163" s="240"/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1"/>
      <c r="V163" s="241"/>
    </row>
    <row r="164" spans="1:22" x14ac:dyDescent="0.2">
      <c r="A164" s="240"/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1"/>
      <c r="V164" s="241"/>
    </row>
    <row r="165" spans="1:22" x14ac:dyDescent="0.2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1"/>
      <c r="V165" s="241"/>
    </row>
    <row r="166" spans="1:22" x14ac:dyDescent="0.2">
      <c r="A166" s="240"/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1"/>
      <c r="V166" s="241"/>
    </row>
    <row r="167" spans="1:22" x14ac:dyDescent="0.2">
      <c r="A167" s="240"/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1"/>
      <c r="V167" s="241"/>
    </row>
    <row r="168" spans="1:22" x14ac:dyDescent="0.2">
      <c r="A168" s="240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1"/>
      <c r="V168" s="241"/>
    </row>
    <row r="169" spans="1:22" x14ac:dyDescent="0.2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1"/>
      <c r="V169" s="241"/>
    </row>
    <row r="170" spans="1:22" x14ac:dyDescent="0.2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1"/>
      <c r="V170" s="241"/>
    </row>
    <row r="171" spans="1:22" x14ac:dyDescent="0.2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1"/>
      <c r="V171" s="241"/>
    </row>
    <row r="172" spans="1:22" x14ac:dyDescent="0.2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1"/>
      <c r="V172" s="241"/>
    </row>
    <row r="173" spans="1:22" x14ac:dyDescent="0.2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1"/>
      <c r="V173" s="241"/>
    </row>
    <row r="174" spans="1:22" x14ac:dyDescent="0.2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1"/>
      <c r="V174" s="241"/>
    </row>
    <row r="175" spans="1:22" x14ac:dyDescent="0.2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1"/>
      <c r="V175" s="241"/>
    </row>
    <row r="176" spans="1:22" x14ac:dyDescent="0.2">
      <c r="A176" s="240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1"/>
      <c r="V176" s="241"/>
    </row>
    <row r="177" spans="1:22" x14ac:dyDescent="0.2">
      <c r="A177" s="240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1"/>
      <c r="V177" s="241"/>
    </row>
    <row r="178" spans="1:22" x14ac:dyDescent="0.2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1"/>
      <c r="V178" s="241"/>
    </row>
    <row r="179" spans="1:22" x14ac:dyDescent="0.2">
      <c r="A179" s="240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1"/>
      <c r="V179" s="241"/>
    </row>
    <row r="180" spans="1:22" x14ac:dyDescent="0.2">
      <c r="A180" s="240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1"/>
      <c r="V180" s="241"/>
    </row>
    <row r="181" spans="1:22" x14ac:dyDescent="0.2">
      <c r="A181" s="240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1"/>
      <c r="V181" s="241"/>
    </row>
    <row r="182" spans="1:22" x14ac:dyDescent="0.2">
      <c r="A182" s="240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1"/>
      <c r="V182" s="241"/>
    </row>
    <row r="183" spans="1:22" x14ac:dyDescent="0.2">
      <c r="A183" s="240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1"/>
      <c r="V183" s="241"/>
    </row>
    <row r="184" spans="1:22" x14ac:dyDescent="0.2">
      <c r="A184" s="240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1"/>
      <c r="V184" s="241"/>
    </row>
    <row r="185" spans="1:22" x14ac:dyDescent="0.2">
      <c r="A185" s="240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1"/>
      <c r="V185" s="241"/>
    </row>
    <row r="186" spans="1:22" x14ac:dyDescent="0.2">
      <c r="A186" s="240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1"/>
      <c r="V186" s="241"/>
    </row>
    <row r="187" spans="1:22" x14ac:dyDescent="0.2">
      <c r="A187" s="240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1"/>
      <c r="V187" s="241"/>
    </row>
    <row r="188" spans="1:22" x14ac:dyDescent="0.2">
      <c r="A188" s="240"/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1"/>
      <c r="V188" s="241"/>
    </row>
    <row r="189" spans="1:22" x14ac:dyDescent="0.2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1"/>
      <c r="V189" s="241"/>
    </row>
    <row r="190" spans="1:22" x14ac:dyDescent="0.2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1"/>
      <c r="V190" s="241"/>
    </row>
    <row r="191" spans="1:22" x14ac:dyDescent="0.2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1"/>
      <c r="V191" s="241"/>
    </row>
    <row r="192" spans="1:22" x14ac:dyDescent="0.2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1"/>
      <c r="V192" s="241"/>
    </row>
    <row r="193" spans="1:22" x14ac:dyDescent="0.2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1"/>
      <c r="V193" s="241"/>
    </row>
    <row r="194" spans="1:22" x14ac:dyDescent="0.2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1"/>
      <c r="V194" s="241"/>
    </row>
    <row r="195" spans="1:22" x14ac:dyDescent="0.2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1"/>
      <c r="V195" s="241"/>
    </row>
    <row r="196" spans="1:22" x14ac:dyDescent="0.2">
      <c r="A196" s="240"/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1"/>
      <c r="V196" s="241"/>
    </row>
    <row r="197" spans="1:22" x14ac:dyDescent="0.2">
      <c r="A197" s="240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1"/>
      <c r="V197" s="241"/>
    </row>
    <row r="198" spans="1:22" x14ac:dyDescent="0.2">
      <c r="A198" s="240"/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1"/>
      <c r="V198" s="241"/>
    </row>
    <row r="199" spans="1:22" x14ac:dyDescent="0.2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1"/>
      <c r="V199" s="241"/>
    </row>
    <row r="200" spans="1:22" x14ac:dyDescent="0.2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1"/>
      <c r="V200" s="241"/>
    </row>
    <row r="201" spans="1:22" x14ac:dyDescent="0.2">
      <c r="A201" s="240"/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1"/>
      <c r="V201" s="241"/>
    </row>
    <row r="202" spans="1:22" x14ac:dyDescent="0.2">
      <c r="A202" s="240"/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1"/>
      <c r="V202" s="241"/>
    </row>
    <row r="203" spans="1:22" x14ac:dyDescent="0.2">
      <c r="A203" s="240"/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1"/>
      <c r="V203" s="241"/>
    </row>
    <row r="204" spans="1:22" x14ac:dyDescent="0.2">
      <c r="A204" s="240"/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1"/>
      <c r="V204" s="241"/>
    </row>
    <row r="205" spans="1:22" x14ac:dyDescent="0.2">
      <c r="A205" s="240"/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1"/>
      <c r="V205" s="241"/>
    </row>
    <row r="206" spans="1:22" x14ac:dyDescent="0.2">
      <c r="A206" s="240"/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1"/>
      <c r="V206" s="241"/>
    </row>
    <row r="207" spans="1:22" x14ac:dyDescent="0.2">
      <c r="A207" s="240"/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1"/>
      <c r="V207" s="241"/>
    </row>
    <row r="208" spans="1:22" x14ac:dyDescent="0.2">
      <c r="A208" s="240"/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1"/>
      <c r="V208" s="241"/>
    </row>
    <row r="209" spans="1:22" x14ac:dyDescent="0.2">
      <c r="A209" s="240"/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1"/>
      <c r="V209" s="241"/>
    </row>
    <row r="210" spans="1:22" x14ac:dyDescent="0.2">
      <c r="A210" s="240"/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1"/>
      <c r="V210" s="241"/>
    </row>
    <row r="211" spans="1:22" x14ac:dyDescent="0.2">
      <c r="A211" s="240"/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1"/>
      <c r="V211" s="241"/>
    </row>
    <row r="212" spans="1:22" x14ac:dyDescent="0.2">
      <c r="A212" s="240"/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1"/>
      <c r="V212" s="241"/>
    </row>
    <row r="213" spans="1:22" x14ac:dyDescent="0.2">
      <c r="A213" s="240"/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1"/>
      <c r="V213" s="241"/>
    </row>
    <row r="214" spans="1:22" x14ac:dyDescent="0.2">
      <c r="A214" s="240"/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1"/>
      <c r="V214" s="241"/>
    </row>
    <row r="215" spans="1:22" x14ac:dyDescent="0.2">
      <c r="A215" s="240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1"/>
      <c r="V215" s="241"/>
    </row>
    <row r="216" spans="1:22" x14ac:dyDescent="0.2">
      <c r="A216" s="240"/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1"/>
      <c r="V216" s="241"/>
    </row>
    <row r="217" spans="1:22" x14ac:dyDescent="0.2">
      <c r="A217" s="240"/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1"/>
      <c r="V217" s="241"/>
    </row>
    <row r="218" spans="1:22" x14ac:dyDescent="0.2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1"/>
      <c r="V218" s="241"/>
    </row>
    <row r="219" spans="1:22" x14ac:dyDescent="0.2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1"/>
      <c r="V219" s="241"/>
    </row>
    <row r="220" spans="1:22" x14ac:dyDescent="0.2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1"/>
      <c r="V220" s="241"/>
    </row>
    <row r="221" spans="1:22" x14ac:dyDescent="0.2">
      <c r="A221" s="240"/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1"/>
      <c r="V221" s="241"/>
    </row>
    <row r="222" spans="1:22" x14ac:dyDescent="0.2">
      <c r="A222" s="240"/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1"/>
      <c r="V222" s="241"/>
    </row>
    <row r="223" spans="1:22" x14ac:dyDescent="0.2">
      <c r="A223" s="240"/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1"/>
      <c r="V223" s="241"/>
    </row>
    <row r="224" spans="1:22" x14ac:dyDescent="0.2">
      <c r="A224" s="240"/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1"/>
      <c r="V224" s="241"/>
    </row>
    <row r="225" spans="1:22" x14ac:dyDescent="0.2">
      <c r="A225" s="240"/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1"/>
      <c r="V225" s="241"/>
    </row>
    <row r="226" spans="1:22" x14ac:dyDescent="0.2">
      <c r="A226" s="240"/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1"/>
      <c r="V226" s="241"/>
    </row>
    <row r="227" spans="1:22" x14ac:dyDescent="0.2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1"/>
      <c r="V227" s="241"/>
    </row>
    <row r="228" spans="1:22" x14ac:dyDescent="0.2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1"/>
      <c r="V228" s="241"/>
    </row>
    <row r="229" spans="1:22" x14ac:dyDescent="0.2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1"/>
      <c r="V229" s="241"/>
    </row>
    <row r="230" spans="1:22" x14ac:dyDescent="0.2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1"/>
      <c r="V230" s="241"/>
    </row>
    <row r="231" spans="1:22" x14ac:dyDescent="0.2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1"/>
      <c r="V231" s="241"/>
    </row>
    <row r="232" spans="1:22" x14ac:dyDescent="0.2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1"/>
      <c r="V232" s="241"/>
    </row>
    <row r="233" spans="1:22" x14ac:dyDescent="0.2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1"/>
      <c r="V233" s="241"/>
    </row>
    <row r="234" spans="1:22" x14ac:dyDescent="0.2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1"/>
      <c r="V234" s="241"/>
    </row>
    <row r="235" spans="1:22" x14ac:dyDescent="0.2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1"/>
      <c r="V235" s="241"/>
    </row>
    <row r="236" spans="1:22" x14ac:dyDescent="0.2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1"/>
      <c r="V236" s="241"/>
    </row>
    <row r="237" spans="1:22" x14ac:dyDescent="0.2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1"/>
      <c r="V237" s="241"/>
    </row>
    <row r="238" spans="1:22" x14ac:dyDescent="0.2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1"/>
      <c r="V238" s="241"/>
    </row>
    <row r="239" spans="1:22" x14ac:dyDescent="0.2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1"/>
      <c r="V239" s="241"/>
    </row>
    <row r="240" spans="1:22" x14ac:dyDescent="0.2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  <c r="V240" s="241"/>
    </row>
    <row r="241" spans="1:22" x14ac:dyDescent="0.2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1"/>
      <c r="V241" s="241"/>
    </row>
    <row r="242" spans="1:22" x14ac:dyDescent="0.2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1"/>
      <c r="V242" s="241"/>
    </row>
    <row r="243" spans="1:22" x14ac:dyDescent="0.2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1"/>
      <c r="V243" s="241"/>
    </row>
    <row r="244" spans="1:22" x14ac:dyDescent="0.2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1"/>
      <c r="V244" s="241"/>
    </row>
    <row r="245" spans="1:22" x14ac:dyDescent="0.2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1"/>
      <c r="V245" s="241"/>
    </row>
    <row r="246" spans="1:22" x14ac:dyDescent="0.2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1"/>
      <c r="V246" s="241"/>
    </row>
    <row r="247" spans="1:22" x14ac:dyDescent="0.2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1"/>
      <c r="V247" s="241"/>
    </row>
    <row r="248" spans="1:22" x14ac:dyDescent="0.2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1"/>
      <c r="V248" s="241"/>
    </row>
    <row r="249" spans="1:22" x14ac:dyDescent="0.2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1"/>
      <c r="V249" s="241"/>
    </row>
    <row r="250" spans="1:22" x14ac:dyDescent="0.2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1"/>
      <c r="V250" s="241"/>
    </row>
    <row r="251" spans="1:22" x14ac:dyDescent="0.2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1"/>
      <c r="V251" s="241"/>
    </row>
    <row r="252" spans="1:22" x14ac:dyDescent="0.2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1"/>
      <c r="V252" s="241"/>
    </row>
    <row r="253" spans="1:22" x14ac:dyDescent="0.2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1"/>
      <c r="V253" s="241"/>
    </row>
    <row r="254" spans="1:22" x14ac:dyDescent="0.2">
      <c r="A254" s="240"/>
      <c r="B254" s="240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1"/>
      <c r="V254" s="241"/>
    </row>
    <row r="255" spans="1:22" x14ac:dyDescent="0.2">
      <c r="A255" s="240"/>
      <c r="B255" s="240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1"/>
      <c r="V255" s="241"/>
    </row>
    <row r="256" spans="1:22" x14ac:dyDescent="0.2">
      <c r="A256" s="240"/>
      <c r="B256" s="240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1"/>
      <c r="V256" s="241"/>
    </row>
    <row r="257" spans="1:22" x14ac:dyDescent="0.2">
      <c r="A257" s="240"/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1"/>
      <c r="V257" s="241"/>
    </row>
    <row r="258" spans="1:22" x14ac:dyDescent="0.2">
      <c r="A258" s="240"/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1"/>
      <c r="V258" s="241"/>
    </row>
    <row r="259" spans="1:22" x14ac:dyDescent="0.2">
      <c r="A259" s="240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1"/>
      <c r="V259" s="241"/>
    </row>
    <row r="260" spans="1:22" x14ac:dyDescent="0.2">
      <c r="A260" s="240"/>
      <c r="B260" s="240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1"/>
      <c r="V260" s="241"/>
    </row>
    <row r="261" spans="1:22" x14ac:dyDescent="0.2">
      <c r="A261" s="240"/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1"/>
      <c r="V261" s="241"/>
    </row>
    <row r="262" spans="1:22" x14ac:dyDescent="0.2">
      <c r="A262" s="240"/>
      <c r="B262" s="240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1"/>
      <c r="V262" s="241"/>
    </row>
    <row r="263" spans="1:22" x14ac:dyDescent="0.2">
      <c r="A263" s="240"/>
      <c r="B263" s="240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1"/>
      <c r="V263" s="241"/>
    </row>
    <row r="264" spans="1:22" x14ac:dyDescent="0.2">
      <c r="A264" s="240"/>
      <c r="B264" s="240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1"/>
      <c r="V264" s="241"/>
    </row>
    <row r="265" spans="1:22" x14ac:dyDescent="0.2">
      <c r="A265" s="240"/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1"/>
      <c r="V265" s="241"/>
    </row>
    <row r="266" spans="1:22" x14ac:dyDescent="0.2">
      <c r="A266" s="240"/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1"/>
      <c r="V266" s="241"/>
    </row>
    <row r="267" spans="1:22" x14ac:dyDescent="0.2">
      <c r="A267" s="240"/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1"/>
      <c r="V267" s="241"/>
    </row>
    <row r="268" spans="1:22" x14ac:dyDescent="0.2">
      <c r="A268" s="240"/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1"/>
      <c r="V268" s="241"/>
    </row>
    <row r="269" spans="1:22" x14ac:dyDescent="0.2">
      <c r="A269" s="240"/>
      <c r="B269" s="240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1"/>
      <c r="V269" s="241"/>
    </row>
    <row r="270" spans="1:22" x14ac:dyDescent="0.2">
      <c r="A270" s="240"/>
      <c r="B270" s="240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1"/>
      <c r="V270" s="241"/>
    </row>
    <row r="271" spans="1:22" x14ac:dyDescent="0.2">
      <c r="A271" s="240"/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1"/>
      <c r="V271" s="241"/>
    </row>
    <row r="272" spans="1:22" x14ac:dyDescent="0.2">
      <c r="A272" s="240"/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1"/>
      <c r="V272" s="241"/>
    </row>
    <row r="273" spans="1:22" x14ac:dyDescent="0.2">
      <c r="A273" s="240"/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1"/>
      <c r="V273" s="241"/>
    </row>
    <row r="274" spans="1:22" x14ac:dyDescent="0.2">
      <c r="A274" s="240"/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1"/>
      <c r="V274" s="241"/>
    </row>
    <row r="275" spans="1:22" x14ac:dyDescent="0.2">
      <c r="A275" s="240"/>
      <c r="B275" s="240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1"/>
      <c r="V275" s="241"/>
    </row>
    <row r="276" spans="1:22" x14ac:dyDescent="0.2">
      <c r="A276" s="240"/>
      <c r="B276" s="240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1"/>
      <c r="V276" s="241"/>
    </row>
    <row r="277" spans="1:22" x14ac:dyDescent="0.2">
      <c r="A277" s="240"/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1"/>
      <c r="V277" s="241"/>
    </row>
    <row r="278" spans="1:22" x14ac:dyDescent="0.2">
      <c r="A278" s="240"/>
      <c r="B278" s="240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1"/>
      <c r="V278" s="241"/>
    </row>
    <row r="279" spans="1:22" x14ac:dyDescent="0.2">
      <c r="A279" s="240"/>
      <c r="B279" s="240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1"/>
      <c r="V279" s="241"/>
    </row>
    <row r="280" spans="1:22" x14ac:dyDescent="0.2">
      <c r="A280" s="240"/>
      <c r="B280" s="240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1"/>
      <c r="V280" s="241"/>
    </row>
    <row r="281" spans="1:22" x14ac:dyDescent="0.2">
      <c r="A281" s="240"/>
      <c r="B281" s="240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1"/>
      <c r="V281" s="241"/>
    </row>
    <row r="282" spans="1:22" x14ac:dyDescent="0.2">
      <c r="A282" s="240"/>
      <c r="B282" s="240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1"/>
      <c r="V282" s="241"/>
    </row>
    <row r="283" spans="1:22" x14ac:dyDescent="0.2">
      <c r="A283" s="240"/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1"/>
      <c r="V283" s="241"/>
    </row>
    <row r="284" spans="1:22" x14ac:dyDescent="0.2">
      <c r="A284" s="240"/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1"/>
      <c r="V284" s="241"/>
    </row>
    <row r="285" spans="1:22" x14ac:dyDescent="0.2">
      <c r="A285" s="240"/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1"/>
      <c r="V285" s="241"/>
    </row>
    <row r="286" spans="1:22" x14ac:dyDescent="0.2">
      <c r="A286" s="240"/>
      <c r="B286" s="240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1"/>
      <c r="V286" s="241"/>
    </row>
    <row r="287" spans="1:22" x14ac:dyDescent="0.2">
      <c r="A287" s="240"/>
      <c r="B287" s="240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1"/>
      <c r="V287" s="241"/>
    </row>
    <row r="288" spans="1:22" x14ac:dyDescent="0.2">
      <c r="A288" s="240"/>
      <c r="B288" s="240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1"/>
      <c r="V288" s="241"/>
    </row>
    <row r="289" spans="1:22" x14ac:dyDescent="0.2">
      <c r="A289" s="240"/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  <c r="V289" s="241"/>
    </row>
    <row r="290" spans="1:22" x14ac:dyDescent="0.2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1"/>
      <c r="V290" s="241"/>
    </row>
    <row r="291" spans="1:22" x14ac:dyDescent="0.2">
      <c r="A291" s="240"/>
      <c r="B291" s="240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1"/>
      <c r="V291" s="241"/>
    </row>
    <row r="292" spans="1:22" x14ac:dyDescent="0.2">
      <c r="A292" s="240"/>
      <c r="B292" s="240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1"/>
      <c r="V292" s="241"/>
    </row>
    <row r="293" spans="1:22" x14ac:dyDescent="0.2">
      <c r="A293" s="240"/>
      <c r="B293" s="240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1"/>
      <c r="V293" s="241"/>
    </row>
    <row r="294" spans="1:22" x14ac:dyDescent="0.2">
      <c r="A294" s="240"/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1"/>
      <c r="V294" s="241"/>
    </row>
    <row r="295" spans="1:22" x14ac:dyDescent="0.2">
      <c r="A295" s="240"/>
      <c r="B295" s="240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1"/>
      <c r="V295" s="241"/>
    </row>
    <row r="296" spans="1:22" x14ac:dyDescent="0.2">
      <c r="A296" s="240"/>
      <c r="B296" s="240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1"/>
      <c r="V296" s="241"/>
    </row>
    <row r="297" spans="1:22" x14ac:dyDescent="0.2">
      <c r="A297" s="240"/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1"/>
      <c r="V297" s="241"/>
    </row>
    <row r="298" spans="1:22" x14ac:dyDescent="0.2">
      <c r="A298" s="240"/>
      <c r="B298" s="240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1"/>
      <c r="V298" s="241"/>
    </row>
    <row r="299" spans="1:22" x14ac:dyDescent="0.2">
      <c r="A299" s="240"/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1"/>
      <c r="V299" s="241"/>
    </row>
    <row r="300" spans="1:22" x14ac:dyDescent="0.2">
      <c r="A300" s="240"/>
      <c r="B300" s="240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1"/>
      <c r="V300" s="241"/>
    </row>
    <row r="301" spans="1:22" x14ac:dyDescent="0.2">
      <c r="A301" s="240"/>
      <c r="B301" s="240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1"/>
      <c r="V301" s="241"/>
    </row>
    <row r="302" spans="1:22" x14ac:dyDescent="0.2">
      <c r="A302" s="240"/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1"/>
      <c r="V302" s="241"/>
    </row>
    <row r="303" spans="1:22" x14ac:dyDescent="0.2">
      <c r="A303" s="240"/>
      <c r="B303" s="240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1"/>
      <c r="V303" s="241"/>
    </row>
    <row r="304" spans="1:22" x14ac:dyDescent="0.2">
      <c r="A304" s="240"/>
      <c r="B304" s="240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1"/>
      <c r="V304" s="241"/>
    </row>
    <row r="305" spans="1:22" x14ac:dyDescent="0.2">
      <c r="A305" s="240"/>
      <c r="B305" s="240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1"/>
      <c r="V305" s="241"/>
    </row>
    <row r="306" spans="1:22" x14ac:dyDescent="0.2">
      <c r="A306" s="240"/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1"/>
      <c r="V306" s="241"/>
    </row>
    <row r="307" spans="1:22" x14ac:dyDescent="0.2">
      <c r="A307" s="240"/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1"/>
      <c r="V307" s="241"/>
    </row>
    <row r="308" spans="1:22" x14ac:dyDescent="0.2">
      <c r="A308" s="240"/>
      <c r="B308" s="240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1"/>
      <c r="V308" s="241"/>
    </row>
    <row r="309" spans="1:22" x14ac:dyDescent="0.2">
      <c r="A309" s="240"/>
      <c r="B309" s="240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1"/>
      <c r="V309" s="241"/>
    </row>
    <row r="310" spans="1:22" x14ac:dyDescent="0.2">
      <c r="A310" s="240"/>
      <c r="B310" s="240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1"/>
      <c r="V310" s="241"/>
    </row>
    <row r="311" spans="1:22" x14ac:dyDescent="0.2">
      <c r="A311" s="240"/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1"/>
      <c r="V311" s="241"/>
    </row>
    <row r="312" spans="1:22" x14ac:dyDescent="0.2">
      <c r="A312" s="240"/>
      <c r="B312" s="240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1"/>
      <c r="V312" s="241"/>
    </row>
    <row r="313" spans="1:22" x14ac:dyDescent="0.2">
      <c r="A313" s="240"/>
      <c r="B313" s="240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1"/>
      <c r="V313" s="241"/>
    </row>
    <row r="314" spans="1:22" x14ac:dyDescent="0.2">
      <c r="A314" s="240"/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1"/>
      <c r="V314" s="241"/>
    </row>
    <row r="315" spans="1:22" x14ac:dyDescent="0.2">
      <c r="A315" s="240"/>
      <c r="B315" s="240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1"/>
      <c r="V315" s="241"/>
    </row>
    <row r="316" spans="1:22" x14ac:dyDescent="0.2">
      <c r="A316" s="240"/>
      <c r="B316" s="240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1"/>
      <c r="V316" s="241"/>
    </row>
    <row r="317" spans="1:22" x14ac:dyDescent="0.2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1"/>
      <c r="V317" s="241"/>
    </row>
    <row r="318" spans="1:22" x14ac:dyDescent="0.2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1"/>
      <c r="V318" s="241"/>
    </row>
    <row r="319" spans="1:22" x14ac:dyDescent="0.2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1"/>
      <c r="V319" s="241"/>
    </row>
    <row r="320" spans="1:22" x14ac:dyDescent="0.2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1"/>
      <c r="V320" s="241"/>
    </row>
    <row r="321" spans="1:22" x14ac:dyDescent="0.2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1"/>
      <c r="V321" s="241"/>
    </row>
    <row r="322" spans="1:22" x14ac:dyDescent="0.2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1"/>
      <c r="V322" s="241"/>
    </row>
    <row r="323" spans="1:22" x14ac:dyDescent="0.2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1"/>
      <c r="V323" s="241"/>
    </row>
    <row r="324" spans="1:22" x14ac:dyDescent="0.2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1"/>
      <c r="V324" s="241"/>
    </row>
    <row r="325" spans="1:22" x14ac:dyDescent="0.2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1"/>
      <c r="V325" s="241"/>
    </row>
    <row r="326" spans="1:22" x14ac:dyDescent="0.2">
      <c r="A326" s="240"/>
      <c r="B326" s="240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1"/>
      <c r="V326" s="241"/>
    </row>
    <row r="327" spans="1:22" x14ac:dyDescent="0.2">
      <c r="A327" s="240"/>
      <c r="B327" s="240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1"/>
      <c r="V327" s="241"/>
    </row>
    <row r="328" spans="1:22" x14ac:dyDescent="0.2">
      <c r="A328" s="240"/>
      <c r="B328" s="240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1"/>
      <c r="V328" s="241"/>
    </row>
    <row r="329" spans="1:22" x14ac:dyDescent="0.2">
      <c r="A329" s="240"/>
      <c r="B329" s="240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1"/>
      <c r="V329" s="241"/>
    </row>
    <row r="330" spans="1:22" x14ac:dyDescent="0.2">
      <c r="A330" s="240"/>
      <c r="B330" s="240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1"/>
      <c r="V330" s="241"/>
    </row>
    <row r="331" spans="1:22" x14ac:dyDescent="0.2">
      <c r="A331" s="240"/>
      <c r="B331" s="240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1"/>
      <c r="V331" s="241"/>
    </row>
    <row r="332" spans="1:22" x14ac:dyDescent="0.2">
      <c r="A332" s="240"/>
      <c r="B332" s="240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1"/>
      <c r="V332" s="241"/>
    </row>
    <row r="333" spans="1:22" x14ac:dyDescent="0.2">
      <c r="A333" s="240"/>
      <c r="B333" s="240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1"/>
      <c r="V333" s="241"/>
    </row>
    <row r="334" spans="1:22" x14ac:dyDescent="0.2">
      <c r="A334" s="240"/>
      <c r="B334" s="240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1"/>
      <c r="V334" s="241"/>
    </row>
    <row r="335" spans="1:22" x14ac:dyDescent="0.2">
      <c r="A335" s="240"/>
      <c r="B335" s="240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1"/>
      <c r="V335" s="241"/>
    </row>
    <row r="336" spans="1:22" x14ac:dyDescent="0.2">
      <c r="A336" s="240"/>
      <c r="B336" s="240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1"/>
      <c r="V336" s="241"/>
    </row>
    <row r="337" spans="1:22" x14ac:dyDescent="0.2">
      <c r="A337" s="240"/>
      <c r="B337" s="240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1"/>
      <c r="V337" s="241"/>
    </row>
    <row r="338" spans="1:22" x14ac:dyDescent="0.2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1"/>
      <c r="V338" s="241"/>
    </row>
    <row r="339" spans="1:22" x14ac:dyDescent="0.2">
      <c r="A339" s="240"/>
      <c r="B339" s="240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1"/>
      <c r="V339" s="241"/>
    </row>
    <row r="340" spans="1:22" x14ac:dyDescent="0.2">
      <c r="A340" s="240"/>
      <c r="B340" s="240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1"/>
      <c r="V340" s="241"/>
    </row>
    <row r="341" spans="1:22" x14ac:dyDescent="0.2">
      <c r="A341" s="240"/>
      <c r="B341" s="240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1"/>
      <c r="V341" s="241"/>
    </row>
    <row r="342" spans="1:22" x14ac:dyDescent="0.2">
      <c r="A342" s="240"/>
      <c r="B342" s="240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1"/>
      <c r="V342" s="241"/>
    </row>
    <row r="343" spans="1:22" x14ac:dyDescent="0.2">
      <c r="A343" s="240"/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1"/>
      <c r="V343" s="241"/>
    </row>
    <row r="344" spans="1:22" x14ac:dyDescent="0.2">
      <c r="A344" s="240"/>
      <c r="B344" s="240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1"/>
      <c r="V344" s="241"/>
    </row>
    <row r="345" spans="1:22" x14ac:dyDescent="0.2">
      <c r="A345" s="240"/>
      <c r="B345" s="240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1"/>
      <c r="V345" s="241"/>
    </row>
    <row r="346" spans="1:22" x14ac:dyDescent="0.2">
      <c r="A346" s="240"/>
      <c r="B346" s="240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1"/>
      <c r="V346" s="241"/>
    </row>
    <row r="347" spans="1:22" x14ac:dyDescent="0.2">
      <c r="A347" s="240"/>
      <c r="B347" s="240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1"/>
      <c r="V347" s="241"/>
    </row>
    <row r="348" spans="1:22" x14ac:dyDescent="0.2">
      <c r="A348" s="240"/>
      <c r="B348" s="240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1"/>
      <c r="V348" s="241"/>
    </row>
    <row r="349" spans="1:22" x14ac:dyDescent="0.2">
      <c r="A349" s="240"/>
      <c r="B349" s="240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1"/>
      <c r="V349" s="241"/>
    </row>
    <row r="350" spans="1:22" x14ac:dyDescent="0.2">
      <c r="A350" s="240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1"/>
      <c r="V350" s="241"/>
    </row>
    <row r="351" spans="1:22" x14ac:dyDescent="0.2">
      <c r="A351" s="240"/>
      <c r="B351" s="240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1"/>
      <c r="V351" s="241"/>
    </row>
    <row r="352" spans="1:22" x14ac:dyDescent="0.2">
      <c r="A352" s="240"/>
      <c r="B352" s="240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1"/>
      <c r="V352" s="241"/>
    </row>
    <row r="353" spans="1:22" x14ac:dyDescent="0.2">
      <c r="A353" s="240"/>
      <c r="B353" s="240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1"/>
      <c r="V353" s="241"/>
    </row>
    <row r="354" spans="1:22" x14ac:dyDescent="0.2">
      <c r="A354" s="240"/>
      <c r="B354" s="240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1"/>
      <c r="V354" s="241"/>
    </row>
    <row r="355" spans="1:22" x14ac:dyDescent="0.2">
      <c r="A355" s="240"/>
      <c r="B355" s="240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1"/>
      <c r="V355" s="241"/>
    </row>
    <row r="356" spans="1:22" x14ac:dyDescent="0.2">
      <c r="A356" s="240"/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1"/>
      <c r="V356" s="241"/>
    </row>
    <row r="357" spans="1:22" x14ac:dyDescent="0.2">
      <c r="A357" s="240"/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1"/>
      <c r="V357" s="241"/>
    </row>
    <row r="358" spans="1:22" x14ac:dyDescent="0.2">
      <c r="A358" s="240"/>
      <c r="B358" s="240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1"/>
      <c r="V358" s="241"/>
    </row>
    <row r="359" spans="1:22" x14ac:dyDescent="0.2">
      <c r="A359" s="240"/>
      <c r="B359" s="240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1"/>
      <c r="V359" s="241"/>
    </row>
    <row r="360" spans="1:22" x14ac:dyDescent="0.2">
      <c r="A360" s="240"/>
      <c r="B360" s="240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1"/>
      <c r="V360" s="241"/>
    </row>
    <row r="361" spans="1:22" x14ac:dyDescent="0.2">
      <c r="A361" s="240"/>
      <c r="B361" s="240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1"/>
      <c r="V361" s="241"/>
    </row>
    <row r="362" spans="1:22" x14ac:dyDescent="0.2">
      <c r="A362" s="240"/>
      <c r="B362" s="240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1"/>
      <c r="V362" s="241"/>
    </row>
    <row r="363" spans="1:22" x14ac:dyDescent="0.2">
      <c r="A363" s="240"/>
      <c r="B363" s="240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1"/>
      <c r="V363" s="241"/>
    </row>
    <row r="364" spans="1:22" x14ac:dyDescent="0.2">
      <c r="A364" s="240"/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1"/>
      <c r="V364" s="241"/>
    </row>
    <row r="365" spans="1:22" x14ac:dyDescent="0.2">
      <c r="A365" s="240"/>
      <c r="B365" s="240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1"/>
      <c r="V365" s="241"/>
    </row>
    <row r="366" spans="1:22" x14ac:dyDescent="0.2">
      <c r="A366" s="240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1"/>
      <c r="V366" s="241"/>
    </row>
    <row r="367" spans="1:22" x14ac:dyDescent="0.2">
      <c r="A367" s="240"/>
      <c r="B367" s="240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1"/>
      <c r="V367" s="241"/>
    </row>
    <row r="368" spans="1:22" x14ac:dyDescent="0.2">
      <c r="A368" s="240"/>
      <c r="B368" s="240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1"/>
      <c r="V368" s="241"/>
    </row>
    <row r="369" spans="1:22" x14ac:dyDescent="0.2">
      <c r="A369" s="240"/>
      <c r="B369" s="240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1"/>
      <c r="V369" s="241"/>
    </row>
    <row r="370" spans="1:22" x14ac:dyDescent="0.2">
      <c r="A370" s="240"/>
      <c r="B370" s="240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1"/>
      <c r="V370" s="241"/>
    </row>
    <row r="371" spans="1:22" x14ac:dyDescent="0.2">
      <c r="A371" s="240"/>
      <c r="B371" s="240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1"/>
      <c r="V371" s="241"/>
    </row>
    <row r="372" spans="1:22" x14ac:dyDescent="0.2">
      <c r="A372" s="240"/>
      <c r="B372" s="240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1"/>
      <c r="V372" s="241"/>
    </row>
    <row r="373" spans="1:22" x14ac:dyDescent="0.2">
      <c r="A373" s="240"/>
      <c r="B373" s="240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1"/>
      <c r="V373" s="241"/>
    </row>
    <row r="374" spans="1:22" x14ac:dyDescent="0.2">
      <c r="A374" s="240"/>
      <c r="B374" s="240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1"/>
      <c r="V374" s="241"/>
    </row>
    <row r="375" spans="1:22" x14ac:dyDescent="0.2">
      <c r="A375" s="240"/>
      <c r="B375" s="240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1"/>
      <c r="V375" s="241"/>
    </row>
    <row r="376" spans="1:22" x14ac:dyDescent="0.2">
      <c r="A376" s="240"/>
      <c r="B376" s="240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1"/>
      <c r="V376" s="241"/>
    </row>
    <row r="377" spans="1:22" x14ac:dyDescent="0.2">
      <c r="A377" s="240"/>
      <c r="B377" s="240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1"/>
      <c r="V377" s="241"/>
    </row>
    <row r="378" spans="1:22" x14ac:dyDescent="0.2">
      <c r="A378" s="240"/>
      <c r="B378" s="240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1"/>
      <c r="V378" s="241"/>
    </row>
    <row r="379" spans="1:22" x14ac:dyDescent="0.2">
      <c r="A379" s="240"/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1"/>
      <c r="V379" s="241"/>
    </row>
    <row r="380" spans="1:22" x14ac:dyDescent="0.2">
      <c r="A380" s="240"/>
      <c r="B380" s="240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1"/>
      <c r="V380" s="241"/>
    </row>
    <row r="381" spans="1:22" x14ac:dyDescent="0.2">
      <c r="A381" s="240"/>
      <c r="B381" s="240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1"/>
      <c r="V381" s="241"/>
    </row>
    <row r="382" spans="1:22" x14ac:dyDescent="0.2">
      <c r="A382" s="240"/>
      <c r="B382" s="240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1"/>
      <c r="V382" s="241"/>
    </row>
    <row r="383" spans="1:22" x14ac:dyDescent="0.2">
      <c r="A383" s="240"/>
      <c r="B383" s="240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1"/>
      <c r="V383" s="241"/>
    </row>
    <row r="384" spans="1:22" x14ac:dyDescent="0.2">
      <c r="A384" s="240"/>
      <c r="B384" s="240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1"/>
      <c r="V384" s="241"/>
    </row>
    <row r="385" spans="1:22" x14ac:dyDescent="0.2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1"/>
      <c r="V385" s="241"/>
    </row>
    <row r="386" spans="1:22" x14ac:dyDescent="0.2">
      <c r="A386" s="240"/>
      <c r="B386" s="240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1"/>
      <c r="V386" s="241"/>
    </row>
    <row r="387" spans="1:22" x14ac:dyDescent="0.2">
      <c r="A387" s="240"/>
      <c r="B387" s="240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1"/>
      <c r="V387" s="241"/>
    </row>
    <row r="388" spans="1:22" x14ac:dyDescent="0.2">
      <c r="A388" s="240"/>
      <c r="B388" s="240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1"/>
      <c r="V388" s="241"/>
    </row>
    <row r="389" spans="1:22" x14ac:dyDescent="0.2">
      <c r="A389" s="240"/>
      <c r="B389" s="240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1"/>
      <c r="V389" s="241"/>
    </row>
    <row r="390" spans="1:22" x14ac:dyDescent="0.2">
      <c r="A390" s="240"/>
      <c r="B390" s="240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1"/>
      <c r="V390" s="241"/>
    </row>
    <row r="391" spans="1:22" x14ac:dyDescent="0.2">
      <c r="A391" s="240"/>
      <c r="B391" s="240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1"/>
      <c r="V391" s="241"/>
    </row>
    <row r="392" spans="1:22" x14ac:dyDescent="0.2">
      <c r="A392" s="240"/>
      <c r="B392" s="240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1"/>
      <c r="V392" s="241"/>
    </row>
    <row r="393" spans="1:22" x14ac:dyDescent="0.2">
      <c r="A393" s="240"/>
      <c r="B393" s="240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1"/>
      <c r="V393" s="241"/>
    </row>
    <row r="394" spans="1:22" x14ac:dyDescent="0.2">
      <c r="A394" s="240"/>
      <c r="B394" s="240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1"/>
      <c r="V394" s="241"/>
    </row>
    <row r="395" spans="1:22" x14ac:dyDescent="0.2">
      <c r="A395" s="240"/>
      <c r="B395" s="240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1"/>
      <c r="V395" s="241"/>
    </row>
    <row r="396" spans="1:22" x14ac:dyDescent="0.2">
      <c r="A396" s="240"/>
      <c r="B396" s="240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1"/>
      <c r="V396" s="241"/>
    </row>
    <row r="397" spans="1:22" x14ac:dyDescent="0.2">
      <c r="A397" s="240"/>
      <c r="B397" s="240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1"/>
      <c r="V397" s="241"/>
    </row>
    <row r="398" spans="1:22" x14ac:dyDescent="0.2">
      <c r="A398" s="240"/>
      <c r="B398" s="240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1"/>
      <c r="V398" s="241"/>
    </row>
    <row r="399" spans="1:22" x14ac:dyDescent="0.2">
      <c r="A399" s="240"/>
      <c r="B399" s="240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1"/>
      <c r="V399" s="241"/>
    </row>
  </sheetData>
  <sheetProtection algorithmName="SHA-512" hashValue="LRpvNYygXhy2E808+RcOe9110dOc8bLt93ekWFBcgYO4s6ir3gb935Nd1j0LKa8Am4+TFVV2abH74FGirwO5sQ==" saltValue="ofiCyfZ9UwywDUb8FVIG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39381377551020408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C38" sqref="C38:J38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hidden="1" customWidth="1"/>
    <col min="14" max="14" width="23.75" style="1" hidden="1" customWidth="1"/>
    <col min="15" max="15" width="9.75" style="1" hidden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73" t="s">
        <v>123</v>
      </c>
      <c r="C6" s="473"/>
      <c r="D6" s="473"/>
      <c r="E6" s="473"/>
      <c r="F6" s="473"/>
      <c r="G6" s="473"/>
      <c r="H6" s="473"/>
      <c r="I6" s="473"/>
      <c r="J6" s="473"/>
      <c r="K6" s="473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38" t="s">
        <v>125</v>
      </c>
      <c r="I8" s="474" t="str">
        <f>IF(ตั้งค่าปพ5!$I$5="","",ตั้งค่าปพ5!$I$5)</f>
        <v>เชียงรากน้อย</v>
      </c>
      <c r="J8" s="474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74" t="str">
        <f>IF(ตั้งค่าปพ5!$I$6="","",ตั้งค่าปพ5!$I$6)</f>
        <v>สามโคก</v>
      </c>
      <c r="E9" s="474"/>
      <c r="F9" s="474"/>
      <c r="G9" s="138" t="s">
        <v>127</v>
      </c>
      <c r="H9" s="474" t="str">
        <f>IF(ตั้งค่าปพ5!$I$7="","",ตั้งค่าปพ5!$I$7)</f>
        <v>ปทุมธานี</v>
      </c>
      <c r="I9" s="474"/>
      <c r="J9" s="474"/>
      <c r="K9" s="192"/>
      <c r="L9" s="191"/>
      <c r="M9" s="42"/>
      <c r="N9" s="42"/>
      <c r="O9" s="42"/>
    </row>
    <row r="10" spans="1:15" x14ac:dyDescent="0.3">
      <c r="A10" s="191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194">
        <f>IF(ตั้งค่าปพ5!$I$3="","",ตั้งค่าปพ5!$I$3)</f>
        <v>2568</v>
      </c>
      <c r="F11" s="193" t="s">
        <v>129</v>
      </c>
      <c r="G11" s="476" t="str">
        <f>IF(ตั้งค่าปพ5!$I$9="","",ตั้งค่าปพ5!$I$9)</f>
        <v>ประถมศึกษาปีที่ 3/1</v>
      </c>
      <c r="H11" s="476"/>
      <c r="I11" s="476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194" t="str">
        <f>IF(ตั้งค่าปพ5!I11="","",ตั้งค่าปพ5!I11)</f>
        <v>ส11201</v>
      </c>
      <c r="E13" s="193" t="s">
        <v>132</v>
      </c>
      <c r="F13" s="474" t="str">
        <f>IF(ตั้งค่าปพ5!I12="","",ตั้งค่าปพ5!I12)</f>
        <v>การป้องกันการทุจริต 1</v>
      </c>
      <c r="G13" s="474"/>
      <c r="H13" s="474"/>
      <c r="I13" s="474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194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5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74" t="str">
        <f>IF(ตั้งค่าปพ5!I19="","",ตั้งค่าปพ5!I19)</f>
        <v>นางสาวภัครภัทร ไชยสา</v>
      </c>
      <c r="E15" s="474"/>
      <c r="F15" s="474"/>
      <c r="G15" s="474"/>
      <c r="H15" s="474"/>
      <c r="I15" s="474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74" t="str">
        <f>IF(ตั้งค่าปพ5!I20="","",ตั้งค่าปพ5!I20) &amp; IF(ตั้งค่าปพ5!I21="","",", " &amp; ตั้งค่าปพ5!I21)</f>
        <v>นางสาวนฤภร วาตาดา</v>
      </c>
      <c r="E16" s="474"/>
      <c r="F16" s="474"/>
      <c r="G16" s="474"/>
      <c r="H16" s="474"/>
      <c r="I16" s="474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72" t="s">
        <v>138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91"/>
      <c r="M17" s="42"/>
      <c r="N17" s="42"/>
      <c r="O17" s="42"/>
    </row>
    <row r="18" spans="1:15" x14ac:dyDescent="0.3">
      <c r="A18" s="191"/>
      <c r="B18" s="460" t="s">
        <v>139</v>
      </c>
      <c r="C18" s="463" t="s">
        <v>140</v>
      </c>
      <c r="D18" s="464"/>
      <c r="E18" s="464"/>
      <c r="F18" s="464"/>
      <c r="G18" s="464"/>
      <c r="H18" s="464"/>
      <c r="I18" s="464"/>
      <c r="J18" s="465"/>
      <c r="K18" s="460" t="s">
        <v>141</v>
      </c>
      <c r="L18" s="191"/>
      <c r="M18" s="42"/>
      <c r="N18" s="42"/>
      <c r="O18" s="42"/>
    </row>
    <row r="19" spans="1:15" x14ac:dyDescent="0.3">
      <c r="A19" s="191"/>
      <c r="B19" s="461"/>
      <c r="C19" s="463" t="s">
        <v>142</v>
      </c>
      <c r="D19" s="464"/>
      <c r="E19" s="464"/>
      <c r="F19" s="464"/>
      <c r="G19" s="464"/>
      <c r="H19" s="464"/>
      <c r="I19" s="464"/>
      <c r="J19" s="465"/>
      <c r="K19" s="461"/>
      <c r="L19" s="191"/>
      <c r="M19" s="42"/>
      <c r="N19" s="42"/>
      <c r="O19" s="42"/>
    </row>
    <row r="20" spans="1:15" x14ac:dyDescent="0.3">
      <c r="A20" s="191"/>
      <c r="B20" s="462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2"/>
      <c r="L20" s="191"/>
      <c r="M20" s="42"/>
      <c r="N20" s="42"/>
      <c r="O20" s="42"/>
    </row>
    <row r="21" spans="1:15" x14ac:dyDescent="0.3">
      <c r="A21" s="191"/>
      <c r="B21" s="196">
        <f>IF(COUNTA(รายชื่อนักเรียน!B2:B61)=0,"",COUNTA(รายชื่อนักเรียน!B2:B61))</f>
        <v>11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7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7">
        <f>(C21/$B$21)*100</f>
        <v>0</v>
      </c>
      <c r="D22" s="197">
        <f t="shared" ref="D22:I22" si="0">(D21/$B$21)*100</f>
        <v>0</v>
      </c>
      <c r="E22" s="197">
        <f t="shared" si="0"/>
        <v>0</v>
      </c>
      <c r="F22" s="197">
        <f t="shared" si="0"/>
        <v>0</v>
      </c>
      <c r="G22" s="197">
        <f t="shared" si="0"/>
        <v>0</v>
      </c>
      <c r="H22" s="197">
        <f t="shared" si="0"/>
        <v>0</v>
      </c>
      <c r="I22" s="197">
        <f t="shared" si="0"/>
        <v>0</v>
      </c>
      <c r="J22" s="197">
        <f>(J21/$B$21)*100</f>
        <v>9.0909090909090917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8" t="s">
        <v>143</v>
      </c>
      <c r="C24" s="466" t="s">
        <v>144</v>
      </c>
      <c r="D24" s="466"/>
      <c r="E24" s="466"/>
      <c r="F24" s="466"/>
      <c r="G24" s="467" t="s">
        <v>145</v>
      </c>
      <c r="H24" s="468"/>
      <c r="I24" s="468"/>
      <c r="J24" s="469"/>
      <c r="K24" s="199" t="s">
        <v>146</v>
      </c>
      <c r="L24" s="191"/>
      <c r="M24" s="42"/>
      <c r="N24" s="42"/>
      <c r="O24" s="42"/>
    </row>
    <row r="25" spans="1:15" x14ac:dyDescent="0.3">
      <c r="A25" s="191"/>
      <c r="B25" s="200" t="s">
        <v>147</v>
      </c>
      <c r="C25" s="201" t="s">
        <v>148</v>
      </c>
      <c r="D25" s="201" t="s">
        <v>149</v>
      </c>
      <c r="E25" s="201" t="s">
        <v>150</v>
      </c>
      <c r="F25" s="201" t="s">
        <v>151</v>
      </c>
      <c r="G25" s="201" t="s">
        <v>148</v>
      </c>
      <c r="H25" s="201" t="s">
        <v>149</v>
      </c>
      <c r="I25" s="201" t="s">
        <v>150</v>
      </c>
      <c r="J25" s="201" t="s">
        <v>151</v>
      </c>
      <c r="K25" s="47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1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2" t="s">
        <v>153</v>
      </c>
      <c r="C28" s="458"/>
      <c r="D28" s="458"/>
      <c r="E28" s="458"/>
      <c r="F28" s="458"/>
      <c r="G28" s="202" t="s">
        <v>153</v>
      </c>
      <c r="H28" s="458"/>
      <c r="I28" s="458"/>
      <c r="J28" s="458"/>
      <c r="K28" s="458"/>
      <c r="L28" s="191"/>
      <c r="M28" s="42"/>
      <c r="N28" s="42"/>
      <c r="O28" s="42"/>
    </row>
    <row r="29" spans="1:15" x14ac:dyDescent="0.3">
      <c r="A29" s="191"/>
      <c r="B29" s="192"/>
      <c r="C29" s="453" t="str">
        <f>IF(ตั้งค่าปพ5!I19="","","( " &amp; ตั้งค่าปพ5!I19 &amp; " )")</f>
        <v>( นางสาวภัครภัทร ไชยสา )</v>
      </c>
      <c r="D29" s="453"/>
      <c r="E29" s="453"/>
      <c r="F29" s="453"/>
      <c r="G29" s="192"/>
      <c r="H29" s="453" t="str">
        <f>IF(ตั้งค่าปพ5!I22="","","( " &amp; ตั้งค่าปพ5!I22 &amp; " )")</f>
        <v>( นางสาวพิชชาพร อุ่นผาง )</v>
      </c>
      <c r="I29" s="453"/>
      <c r="J29" s="453"/>
      <c r="K29" s="453"/>
      <c r="L29" s="191"/>
      <c r="M29" s="42"/>
      <c r="N29" s="42"/>
      <c r="O29" s="42"/>
    </row>
    <row r="30" spans="1:15" x14ac:dyDescent="0.3">
      <c r="A30" s="191"/>
      <c r="B30" s="192"/>
      <c r="C30" s="453" t="s">
        <v>136</v>
      </c>
      <c r="D30" s="453"/>
      <c r="E30" s="453"/>
      <c r="F30" s="453"/>
      <c r="G30" s="192"/>
      <c r="H30" s="453" t="s">
        <v>159</v>
      </c>
      <c r="I30" s="453"/>
      <c r="J30" s="453"/>
      <c r="K30" s="453"/>
      <c r="L30" s="191"/>
      <c r="M30" s="42"/>
      <c r="N30" s="42"/>
      <c r="O30" s="42"/>
    </row>
    <row r="31" spans="1:15" x14ac:dyDescent="0.3">
      <c r="A31" s="191"/>
      <c r="B31" s="192"/>
      <c r="C31" s="138"/>
      <c r="D31" s="202" t="s">
        <v>153</v>
      </c>
      <c r="E31" s="454"/>
      <c r="F31" s="454"/>
      <c r="G31" s="454"/>
      <c r="H31" s="454"/>
      <c r="I31" s="453"/>
      <c r="J31" s="453"/>
      <c r="K31" s="453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2"/>
      <c r="E32" s="453" t="s">
        <v>338</v>
      </c>
      <c r="F32" s="453"/>
      <c r="G32" s="453"/>
      <c r="H32" s="453"/>
      <c r="I32" s="388" t="s">
        <v>336</v>
      </c>
      <c r="J32" s="388"/>
      <c r="K32" s="388"/>
      <c r="L32" s="191"/>
      <c r="M32" s="42"/>
      <c r="N32" s="42"/>
      <c r="O32" s="42"/>
    </row>
    <row r="33" spans="1:15" x14ac:dyDescent="0.3">
      <c r="A33" s="191"/>
      <c r="B33" s="192"/>
      <c r="C33" s="192"/>
      <c r="D33" s="202" t="s">
        <v>153</v>
      </c>
      <c r="E33" s="454"/>
      <c r="F33" s="454"/>
      <c r="G33" s="454"/>
      <c r="H33" s="454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3" t="str">
        <f>IF(ตั้งค่าปพ5!I23="","","( " &amp; ตั้งค่าปพ5!I23 &amp; " )")</f>
        <v>( นายกานต์ สุขกลาง )</v>
      </c>
      <c r="F34" s="453"/>
      <c r="G34" s="453"/>
      <c r="H34" s="453"/>
      <c r="I34" s="459" t="s">
        <v>155</v>
      </c>
      <c r="J34" s="459"/>
      <c r="K34" s="459"/>
      <c r="L34" s="191"/>
      <c r="M34" s="42"/>
      <c r="N34" s="42"/>
      <c r="O34" s="42"/>
    </row>
    <row r="35" spans="1:15" x14ac:dyDescent="0.3">
      <c r="A35" s="191"/>
      <c r="B35" s="192"/>
      <c r="C35" s="192"/>
      <c r="D35" s="192"/>
      <c r="E35" s="456" t="s">
        <v>156</v>
      </c>
      <c r="F35" s="456"/>
      <c r="G35" s="457" t="s">
        <v>157</v>
      </c>
      <c r="H35" s="457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2" t="s">
        <v>153</v>
      </c>
      <c r="E36" s="458"/>
      <c r="F36" s="458"/>
      <c r="G36" s="458"/>
      <c r="H36" s="45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3" t="str">
        <f>IF(ตั้งค่าปพ5!I24="","","( " &amp; ตั้งค่าปพ5!I24 &amp; " )")</f>
        <v>( นางสาวศิริลักษณ์ สืบไทย )</v>
      </c>
      <c r="F37" s="453"/>
      <c r="G37" s="453"/>
      <c r="H37" s="453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3" t="str">
        <f>IF(ตั้งค่าปพ5!I25="","",ตั้งค่าปพ5!I25)</f>
        <v>ผู้อำนวยการโรงเรียนศาลาพัน</v>
      </c>
      <c r="D38" s="453"/>
      <c r="E38" s="453"/>
      <c r="F38" s="453"/>
      <c r="G38" s="453"/>
      <c r="H38" s="453"/>
      <c r="I38" s="453"/>
      <c r="J38" s="453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55" t="s">
        <v>343</v>
      </c>
      <c r="D39" s="455"/>
      <c r="E39" s="455"/>
      <c r="F39" s="455"/>
      <c r="G39" s="455"/>
      <c r="H39" s="455"/>
      <c r="I39" s="455"/>
      <c r="J39" s="455"/>
      <c r="K39" s="192"/>
      <c r="L39" s="191"/>
      <c r="M39" s="42"/>
      <c r="N39" s="42"/>
      <c r="O39" s="42"/>
    </row>
  </sheetData>
  <sheetProtection algorithmName="SHA-512" hashValue="yj5kO+HabI1ciCfFJsymlxiL8nm7on1/NJLUYq0e1Q0el+ouX4HpZSw4wmj9ZLw576tqiPmxzKtuzY0AtVTswQ==" saltValue="B3EuT3rVfkEwZ8WajCH4lw==" spinCount="100000" sheet="1" objects="1" scenarios="1"/>
  <protectedRanges>
    <protectedRange sqref="N1" name="ช่วง1"/>
  </protectedRanges>
  <mergeCells count="38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82" t="s">
        <v>247</v>
      </c>
      <c r="B1" s="482"/>
      <c r="C1" s="482"/>
      <c r="D1" s="482"/>
      <c r="E1" s="482"/>
      <c r="F1" s="482"/>
      <c r="G1" s="482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83" t="s">
        <v>222</v>
      </c>
      <c r="D3" s="483"/>
      <c r="E3" s="483"/>
      <c r="F3" s="483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81" t="s">
        <v>241</v>
      </c>
      <c r="B10" s="481"/>
      <c r="C10" s="481"/>
      <c r="D10" s="481"/>
      <c r="E10" s="481"/>
      <c r="F10" s="481"/>
      <c r="G10" s="481"/>
      <c r="H10" s="83"/>
      <c r="I10" s="83"/>
      <c r="J10" s="83"/>
    </row>
    <row r="11" spans="1:10" x14ac:dyDescent="0.45">
      <c r="A11" s="478" t="s">
        <v>242</v>
      </c>
      <c r="B11" s="478"/>
      <c r="C11" s="478"/>
      <c r="D11" s="478"/>
      <c r="E11" s="478"/>
      <c r="F11" s="478"/>
      <c r="G11" s="478"/>
      <c r="H11" s="83"/>
      <c r="I11" s="83"/>
      <c r="J11" s="83"/>
    </row>
    <row r="12" spans="1:10" x14ac:dyDescent="0.45">
      <c r="A12" s="478" t="s">
        <v>243</v>
      </c>
      <c r="B12" s="478"/>
      <c r="C12" s="478"/>
      <c r="D12" s="478"/>
      <c r="E12" s="478"/>
      <c r="F12" s="478"/>
      <c r="G12" s="478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81" t="s">
        <v>244</v>
      </c>
      <c r="B14" s="481"/>
      <c r="C14" s="481"/>
      <c r="D14" s="481"/>
      <c r="E14" s="481"/>
      <c r="F14" s="481"/>
      <c r="G14" s="481"/>
      <c r="H14" s="83"/>
      <c r="I14" s="83"/>
      <c r="J14" s="83"/>
    </row>
    <row r="15" spans="1:10" x14ac:dyDescent="0.45">
      <c r="A15" s="478" t="s">
        <v>245</v>
      </c>
      <c r="B15" s="478"/>
      <c r="C15" s="478"/>
      <c r="D15" s="478"/>
      <c r="E15" s="478"/>
      <c r="F15" s="478"/>
      <c r="G15" s="478"/>
      <c r="H15" s="83"/>
      <c r="I15" s="83"/>
      <c r="J15" s="83"/>
    </row>
    <row r="16" spans="1:10" x14ac:dyDescent="0.45">
      <c r="A16" s="478" t="s">
        <v>246</v>
      </c>
      <c r="B16" s="478"/>
      <c r="C16" s="478"/>
      <c r="D16" s="478"/>
      <c r="E16" s="478"/>
      <c r="F16" s="478"/>
      <c r="G16" s="478"/>
      <c r="H16" s="83"/>
      <c r="I16" s="83"/>
      <c r="J16" s="83"/>
    </row>
    <row r="17" spans="1:10" x14ac:dyDescent="0.45">
      <c r="A17" s="478" t="s">
        <v>243</v>
      </c>
      <c r="B17" s="478"/>
      <c r="C17" s="478"/>
      <c r="D17" s="478"/>
      <c r="E17" s="478"/>
      <c r="F17" s="478"/>
      <c r="G17" s="478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79"/>
      <c r="B31" s="479"/>
      <c r="C31" s="479"/>
      <c r="D31" s="479"/>
      <c r="E31" s="479"/>
      <c r="F31" s="479"/>
      <c r="G31" s="479"/>
      <c r="H31" s="83"/>
      <c r="I31" s="83"/>
      <c r="J31" s="83"/>
    </row>
    <row r="32" spans="1:10" x14ac:dyDescent="0.45">
      <c r="A32" s="480"/>
      <c r="B32" s="480"/>
      <c r="C32" s="480"/>
      <c r="D32" s="480"/>
      <c r="E32" s="480"/>
      <c r="F32" s="480"/>
      <c r="G32" s="480"/>
      <c r="H32" s="83"/>
      <c r="I32" s="83"/>
      <c r="J32" s="83"/>
    </row>
    <row r="33" spans="1:7" x14ac:dyDescent="0.45">
      <c r="A33" s="477"/>
      <c r="B33" s="477"/>
      <c r="C33" s="477"/>
      <c r="D33" s="477"/>
      <c r="E33" s="477"/>
      <c r="F33" s="477"/>
      <c r="G33" s="47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8" sqref="I18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346</v>
      </c>
      <c r="C2" s="107" t="s">
        <v>347</v>
      </c>
      <c r="D2" s="157" t="s">
        <v>23</v>
      </c>
      <c r="E2" s="158" t="s">
        <v>348</v>
      </c>
      <c r="F2" s="157" t="s">
        <v>349</v>
      </c>
      <c r="G2" s="12" t="str">
        <f>_xlfn.IFNA(VLOOKUP(D2,รายการ!$A$2:$B$11,2,FALSE),"")</f>
        <v>ชาย</v>
      </c>
      <c r="H2" s="6" t="s">
        <v>86</v>
      </c>
      <c r="I2" s="86">
        <v>244120</v>
      </c>
      <c r="J2" s="84"/>
      <c r="K2" s="84"/>
      <c r="L2" s="84"/>
    </row>
    <row r="3" spans="1:12" ht="21" x14ac:dyDescent="0.35">
      <c r="A3" s="9">
        <f>A2+1</f>
        <v>2</v>
      </c>
      <c r="B3" s="102" t="s">
        <v>350</v>
      </c>
      <c r="C3" s="107" t="s">
        <v>351</v>
      </c>
      <c r="D3" s="157" t="s">
        <v>23</v>
      </c>
      <c r="E3" s="158" t="s">
        <v>352</v>
      </c>
      <c r="F3" s="157" t="s">
        <v>353</v>
      </c>
      <c r="G3" s="12" t="str">
        <f>_xlfn.IFNA(VLOOKUP(D3,รายการ!$A$2:$B$11,2,FALSE),"")</f>
        <v>ชาย</v>
      </c>
      <c r="H3" s="6" t="s">
        <v>86</v>
      </c>
      <c r="I3" s="86">
        <v>243389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354</v>
      </c>
      <c r="C4" s="107" t="s">
        <v>355</v>
      </c>
      <c r="D4" s="157" t="s">
        <v>23</v>
      </c>
      <c r="E4" s="158" t="s">
        <v>356</v>
      </c>
      <c r="F4" s="157" t="s">
        <v>357</v>
      </c>
      <c r="G4" s="12" t="str">
        <f>_xlfn.IFNA(VLOOKUP(D4,รายการ!$A$2:$B$11,2,FALSE),"")</f>
        <v>ชาย</v>
      </c>
      <c r="H4" s="6" t="s">
        <v>86</v>
      </c>
      <c r="I4" s="86">
        <v>243389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24</v>
      </c>
      <c r="E5" s="158" t="s">
        <v>360</v>
      </c>
      <c r="F5" s="157" t="s">
        <v>361</v>
      </c>
      <c r="G5" s="12" t="str">
        <f>_xlfn.IFNA(VLOOKUP(D5,รายการ!$A$2:$B$11,2,FALSE),"")</f>
        <v>หญิง</v>
      </c>
      <c r="H5" s="6" t="s">
        <v>86</v>
      </c>
      <c r="I5" s="86">
        <v>243389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24</v>
      </c>
      <c r="E6" s="158" t="s">
        <v>364</v>
      </c>
      <c r="F6" s="157" t="s">
        <v>365</v>
      </c>
      <c r="G6" s="12" t="str">
        <f>_xlfn.IFNA(VLOOKUP(D6,รายการ!$A$2:$B$11,2,FALSE),"")</f>
        <v>หญิง</v>
      </c>
      <c r="H6" s="6" t="s">
        <v>86</v>
      </c>
      <c r="I6" s="86">
        <v>243389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366</v>
      </c>
      <c r="C7" s="107" t="s">
        <v>367</v>
      </c>
      <c r="D7" s="157" t="s">
        <v>24</v>
      </c>
      <c r="E7" s="158" t="s">
        <v>368</v>
      </c>
      <c r="F7" s="157" t="s">
        <v>369</v>
      </c>
      <c r="G7" s="12" t="str">
        <f>_xlfn.IFNA(VLOOKUP(D7,รายการ!$A$2:$B$11,2,FALSE),"")</f>
        <v>หญิง</v>
      </c>
      <c r="H7" s="6" t="s">
        <v>86</v>
      </c>
      <c r="I7" s="86">
        <v>243389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370</v>
      </c>
      <c r="C8" s="107" t="s">
        <v>371</v>
      </c>
      <c r="D8" s="157" t="s">
        <v>23</v>
      </c>
      <c r="E8" s="158" t="s">
        <v>372</v>
      </c>
      <c r="F8" s="157"/>
      <c r="G8" s="12" t="str">
        <f>_xlfn.IFNA(VLOOKUP(D8,รายการ!$A$2:$B$11,2,FALSE),"")</f>
        <v>ชาย</v>
      </c>
      <c r="H8" s="6" t="s">
        <v>86</v>
      </c>
      <c r="I8" s="86">
        <v>243389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373</v>
      </c>
      <c r="C9" s="107" t="s">
        <v>374</v>
      </c>
      <c r="D9" s="157" t="s">
        <v>23</v>
      </c>
      <c r="E9" s="158" t="s">
        <v>375</v>
      </c>
      <c r="F9" s="157" t="s">
        <v>376</v>
      </c>
      <c r="G9" s="12" t="str">
        <f>_xlfn.IFNA(VLOOKUP(D9,รายการ!$A$2:$B$11,2,FALSE),"")</f>
        <v>ชาย</v>
      </c>
      <c r="H9" s="6" t="s">
        <v>86</v>
      </c>
      <c r="I9" s="86">
        <v>243389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377</v>
      </c>
      <c r="C10" s="107" t="s">
        <v>378</v>
      </c>
      <c r="D10" s="157" t="s">
        <v>24</v>
      </c>
      <c r="E10" s="158" t="s">
        <v>379</v>
      </c>
      <c r="F10" s="157" t="s">
        <v>380</v>
      </c>
      <c r="G10" s="12" t="str">
        <f>_xlfn.IFNA(VLOOKUP(D10,รายการ!$A$2:$B$11,2,FALSE),"")</f>
        <v>หญิง</v>
      </c>
      <c r="H10" s="6" t="s">
        <v>86</v>
      </c>
      <c r="I10" s="86">
        <v>243919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381</v>
      </c>
      <c r="C11" s="159" t="s">
        <v>382</v>
      </c>
      <c r="D11" s="160" t="s">
        <v>23</v>
      </c>
      <c r="E11" s="158" t="s">
        <v>383</v>
      </c>
      <c r="F11" s="157" t="s">
        <v>384</v>
      </c>
      <c r="G11" s="12" t="str">
        <f>_xlfn.IFNA(VLOOKUP(D11,รายการ!$A$2:$B$11,2,FALSE),"")</f>
        <v>ชาย</v>
      </c>
      <c r="H11" s="6" t="s">
        <v>86</v>
      </c>
      <c r="I11" s="86">
        <v>243389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385</v>
      </c>
      <c r="C12" s="161" t="s">
        <v>386</v>
      </c>
      <c r="D12" s="160" t="s">
        <v>23</v>
      </c>
      <c r="E12" s="158" t="s">
        <v>387</v>
      </c>
      <c r="F12" s="157" t="s">
        <v>388</v>
      </c>
      <c r="G12" s="12" t="str">
        <f>_xlfn.IFNA(VLOOKUP(D12,รายการ!$A$2:$B$11,2,FALSE),"")</f>
        <v>ชาย</v>
      </c>
      <c r="H12" s="6" t="s">
        <v>86</v>
      </c>
      <c r="I12" s="86">
        <v>244243</v>
      </c>
      <c r="J12" s="84"/>
      <c r="K12" s="84"/>
      <c r="L12" s="84"/>
    </row>
    <row r="13" spans="1:12" ht="21" x14ac:dyDescent="0.35">
      <c r="A13" s="9">
        <f t="shared" si="0"/>
        <v>12</v>
      </c>
      <c r="B13" s="102"/>
      <c r="C13" s="159"/>
      <c r="D13" s="160"/>
      <c r="E13" s="157"/>
      <c r="F13" s="157"/>
      <c r="G13" s="12" t="str">
        <f>_xlfn.IFNA(VLOOKUP(D13,รายการ!$A$2:$B$11,2,FALSE),"")</f>
        <v/>
      </c>
      <c r="H13" s="6"/>
      <c r="I13" s="86"/>
      <c r="J13" s="84"/>
      <c r="K13" s="84"/>
      <c r="L13" s="84"/>
    </row>
    <row r="14" spans="1:12" ht="21" x14ac:dyDescent="0.35">
      <c r="A14" s="9">
        <f t="shared" si="0"/>
        <v>13</v>
      </c>
      <c r="B14" s="102"/>
      <c r="C14" s="159"/>
      <c r="D14" s="160"/>
      <c r="E14" s="157"/>
      <c r="F14" s="157"/>
      <c r="G14" s="12" t="str">
        <f>_xlfn.IFNA(VLOOKUP(D14,รายการ!$A$2:$B$11,2,FALSE),"")</f>
        <v/>
      </c>
      <c r="H14" s="6"/>
      <c r="I14" s="86"/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330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0" t="s">
        <v>103</v>
      </c>
      <c r="D1" s="281"/>
      <c r="E1" s="281"/>
      <c r="F1" s="281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2" t="s">
        <v>104</v>
      </c>
      <c r="D2" s="283"/>
      <c r="E2" s="284" t="s">
        <v>105</v>
      </c>
      <c r="F2" s="284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4"/>
      <c r="F3" s="284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5" t="s">
        <v>113</v>
      </c>
      <c r="D8" s="286"/>
      <c r="E8" s="286"/>
      <c r="F8" s="287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8" t="s">
        <v>114</v>
      </c>
      <c r="D9" s="289"/>
      <c r="E9" s="289"/>
      <c r="F9" s="290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7" t="s">
        <v>115</v>
      </c>
      <c r="D10" s="278"/>
      <c r="E10" s="278"/>
      <c r="F10" s="279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7" t="s">
        <v>116</v>
      </c>
      <c r="D11" s="278"/>
      <c r="E11" s="278"/>
      <c r="F11" s="279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ตั้งค่าเดือน!$C$2</f>
        <v>1</v>
      </c>
      <c r="H1" s="303"/>
      <c r="I1" s="310" t="s">
        <v>40</v>
      </c>
      <c r="J1" s="311"/>
      <c r="K1" s="312"/>
      <c r="L1" s="313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ตั้งค่าเดือน!$D$2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พฤษภาคม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ตั้งค่าเดือน!$C$3</f>
        <v>1</v>
      </c>
      <c r="H1" s="303"/>
      <c r="I1" s="310" t="s">
        <v>40</v>
      </c>
      <c r="J1" s="311"/>
      <c r="K1" s="312"/>
      <c r="L1" s="313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ตั้งค่าเดือน!$D$3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มิถุนายน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ตั้งค่าเดือน!$C$4</f>
        <v>1</v>
      </c>
      <c r="H1" s="303"/>
      <c r="I1" s="310" t="s">
        <v>40</v>
      </c>
      <c r="J1" s="311"/>
      <c r="K1" s="312"/>
      <c r="L1" s="313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ตั้งค่าเดือน!$D$4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กรกฎาคม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ตั้งค่าเดือน!$C$5</f>
        <v>1</v>
      </c>
      <c r="H1" s="303"/>
      <c r="I1" s="310" t="s">
        <v>40</v>
      </c>
      <c r="J1" s="311"/>
      <c r="K1" s="312"/>
      <c r="L1" s="313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ตั้งค่าเดือน!$D$5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สิงหาคม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2025-10-02T16:42:59Z</cp:lastPrinted>
  <dcterms:created xsi:type="dcterms:W3CDTF">2020-03-31T12:59:46Z</dcterms:created>
  <dcterms:modified xsi:type="dcterms:W3CDTF">2025-10-02T17:02:31Z</dcterms:modified>
</cp:coreProperties>
</file>