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ชุมนุม\"/>
    </mc:Choice>
  </mc:AlternateContent>
  <xr:revisionPtr revIDLastSave="0" documentId="13_ncr:1_{9BA3CC27-8993-467A-BF1E-540A8A848D2B}" xr6:coauthVersionLast="47" xr6:coauthVersionMax="47" xr10:uidLastSave="{00000000-0000-0000-0000-000000000000}"/>
  <bookViews>
    <workbookView xWindow="-108" yWindow="-108" windowWidth="23256" windowHeight="12456" firstSheet="1" activeTab="10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D30" i="10"/>
  <c r="D34" i="10"/>
  <c r="B34" i="10"/>
  <c r="B30" i="10"/>
  <c r="D32" i="2"/>
  <c r="C6" i="1" l="1"/>
  <c r="B4" i="1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A6" i="3"/>
  <c r="W6" i="3" s="1"/>
  <c r="A7" i="2"/>
  <c r="W27" i="3"/>
  <c r="X26" i="3"/>
  <c r="W26" i="3"/>
  <c r="X6" i="3" l="1"/>
  <c r="C6" i="10"/>
  <c r="A8" i="2"/>
  <c r="C8" i="2"/>
  <c r="A7" i="10"/>
  <c r="A7" i="3"/>
  <c r="W7" i="3" s="1"/>
  <c r="X7" i="3" l="1"/>
  <c r="C7" i="10"/>
  <c r="A9" i="2"/>
  <c r="A8" i="10"/>
  <c r="A8" i="3"/>
  <c r="C9" i="2"/>
  <c r="W8" i="3" l="1"/>
  <c r="A10" i="2"/>
  <c r="A9" i="10"/>
  <c r="C10" i="2"/>
  <c r="A9" i="3"/>
  <c r="W9" i="3" s="1"/>
  <c r="X9" i="3" l="1"/>
  <c r="C9" i="10"/>
  <c r="X8" i="3"/>
  <c r="C8" i="10"/>
  <c r="A11" i="2"/>
  <c r="C11" i="2"/>
  <c r="A10" i="3"/>
  <c r="A10" i="10"/>
  <c r="W10" i="3" l="1"/>
  <c r="A12" i="2"/>
  <c r="A11" i="3"/>
  <c r="C12" i="2"/>
  <c r="A11" i="10"/>
  <c r="X10" i="3" l="1"/>
  <c r="C10" i="10"/>
  <c r="C13" i="2"/>
  <c r="W11" i="3"/>
  <c r="A13" i="2"/>
  <c r="A12" i="10"/>
  <c r="A12" i="3"/>
  <c r="W12" i="3" s="1"/>
  <c r="X12" i="3" l="1"/>
  <c r="C12" i="10"/>
  <c r="X11" i="3"/>
  <c r="C11" i="10"/>
  <c r="C14" i="2"/>
  <c r="A14" i="2"/>
  <c r="A13" i="10"/>
  <c r="A13" i="3"/>
  <c r="W13" i="3" s="1"/>
  <c r="X13" i="3" l="1"/>
  <c r="C13" i="10"/>
  <c r="C15" i="2"/>
  <c r="A15" i="2"/>
  <c r="A14" i="3"/>
  <c r="W14" i="3" s="1"/>
  <c r="A14" i="10"/>
  <c r="X14" i="3" l="1"/>
  <c r="C14" i="10"/>
  <c r="C16" i="2"/>
  <c r="A16" i="2"/>
  <c r="A15" i="3"/>
  <c r="A15" i="10"/>
  <c r="C17" i="2" l="1"/>
  <c r="W15" i="3"/>
  <c r="A17" i="2"/>
  <c r="A16" i="3"/>
  <c r="A16" i="10"/>
  <c r="X15" i="3" l="1"/>
  <c r="C15" i="10"/>
  <c r="C18" i="2"/>
  <c r="W16" i="3"/>
  <c r="A18" i="2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A20" i="2"/>
  <c r="C20" i="2"/>
  <c r="A19" i="3"/>
  <c r="W19" i="3" s="1"/>
  <c r="A19" i="10"/>
  <c r="X19" i="3" l="1"/>
  <c r="C19" i="10"/>
  <c r="C21" i="2"/>
  <c r="A20" i="10"/>
  <c r="A20" i="3"/>
  <c r="W20" i="3" s="1"/>
  <c r="A21" i="2"/>
  <c r="X20" i="3" l="1"/>
  <c r="C20" i="10"/>
  <c r="C22" i="2"/>
  <c r="A22" i="2"/>
  <c r="A21" i="3"/>
  <c r="A21" i="10"/>
  <c r="W21" i="3" l="1"/>
  <c r="C23" i="2"/>
  <c r="A22" i="3"/>
  <c r="A22" i="10"/>
  <c r="A23" i="2"/>
  <c r="X21" i="3" l="1"/>
  <c r="C21" i="10"/>
  <c r="C24" i="2"/>
  <c r="A24" i="2"/>
  <c r="A23" i="10"/>
  <c r="A23" i="3"/>
  <c r="W22" i="3"/>
  <c r="X22" i="3" l="1"/>
  <c r="C22" i="10"/>
  <c r="C25" i="2"/>
  <c r="A24" i="3"/>
  <c r="A25" i="2"/>
  <c r="A24" i="10"/>
  <c r="W23" i="3"/>
  <c r="X23" i="3" l="1"/>
  <c r="C23" i="10"/>
  <c r="W24" i="3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<sst xmlns="http://schemas.openxmlformats.org/spreadsheetml/2006/main" count="490" uniqueCount="286">
  <si>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</si>
  <si>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</si>
  <si>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</si>
  <si>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</si>
  <si>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</si>
  <si>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</si>
  <si>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</si>
  <si>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</si>
  <si>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</si>
  <si>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</si>
  <si>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</si>
  <si>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</si>
  <si>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</si>
  <si>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</si>
  <si>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</si>
  <si>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</si>
  <si>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</si>
  <si>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</si>
  <si>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</si>
  <si>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</si>
  <si>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</si>
  <si>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</si>
  <si>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</si>
  <si>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</si>
  <si>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</si>
  <si>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</si>
  <si>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</si>
  <si>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</si>
  <si>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</si>
  <si>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</si>
  <si>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</si>
  <si>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</si>
  <si>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</si>
  <si>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</si>
  <si>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</si>
  <si>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</si>
  <si>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</si>
  <si>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</si>
  <si>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</si>
  <si>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</si>
  <si>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</si>
  <si>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</si>
  <si>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</si>
  <si>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</si>
  <si>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</si>
  <si>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</si>
  <si>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</si>
  <si>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</si>
  <si>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</si>
  <si>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</si>
  <si>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</si>
  <si>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</si>
  <si>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</si>
  <si>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</si>
  <si>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</si>
  <si>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</si>
  <si>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</si>
  <si>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</si>
  <si>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</si>
  <si>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</si>
  <si>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</si>
  <si>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</si>
  <si>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</si>
  <si>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</si>
  <si>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</si>
  <si>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</si>
  <si>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</si>
  <si>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</si>
  <si>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</si>
  <si>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</si>
  <si>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</si>
  <si>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</si>
  <si>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</si>
  <si>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</si>
  <si>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</si>
  <si>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</si>
  <si>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</si>
  <si>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</si>
  <si>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</si>
  <si>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</si>
  <si>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</si>
  <si>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</si>
  <si>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</si>
  <si>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</si>
  <si>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</si>
  <si>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</si>
  <si>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</si>
  <si>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</si>
  <si>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</si>
  <si>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</si>
  <si>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</si>
  <si>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</si>
  <si>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</si>
  <si>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</si>
  <si>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</si>
  <si>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</si>
  <si>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</si>
  <si>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</si>
  <si>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</si>
  <si>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</si>
  <si>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</si>
  <si>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</si>
  <si>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</si>
  <si>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</si>
  <si>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</si>
  <si>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</si>
  <si>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</si>
  <si>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</si>
  <si>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</si>
  <si>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</si>
  <si>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</si>
  <si>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</si>
  <si>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</si>
  <si>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</si>
  <si>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</si>
  <si>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</si>
  <si>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</si>
  <si>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</si>
  <si>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</si>
  <si>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</si>
  <si>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</si>
  <si>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</si>
  <si>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</si>
  <si>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</si>
  <si>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</si>
  <si>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</si>
  <si>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</si>
  <si>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</si>
  <si>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</si>
  <si>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</si>
  <si>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</si>
  <si>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</si>
  <si>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</si>
  <si>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</si>
  <si>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</si>
  <si>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</si>
  <si>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</si>
  <si>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</si>
  <si>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</si>
  <si>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</si>
  <si>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</si>
  <si>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</si>
  <si>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</si>
  <si>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</si>
  <si>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</si>
  <si>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</si>
  <si>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</si>
  <si>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</si>
  <si>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</si>
  <si>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</si>
  <si>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</si>
  <si>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</si>
  <si>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</si>
  <si>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</si>
  <si>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</si>
  <si>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</si>
  <si>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</si>
  <si>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</si>
  <si>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</si>
  <si>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</si>
  <si>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</si>
  <si>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</si>
  <si>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</si>
  <si>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</si>
  <si>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</si>
  <si>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</si>
  <si>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</si>
  <si>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</si>
  <si>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</si>
  <si>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</si>
  <si>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</si>
  <si>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</si>
  <si>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</si>
  <si>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</si>
  <si>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</si>
  <si>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</si>
  <si>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</si>
  <si>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</si>
  <si>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</si>
  <si>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</si>
  <si>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</si>
  <si>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</si>
  <si>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</si>
  <si>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</si>
  <si>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</si>
  <si>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</si>
  <si>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</si>
  <si>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</si>
  <si>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</si>
  <si>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</si>
  <si>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</si>
  <si>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</si>
  <si>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</si>
  <si>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</si>
  <si>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</si>
  <si>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</si>
  <si>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</si>
  <si>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</si>
  <si>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</si>
  <si>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</si>
  <si>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</si>
  <si>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>ภาคเรียนที่</t>
  </si>
  <si>
    <t>ปีการศึกษา</t>
  </si>
  <si>
    <t>นางชวนพิศ ศิรินาม</t>
  </si>
  <si>
    <t>นางสาวสุจิตรา  โชคเจริญ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</si>
  <si>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</si>
  <si>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</si>
  <si>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</si>
  <si>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</si>
  <si>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</si>
  <si>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</si>
  <si>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</si>
  <si>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</si>
  <si>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</si>
  <si>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</si>
  <si>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</si>
  <si>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</si>
  <si>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</si>
  <si>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</si>
  <si>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</si>
  <si>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</si>
  <si>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</si>
  <si>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</si>
  <si>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</si>
  <si>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</si>
  <si>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</si>
  <si>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r>
      <t xml:space="preserve">ปพ.ชุมนุม </t>
    </r>
    <r>
      <rPr>
        <b/>
        <sz val="22"/>
        <rFont val="Wingdings"/>
        <charset val="2"/>
      </rPr>
      <t>o</t>
    </r>
  </si>
  <si>
    <t xml:space="preserve"> โครงการสอนกิจกรรมชุมนุม</t>
  </si>
  <si>
    <t>ชื่อชุมนุม</t>
  </si>
  <si>
    <t>จุดประสงค์ของกิจกรรมที่ผ่าน</t>
  </si>
  <si>
    <t>การประเมินผลกิจกรรมชุมนุม</t>
  </si>
  <si>
    <t>กิจกรรมชุมนุม</t>
  </si>
  <si>
    <t>(นางสาวศิริลักษณ์ สืบไทย)</t>
  </si>
  <si>
    <t>เด็กชายกุลพิพัฒน์ เหมพลอย</t>
  </si>
  <si>
    <t>เด็กชายจิตกร แสงดาวงค์</t>
  </si>
  <si>
    <t>เด็กชายชุติเดช ปิ่นสุวรรณ์</t>
  </si>
  <si>
    <t>เด็กชายธนากร ภิญโญ</t>
  </si>
  <si>
    <t>รวม
จำนวน
สัปดาห์
ทั้งหมด</t>
  </si>
  <si>
    <t>ร้อยละ
เวลาเรียน</t>
  </si>
  <si>
    <t>ฐานการเรียนรู้ "ข่าวเช้าวันศุกร์ลูกศาลาพัน"</t>
  </si>
  <si>
    <t>ฐานการเรียนรู้ "คนเพาะเห็ด"</t>
  </si>
  <si>
    <t>ฐานการเรียนรู้ "เวทีคนกล้า"</t>
  </si>
  <si>
    <t>ฐานการเรียนรู้ "ห้องเรียนวิทยาศาสตร์"</t>
  </si>
  <si>
    <t>ฐานการเรียนรู้ "ศาลาพัน กล้วยไทย"</t>
  </si>
  <si>
    <t>ฐานการเรียนรู้ "พืชผักสวนครัว"</t>
  </si>
  <si>
    <t>ฐานการเรียนรู้ "บทอาขยาน ประสานความพอเพียง"</t>
  </si>
  <si>
    <t>ฐานการเรียนรู้ "นักธุรกิจน้อย"</t>
  </si>
  <si>
    <t>..............................................................</t>
  </si>
  <si>
    <t>นางสาวนฤภร วาตาดา</t>
  </si>
  <si>
    <t xml:space="preserve">  ชั้น ป.1 -</t>
  </si>
  <si>
    <t>ลงชื่อ........................................................................................หัวหน้างานวัดและประเมินผล</t>
  </si>
  <si>
    <t>(นายกานต์ สุขกลาง)</t>
  </si>
  <si>
    <t>นางสาวพักตร์พิมล บุราณเดช</t>
  </si>
  <si>
    <t>นายจารุบุตร บุณย์เพิ่ม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</si>
  <si>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</si>
  <si>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</si>
  <si>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</si>
  <si>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</si>
  <si>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</si>
  <si>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</si>
  <si>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</si>
  <si>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</si>
  <si>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(พิมพ์ชื่อชุมนุม.....)</t>
  </si>
  <si>
    <t>รง</t>
  </si>
  <si>
    <t>นางสาวพิชชาพร อุ่นผาง</t>
  </si>
  <si>
    <t>วันที่ 10 / ต.ค. / 68</t>
  </si>
  <si>
    <t>21/5/2568</t>
  </si>
  <si>
    <t>28/5/2568</t>
  </si>
  <si>
    <t>4/6/2568</t>
  </si>
  <si>
    <t>11/6/2568</t>
  </si>
  <si>
    <t>18/6/2568</t>
  </si>
  <si>
    <t>25/6/2568</t>
  </si>
  <si>
    <t>2/7/2568</t>
  </si>
  <si>
    <t>9/7/2568</t>
  </si>
  <si>
    <t>16/7/2568</t>
  </si>
  <si>
    <t>23/6/2568</t>
  </si>
  <si>
    <t>30/6/2568</t>
  </si>
  <si>
    <t>6/8/2568</t>
  </si>
  <si>
    <t>13/8/2568</t>
  </si>
  <si>
    <t>20/8/2568</t>
  </si>
  <si>
    <t>27/8/2568</t>
  </si>
  <si>
    <t>3/9/2568</t>
  </si>
  <si>
    <t>10/9/2568</t>
  </si>
  <si>
    <t>17/9/2568</t>
  </si>
  <si>
    <t>24/9/2568</t>
  </si>
  <si>
    <t>1/10/2568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</si>
</sst>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u/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72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5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41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textRotation="90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41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9" fillId="0" borderId="11" xfId="1" applyFont="1" applyBorder="1" applyProtection="1">
      <protection locked="0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0" fontId="18" fillId="0" borderId="0" xfId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2" fillId="0" borderId="59" xfId="0" applyFont="1" applyBorder="1" applyAlignment="1" applyProtection="1">
      <alignment horizontal="left" vertical="top"/>
      <protection locked="0"/>
    </xf>
    <xf numFmtId="0" fontId="22" fillId="0" borderId="40" xfId="0" applyFont="1" applyBorder="1" applyAlignment="1" applyProtection="1">
      <alignment horizontal="left" vertical="top"/>
      <protection locked="0"/>
    </xf>
    <xf numFmtId="0" fontId="22" fillId="0" borderId="53" xfId="0" applyFont="1" applyBorder="1" applyAlignment="1" applyProtection="1">
      <alignment horizontal="left" vertical="top"/>
      <protection locked="0"/>
    </xf>
    <xf numFmtId="0" fontId="22" fillId="0" borderId="51" xfId="0" applyFont="1" applyBorder="1" applyAlignment="1" applyProtection="1">
      <alignment horizontal="left" vertical="top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44140625" style="11" customWidth="1"/>
    <col min="9" max="9" width="12.44140625" style="11" customWidth="1"/>
    <col min="10" max="10" width="11.5546875" style="11" customWidth="1"/>
    <col min="11" max="12" width="28.44140625" style="11" customWidth="1"/>
    <col min="13" max="13" width="9" style="11"/>
    <col min="14" max="14" width="17.44140625" style="7" customWidth="1"/>
    <col min="15" max="15" width="23.109375" style="7" customWidth="1"/>
    <col min="16" max="16" width="19.44140625" style="7" customWidth="1"/>
    <col min="17" max="17" width="13" style="7" customWidth="1"/>
    <col min="18" max="16384" width="9" style="7"/>
  </cols>
  <sheetData>
    <row r="1" spans="1:18">
      <c r="A1" s="6" t="s">
        <v>57</v>
      </c>
      <c r="B1" s="6" t="s">
        <v>58</v>
      </c>
      <c r="C1" s="6" t="s">
        <v>59</v>
      </c>
      <c r="D1" s="6" t="s">
        <v>60</v>
      </c>
      <c r="E1" s="6" t="s">
        <v>61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  <c r="L1" s="6" t="s">
        <v>68</v>
      </c>
      <c r="M1" s="6" t="s">
        <v>69</v>
      </c>
      <c r="N1" s="6" t="s">
        <v>70</v>
      </c>
      <c r="O1" s="6" t="s">
        <v>71</v>
      </c>
      <c r="P1" s="6" t="s">
        <v>72</v>
      </c>
      <c r="Q1" s="6" t="s">
        <v>73</v>
      </c>
      <c r="R1" s="6" t="s">
        <v>74</v>
      </c>
    </row>
    <row r="2" spans="1:18">
      <c r="A2" s="8" t="s">
        <v>49</v>
      </c>
      <c r="B2" s="8" t="s">
        <v>75</v>
      </c>
      <c r="C2" s="8" t="s">
        <v>76</v>
      </c>
      <c r="D2" s="8" t="s">
        <v>77</v>
      </c>
      <c r="E2" s="8" t="s">
        <v>78</v>
      </c>
      <c r="F2" s="8" t="s">
        <v>11</v>
      </c>
      <c r="G2" s="8" t="s">
        <v>16</v>
      </c>
      <c r="H2" s="8" t="s">
        <v>79</v>
      </c>
      <c r="I2" s="8">
        <v>3</v>
      </c>
      <c r="J2" s="8" t="s">
        <v>80</v>
      </c>
      <c r="K2" s="8" t="s">
        <v>81</v>
      </c>
      <c r="L2" s="9" t="s">
        <v>82</v>
      </c>
      <c r="M2" s="10">
        <v>1</v>
      </c>
      <c r="N2" s="8">
        <v>1</v>
      </c>
      <c r="O2" s="8" t="s">
        <v>83</v>
      </c>
      <c r="P2" s="8" t="s">
        <v>84</v>
      </c>
      <c r="Q2" s="8" t="s">
        <v>85</v>
      </c>
      <c r="R2" s="8">
        <v>0</v>
      </c>
    </row>
    <row r="3" spans="1:18">
      <c r="A3" s="8" t="s">
        <v>86</v>
      </c>
      <c r="B3" s="8" t="s">
        <v>87</v>
      </c>
      <c r="C3" s="8" t="s">
        <v>88</v>
      </c>
      <c r="D3" s="8" t="s">
        <v>89</v>
      </c>
      <c r="E3" s="8" t="s">
        <v>90</v>
      </c>
      <c r="F3" s="8" t="s">
        <v>54</v>
      </c>
      <c r="G3" s="8" t="s">
        <v>91</v>
      </c>
      <c r="H3" s="8" t="s">
        <v>92</v>
      </c>
      <c r="I3" s="8">
        <v>2</v>
      </c>
      <c r="J3" s="8" t="s">
        <v>93</v>
      </c>
      <c r="K3" s="8" t="s">
        <v>94</v>
      </c>
      <c r="L3" s="9" t="s">
        <v>95</v>
      </c>
      <c r="M3" s="10">
        <v>2</v>
      </c>
      <c r="N3" s="8">
        <f>N2+1</f>
        <v>2</v>
      </c>
      <c r="O3" s="8" t="s">
        <v>96</v>
      </c>
      <c r="P3" s="8" t="s">
        <v>97</v>
      </c>
      <c r="Q3" s="8" t="s">
        <v>98</v>
      </c>
      <c r="R3" s="8">
        <f>R2+1</f>
        <v>1</v>
      </c>
    </row>
    <row r="4" spans="1:18">
      <c r="A4" s="8" t="s">
        <v>53</v>
      </c>
      <c r="B4" s="8" t="s">
        <v>75</v>
      </c>
      <c r="D4" s="8" t="s">
        <v>99</v>
      </c>
      <c r="E4" s="8" t="s">
        <v>100</v>
      </c>
      <c r="F4" s="8" t="s">
        <v>55</v>
      </c>
      <c r="G4" s="8" t="s">
        <v>101</v>
      </c>
      <c r="H4" s="8" t="s">
        <v>102</v>
      </c>
      <c r="I4" s="8">
        <v>1</v>
      </c>
      <c r="J4" s="8" t="s">
        <v>84</v>
      </c>
      <c r="K4" s="8" t="s">
        <v>103</v>
      </c>
      <c r="L4" s="9" t="s">
        <v>104</v>
      </c>
      <c r="N4" s="8">
        <f t="shared" ref="N4:N68" si="0">N3+1</f>
        <v>3</v>
      </c>
      <c r="O4" s="8" t="s">
        <v>105</v>
      </c>
      <c r="Q4" s="8" t="s">
        <v>106</v>
      </c>
      <c r="R4" s="8">
        <f t="shared" ref="R4:R68" si="1">R3+1</f>
        <v>2</v>
      </c>
    </row>
    <row r="5" spans="1:18">
      <c r="A5" s="8" t="s">
        <v>107</v>
      </c>
      <c r="B5" s="8" t="s">
        <v>87</v>
      </c>
      <c r="D5" s="8" t="s">
        <v>108</v>
      </c>
      <c r="E5" s="8" t="s">
        <v>109</v>
      </c>
      <c r="F5" s="8" t="s">
        <v>56</v>
      </c>
      <c r="G5" s="8" t="s">
        <v>110</v>
      </c>
      <c r="H5" s="8" t="s">
        <v>111</v>
      </c>
      <c r="I5" s="8">
        <v>0</v>
      </c>
      <c r="J5" s="8" t="s">
        <v>97</v>
      </c>
      <c r="K5" s="8" t="s">
        <v>112</v>
      </c>
      <c r="L5" s="9" t="s">
        <v>113</v>
      </c>
      <c r="N5" s="8">
        <f t="shared" si="0"/>
        <v>4</v>
      </c>
      <c r="O5" s="8" t="s">
        <v>114</v>
      </c>
      <c r="Q5" s="8" t="s">
        <v>115</v>
      </c>
      <c r="R5" s="8">
        <f t="shared" si="1"/>
        <v>3</v>
      </c>
    </row>
    <row r="6" spans="1:18">
      <c r="A6" s="8" t="s">
        <v>116</v>
      </c>
      <c r="B6" s="8" t="s">
        <v>87</v>
      </c>
      <c r="D6" s="8" t="s">
        <v>117</v>
      </c>
      <c r="E6" s="8" t="s">
        <v>118</v>
      </c>
      <c r="K6" s="8" t="s">
        <v>119</v>
      </c>
      <c r="L6" s="9" t="s">
        <v>120</v>
      </c>
      <c r="N6" s="8">
        <f t="shared" si="0"/>
        <v>5</v>
      </c>
      <c r="R6" s="8">
        <f t="shared" si="1"/>
        <v>4</v>
      </c>
    </row>
    <row r="7" spans="1:18">
      <c r="A7" s="8" t="s">
        <v>121</v>
      </c>
      <c r="B7" s="8" t="s">
        <v>75</v>
      </c>
      <c r="D7" s="8" t="s">
        <v>122</v>
      </c>
      <c r="E7" s="8" t="s">
        <v>123</v>
      </c>
      <c r="K7" s="8" t="s">
        <v>124</v>
      </c>
      <c r="L7" s="9" t="s">
        <v>125</v>
      </c>
      <c r="N7" s="8">
        <f t="shared" si="0"/>
        <v>6</v>
      </c>
      <c r="R7" s="8">
        <f t="shared" si="1"/>
        <v>5</v>
      </c>
    </row>
    <row r="8" spans="1:18">
      <c r="D8" s="8" t="s">
        <v>126</v>
      </c>
      <c r="E8" s="8" t="s">
        <v>127</v>
      </c>
      <c r="K8" s="8" t="s">
        <v>128</v>
      </c>
      <c r="L8" s="9" t="s">
        <v>129</v>
      </c>
      <c r="N8" s="8">
        <f t="shared" si="0"/>
        <v>7</v>
      </c>
      <c r="R8" s="8">
        <f t="shared" si="1"/>
        <v>6</v>
      </c>
    </row>
    <row r="9" spans="1:18">
      <c r="K9" s="8" t="s">
        <v>130</v>
      </c>
      <c r="L9" s="9" t="s">
        <v>131</v>
      </c>
      <c r="N9" s="8">
        <f t="shared" si="0"/>
        <v>8</v>
      </c>
      <c r="R9" s="8">
        <f t="shared" si="1"/>
        <v>7</v>
      </c>
    </row>
    <row r="10" spans="1:18">
      <c r="K10" s="8" t="s">
        <v>132</v>
      </c>
      <c r="L10" s="9" t="s">
        <v>133</v>
      </c>
      <c r="N10" s="8">
        <f t="shared" si="0"/>
        <v>9</v>
      </c>
      <c r="R10" s="8">
        <f t="shared" si="1"/>
        <v>8</v>
      </c>
    </row>
    <row r="11" spans="1:18">
      <c r="K11" s="8" t="s">
        <v>134</v>
      </c>
      <c r="L11" s="9" t="s">
        <v>135</v>
      </c>
      <c r="N11" s="8">
        <f t="shared" si="0"/>
        <v>10</v>
      </c>
      <c r="R11" s="8">
        <f t="shared" si="1"/>
        <v>9</v>
      </c>
    </row>
    <row r="12" spans="1:18">
      <c r="K12" s="8" t="s">
        <v>136</v>
      </c>
      <c r="L12" s="9" t="s">
        <v>137</v>
      </c>
      <c r="N12" s="8">
        <f t="shared" si="0"/>
        <v>11</v>
      </c>
      <c r="R12" s="8">
        <f t="shared" si="1"/>
        <v>10</v>
      </c>
    </row>
    <row r="13" spans="1:18">
      <c r="K13" s="8" t="s">
        <v>138</v>
      </c>
      <c r="L13" s="9" t="s">
        <v>139</v>
      </c>
      <c r="N13" s="8">
        <f t="shared" si="0"/>
        <v>12</v>
      </c>
      <c r="R13" s="8">
        <f t="shared" si="1"/>
        <v>11</v>
      </c>
    </row>
    <row r="14" spans="1:18">
      <c r="K14" s="8" t="s">
        <v>140</v>
      </c>
      <c r="L14" s="9" t="s">
        <v>141</v>
      </c>
      <c r="N14" s="8">
        <f t="shared" si="0"/>
        <v>13</v>
      </c>
      <c r="R14" s="8">
        <f t="shared" si="1"/>
        <v>12</v>
      </c>
    </row>
    <row r="15" spans="1:18">
      <c r="K15" s="8" t="s">
        <v>142</v>
      </c>
      <c r="L15" s="9" t="s">
        <v>143</v>
      </c>
      <c r="N15" s="8">
        <f t="shared" si="0"/>
        <v>14</v>
      </c>
      <c r="R15" s="8">
        <f t="shared" si="1"/>
        <v>13</v>
      </c>
    </row>
    <row r="16" spans="1:18">
      <c r="K16" s="8" t="s">
        <v>144</v>
      </c>
      <c r="L16" s="9" t="s">
        <v>145</v>
      </c>
      <c r="N16" s="8">
        <f t="shared" si="0"/>
        <v>15</v>
      </c>
      <c r="R16" s="8">
        <f t="shared" si="1"/>
        <v>14</v>
      </c>
    </row>
    <row r="17" spans="11:18">
      <c r="K17" s="8" t="s">
        <v>146</v>
      </c>
      <c r="L17" s="9" t="s">
        <v>147</v>
      </c>
      <c r="N17" s="8">
        <f t="shared" si="0"/>
        <v>16</v>
      </c>
      <c r="R17" s="8">
        <f t="shared" si="1"/>
        <v>15</v>
      </c>
    </row>
    <row r="18" spans="11:18">
      <c r="K18" s="8" t="s">
        <v>148</v>
      </c>
      <c r="L18" s="9" t="s">
        <v>149</v>
      </c>
      <c r="N18" s="8">
        <f t="shared" si="0"/>
        <v>17</v>
      </c>
      <c r="R18" s="8">
        <f t="shared" si="1"/>
        <v>16</v>
      </c>
    </row>
    <row r="19" spans="11:18">
      <c r="K19" s="8" t="s">
        <v>150</v>
      </c>
      <c r="L19" s="12" t="s">
        <v>151</v>
      </c>
      <c r="N19" s="8">
        <f t="shared" si="0"/>
        <v>18</v>
      </c>
      <c r="R19" s="8">
        <f t="shared" si="1"/>
        <v>17</v>
      </c>
    </row>
    <row r="20" spans="11:18">
      <c r="K20" s="8" t="s">
        <v>152</v>
      </c>
      <c r="L20" s="9" t="s">
        <v>153</v>
      </c>
      <c r="N20" s="8">
        <f t="shared" si="0"/>
        <v>19</v>
      </c>
      <c r="R20" s="8">
        <f t="shared" si="1"/>
        <v>18</v>
      </c>
    </row>
    <row r="21" spans="11:18">
      <c r="K21" s="8" t="s">
        <v>154</v>
      </c>
      <c r="L21" s="9" t="s">
        <v>155</v>
      </c>
      <c r="N21" s="8">
        <f t="shared" si="0"/>
        <v>20</v>
      </c>
      <c r="R21" s="8">
        <f t="shared" si="1"/>
        <v>19</v>
      </c>
    </row>
    <row r="22" spans="11:18">
      <c r="K22" s="8" t="s">
        <v>156</v>
      </c>
      <c r="L22" s="9" t="s">
        <v>157</v>
      </c>
      <c r="N22" s="8">
        <f t="shared" si="0"/>
        <v>21</v>
      </c>
      <c r="R22" s="8">
        <f t="shared" si="1"/>
        <v>20</v>
      </c>
    </row>
    <row r="23" spans="11:18">
      <c r="K23" s="8" t="s">
        <v>158</v>
      </c>
      <c r="L23" s="9" t="s">
        <v>159</v>
      </c>
      <c r="N23" s="8">
        <f t="shared" si="0"/>
        <v>22</v>
      </c>
      <c r="R23" s="8">
        <f t="shared" si="1"/>
        <v>21</v>
      </c>
    </row>
    <row r="24" spans="11:18">
      <c r="K24" s="8" t="s">
        <v>160</v>
      </c>
      <c r="L24" s="12" t="s">
        <v>161</v>
      </c>
      <c r="N24" s="8">
        <f t="shared" si="0"/>
        <v>23</v>
      </c>
      <c r="R24" s="8">
        <f t="shared" si="1"/>
        <v>22</v>
      </c>
    </row>
    <row r="25" spans="11:18">
      <c r="K25" s="8" t="s">
        <v>162</v>
      </c>
      <c r="L25" s="12" t="s">
        <v>163</v>
      </c>
      <c r="N25" s="8">
        <f t="shared" si="0"/>
        <v>24</v>
      </c>
      <c r="R25" s="8">
        <f t="shared" si="1"/>
        <v>23</v>
      </c>
    </row>
    <row r="26" spans="11:18">
      <c r="K26" s="8" t="s">
        <v>164</v>
      </c>
      <c r="L26" s="9" t="s">
        <v>165</v>
      </c>
      <c r="N26" s="8">
        <f t="shared" si="0"/>
        <v>25</v>
      </c>
      <c r="R26" s="8">
        <f t="shared" si="1"/>
        <v>24</v>
      </c>
    </row>
    <row r="27" spans="11:18">
      <c r="K27" s="8" t="s">
        <v>166</v>
      </c>
      <c r="L27" s="9" t="s">
        <v>167</v>
      </c>
      <c r="N27" s="8">
        <f t="shared" si="0"/>
        <v>26</v>
      </c>
      <c r="R27" s="8">
        <f t="shared" si="1"/>
        <v>25</v>
      </c>
    </row>
    <row r="28" spans="11:18">
      <c r="K28" s="8" t="s">
        <v>168</v>
      </c>
      <c r="L28" s="9" t="s">
        <v>169</v>
      </c>
      <c r="N28" s="8">
        <f t="shared" si="0"/>
        <v>27</v>
      </c>
      <c r="R28" s="8">
        <f t="shared" si="1"/>
        <v>26</v>
      </c>
    </row>
    <row r="29" spans="11:18">
      <c r="K29" s="8" t="s">
        <v>170</v>
      </c>
      <c r="L29" s="9" t="s">
        <v>171</v>
      </c>
      <c r="N29" s="8">
        <f t="shared" si="0"/>
        <v>28</v>
      </c>
      <c r="R29" s="8">
        <f t="shared" si="1"/>
        <v>27</v>
      </c>
    </row>
    <row r="30" spans="11:18">
      <c r="K30" s="8" t="s">
        <v>150</v>
      </c>
      <c r="L30" s="9" t="s">
        <v>172</v>
      </c>
      <c r="N30" s="8">
        <f t="shared" si="0"/>
        <v>29</v>
      </c>
      <c r="R30" s="8">
        <f t="shared" si="1"/>
        <v>28</v>
      </c>
    </row>
    <row r="31" spans="11:18">
      <c r="K31" s="8" t="s">
        <v>173</v>
      </c>
      <c r="L31" s="9" t="s">
        <v>174</v>
      </c>
      <c r="N31" s="8">
        <f t="shared" si="0"/>
        <v>30</v>
      </c>
      <c r="R31" s="8">
        <f t="shared" si="1"/>
        <v>29</v>
      </c>
    </row>
    <row r="32" spans="11:18">
      <c r="K32" s="8" t="s">
        <v>175</v>
      </c>
      <c r="L32" s="9" t="s">
        <v>176</v>
      </c>
      <c r="N32" s="8">
        <f t="shared" si="0"/>
        <v>31</v>
      </c>
      <c r="R32" s="8">
        <f t="shared" si="1"/>
        <v>30</v>
      </c>
    </row>
    <row r="33" spans="11:18">
      <c r="K33" s="8" t="s">
        <v>177</v>
      </c>
      <c r="L33" s="9" t="s">
        <v>178</v>
      </c>
      <c r="N33" s="8">
        <f t="shared" si="0"/>
        <v>32</v>
      </c>
      <c r="R33" s="8">
        <f t="shared" si="1"/>
        <v>31</v>
      </c>
    </row>
    <row r="34" spans="11:18">
      <c r="K34" s="8" t="s">
        <v>179</v>
      </c>
      <c r="L34" s="9" t="s">
        <v>180</v>
      </c>
      <c r="N34" s="8">
        <f t="shared" si="0"/>
        <v>33</v>
      </c>
      <c r="R34" s="8">
        <f t="shared" si="1"/>
        <v>32</v>
      </c>
    </row>
    <row r="35" spans="11:18">
      <c r="K35" s="8" t="s">
        <v>181</v>
      </c>
      <c r="L35" s="9" t="s">
        <v>182</v>
      </c>
      <c r="N35" s="8">
        <f t="shared" si="0"/>
        <v>34</v>
      </c>
      <c r="R35" s="8">
        <f t="shared" si="1"/>
        <v>33</v>
      </c>
    </row>
    <row r="36" spans="11:18">
      <c r="K36" s="8" t="s">
        <v>183</v>
      </c>
      <c r="L36" s="9" t="s">
        <v>184</v>
      </c>
      <c r="N36" s="8">
        <f t="shared" si="0"/>
        <v>35</v>
      </c>
      <c r="R36" s="8">
        <f t="shared" si="1"/>
        <v>34</v>
      </c>
    </row>
    <row r="37" spans="11:18">
      <c r="K37" s="8" t="s">
        <v>185</v>
      </c>
      <c r="L37" s="9" t="s">
        <v>186</v>
      </c>
      <c r="N37" s="8">
        <f t="shared" si="0"/>
        <v>36</v>
      </c>
      <c r="R37" s="8">
        <f t="shared" si="1"/>
        <v>35</v>
      </c>
    </row>
    <row r="38" spans="11:18">
      <c r="K38" s="88" t="s">
        <v>239</v>
      </c>
      <c r="L38" s="89" t="s">
        <v>254</v>
      </c>
      <c r="N38" s="8">
        <f t="shared" si="0"/>
        <v>37</v>
      </c>
      <c r="R38" s="8">
        <f t="shared" si="1"/>
        <v>36</v>
      </c>
    </row>
    <row r="39" spans="11:18">
      <c r="K39" s="88" t="s">
        <v>240</v>
      </c>
      <c r="L39" s="89" t="s">
        <v>206</v>
      </c>
      <c r="N39" s="8">
        <f t="shared" si="0"/>
        <v>38</v>
      </c>
      <c r="R39" s="8">
        <f t="shared" si="1"/>
        <v>37</v>
      </c>
    </row>
    <row r="40" spans="11:18">
      <c r="K40" s="88" t="s">
        <v>241</v>
      </c>
      <c r="L40" s="90" t="s">
        <v>255</v>
      </c>
      <c r="N40" s="8">
        <f t="shared" si="0"/>
        <v>39</v>
      </c>
      <c r="R40" s="8">
        <f t="shared" si="1"/>
        <v>38</v>
      </c>
    </row>
    <row r="41" spans="11:18">
      <c r="K41" s="88" t="s">
        <v>242</v>
      </c>
      <c r="L41" s="91" t="s">
        <v>203</v>
      </c>
      <c r="N41" s="8">
        <f t="shared" si="0"/>
        <v>40</v>
      </c>
      <c r="R41" s="8">
        <f t="shared" si="1"/>
        <v>39</v>
      </c>
    </row>
    <row r="42" spans="11:18">
      <c r="K42" s="88" t="s">
        <v>243</v>
      </c>
      <c r="L42" s="92" t="s">
        <v>248</v>
      </c>
      <c r="N42" s="8">
        <f t="shared" si="0"/>
        <v>41</v>
      </c>
      <c r="R42" s="8">
        <f t="shared" si="1"/>
        <v>40</v>
      </c>
    </row>
    <row r="43" spans="11:18">
      <c r="K43" s="88" t="s">
        <v>244</v>
      </c>
      <c r="L43" s="92" t="s">
        <v>205</v>
      </c>
      <c r="N43" s="8">
        <f t="shared" si="0"/>
        <v>42</v>
      </c>
      <c r="R43" s="8">
        <f t="shared" si="1"/>
        <v>41</v>
      </c>
    </row>
    <row r="44" spans="11:18">
      <c r="K44" s="88" t="s">
        <v>245</v>
      </c>
      <c r="L44" s="92" t="s">
        <v>256</v>
      </c>
      <c r="N44" s="8">
        <f t="shared" si="0"/>
        <v>43</v>
      </c>
      <c r="R44" s="8">
        <f t="shared" si="1"/>
        <v>42</v>
      </c>
    </row>
    <row r="45" spans="11:18">
      <c r="K45" s="88" t="s">
        <v>246</v>
      </c>
      <c r="L45" s="92" t="s">
        <v>257</v>
      </c>
      <c r="N45" s="8">
        <f t="shared" si="0"/>
        <v>44</v>
      </c>
      <c r="R45" s="8">
        <f t="shared" si="1"/>
        <v>43</v>
      </c>
    </row>
    <row r="46" spans="11:18">
      <c r="K46" s="88" t="s">
        <v>247</v>
      </c>
      <c r="L46" s="92" t="s">
        <v>253</v>
      </c>
      <c r="N46" s="8">
        <f t="shared" si="0"/>
        <v>45</v>
      </c>
      <c r="R46" s="8">
        <f t="shared" si="1"/>
        <v>44</v>
      </c>
    </row>
    <row r="47" spans="11:18">
      <c r="L47" s="92" t="s">
        <v>258</v>
      </c>
      <c r="N47" s="8">
        <f t="shared" si="0"/>
        <v>46</v>
      </c>
      <c r="R47" s="8">
        <f t="shared" si="1"/>
        <v>45</v>
      </c>
    </row>
    <row r="48" spans="11:18">
      <c r="L48" s="92" t="s">
        <v>259</v>
      </c>
      <c r="N48" s="8">
        <f t="shared" si="0"/>
        <v>47</v>
      </c>
      <c r="R48" s="8">
        <f t="shared" si="1"/>
        <v>46</v>
      </c>
    </row>
    <row r="49" spans="12:18">
      <c r="L49" s="93" t="s">
        <v>260</v>
      </c>
      <c r="N49" s="8">
        <f t="shared" si="0"/>
        <v>48</v>
      </c>
      <c r="R49" s="8">
        <f t="shared" si="1"/>
        <v>47</v>
      </c>
    </row>
    <row r="50" spans="12:18">
      <c r="L50" s="93" t="s">
        <v>264</v>
      </c>
      <c r="N50" s="8">
        <f t="shared" si="0"/>
        <v>49</v>
      </c>
      <c r="R50" s="8">
        <f t="shared" si="1"/>
        <v>48</v>
      </c>
    </row>
    <row r="51" spans="12:18">
      <c r="L51" s="93" t="s">
        <v>261</v>
      </c>
      <c r="N51" s="8"/>
      <c r="R51" s="8"/>
    </row>
    <row r="52" spans="12:18">
      <c r="L52" s="93" t="s">
        <v>252</v>
      </c>
      <c r="N52" s="8">
        <f>N50+1</f>
        <v>50</v>
      </c>
      <c r="R52" s="8">
        <f>R50+1</f>
        <v>49</v>
      </c>
    </row>
    <row r="53" spans="12:18">
      <c r="L53" s="95" t="s">
        <v>189</v>
      </c>
      <c r="N53" s="8">
        <f t="shared" si="0"/>
        <v>51</v>
      </c>
      <c r="R53" s="8">
        <f t="shared" si="1"/>
        <v>50</v>
      </c>
    </row>
    <row r="54" spans="12:18">
      <c r="L54" s="96" t="s">
        <v>190</v>
      </c>
      <c r="N54" s="8">
        <f t="shared" si="0"/>
        <v>52</v>
      </c>
      <c r="R54" s="8">
        <f t="shared" si="1"/>
        <v>51</v>
      </c>
    </row>
    <row r="55" spans="12:18">
      <c r="L55" s="96" t="s">
        <v>207</v>
      </c>
      <c r="N55" s="8">
        <f t="shared" si="0"/>
        <v>53</v>
      </c>
      <c r="R55" s="8">
        <f t="shared" si="1"/>
        <v>52</v>
      </c>
    </row>
    <row r="56" spans="12:18">
      <c r="L56" s="96" t="s">
        <v>208</v>
      </c>
      <c r="N56" s="8">
        <f t="shared" si="0"/>
        <v>54</v>
      </c>
      <c r="R56" s="8">
        <f t="shared" si="1"/>
        <v>53</v>
      </c>
    </row>
    <row r="57" spans="12:18">
      <c r="L57" s="94" t="s">
        <v>209</v>
      </c>
      <c r="N57" s="8">
        <f t="shared" si="0"/>
        <v>55</v>
      </c>
      <c r="R57" s="8">
        <f t="shared" si="1"/>
        <v>54</v>
      </c>
    </row>
    <row r="58" spans="12:18">
      <c r="L58" s="89" t="s">
        <v>210</v>
      </c>
      <c r="N58" s="8">
        <f t="shared" si="0"/>
        <v>56</v>
      </c>
      <c r="R58" s="8">
        <f t="shared" si="1"/>
        <v>55</v>
      </c>
    </row>
    <row r="59" spans="12:18">
      <c r="L59" s="89" t="s">
        <v>187</v>
      </c>
      <c r="N59" s="8">
        <f t="shared" si="0"/>
        <v>57</v>
      </c>
      <c r="R59" s="8">
        <f t="shared" si="1"/>
        <v>56</v>
      </c>
    </row>
    <row r="60" spans="12:18">
      <c r="L60" s="89" t="s">
        <v>211</v>
      </c>
      <c r="N60" s="8">
        <f t="shared" si="0"/>
        <v>58</v>
      </c>
      <c r="R60" s="8">
        <f t="shared" si="1"/>
        <v>57</v>
      </c>
    </row>
    <row r="61" spans="12:18">
      <c r="L61" s="89" t="s">
        <v>212</v>
      </c>
      <c r="N61" s="8">
        <f t="shared" si="0"/>
        <v>59</v>
      </c>
      <c r="R61" s="8">
        <f t="shared" si="1"/>
        <v>58</v>
      </c>
    </row>
    <row r="62" spans="12:18">
      <c r="L62" s="87" t="s">
        <v>216</v>
      </c>
      <c r="N62" s="8">
        <f t="shared" si="0"/>
        <v>60</v>
      </c>
      <c r="R62" s="8">
        <f t="shared" si="1"/>
        <v>59</v>
      </c>
    </row>
    <row r="63" spans="12:18">
      <c r="L63" s="87" t="s">
        <v>217</v>
      </c>
      <c r="N63" s="8">
        <f t="shared" si="0"/>
        <v>61</v>
      </c>
      <c r="R63" s="8">
        <f t="shared" si="1"/>
        <v>60</v>
      </c>
    </row>
    <row r="64" spans="12:18">
      <c r="L64" s="87" t="s">
        <v>218</v>
      </c>
      <c r="N64" s="8">
        <f t="shared" si="0"/>
        <v>62</v>
      </c>
      <c r="R64" s="8">
        <f t="shared" si="1"/>
        <v>61</v>
      </c>
    </row>
    <row r="65" spans="12:18">
      <c r="L65" s="87" t="s">
        <v>219</v>
      </c>
      <c r="N65" s="8">
        <f t="shared" si="0"/>
        <v>63</v>
      </c>
      <c r="R65" s="8">
        <f t="shared" si="1"/>
        <v>62</v>
      </c>
    </row>
    <row r="66" spans="12:18">
      <c r="L66" s="87" t="s">
        <v>220</v>
      </c>
      <c r="N66" s="8">
        <f t="shared" si="0"/>
        <v>64</v>
      </c>
      <c r="R66" s="8">
        <f t="shared" si="1"/>
        <v>63</v>
      </c>
    </row>
    <row r="67" spans="12:18">
      <c r="L67" s="87" t="s">
        <v>221</v>
      </c>
      <c r="N67" s="8">
        <f t="shared" si="0"/>
        <v>65</v>
      </c>
      <c r="R67" s="8">
        <f t="shared" si="1"/>
        <v>64</v>
      </c>
    </row>
    <row r="68" spans="12:18">
      <c r="L68" s="87" t="s">
        <v>222</v>
      </c>
      <c r="N68" s="8">
        <f t="shared" si="0"/>
        <v>66</v>
      </c>
      <c r="R68" s="8">
        <f t="shared" si="1"/>
        <v>65</v>
      </c>
    </row>
    <row r="69" spans="12:18">
      <c r="L69" s="87" t="s">
        <v>223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87" t="s">
        <v>224</v>
      </c>
      <c r="N70" s="8">
        <f t="shared" si="2"/>
        <v>68</v>
      </c>
      <c r="R70" s="8">
        <f t="shared" si="3"/>
        <v>67</v>
      </c>
    </row>
    <row r="71" spans="12:18">
      <c r="L71" s="87" t="s">
        <v>225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36"/>
  <sheetViews>
    <sheetView view="pageLayout" zoomScaleNormal="100" zoomScaleSheetLayoutView="98" workbookViewId="0">
      <selection activeCell="H9" sqref="H1:H1048576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s="21" customFormat="1" ht="21.75" customHeight="1" thickBot="1">
      <c r="A1" s="307" t="s">
        <v>12</v>
      </c>
      <c r="B1" s="308"/>
      <c r="C1" s="308"/>
      <c r="D1" s="308"/>
      <c r="E1" s="308"/>
      <c r="F1" s="308"/>
      <c r="G1" s="308"/>
      <c r="H1" s="309"/>
    </row>
    <row r="2" spans="1:8" s="21" customFormat="1" ht="21.75" customHeight="1" thickBot="1">
      <c r="A2" s="22" t="s">
        <v>4</v>
      </c>
      <c r="B2" s="23" t="s">
        <v>9</v>
      </c>
      <c r="C2" s="301" t="s">
        <v>13</v>
      </c>
      <c r="D2" s="301"/>
      <c r="E2" s="301" t="s">
        <v>14</v>
      </c>
      <c r="F2" s="301"/>
      <c r="G2" s="291" t="s">
        <v>2</v>
      </c>
      <c r="H2" s="292"/>
    </row>
    <row r="3" spans="1:8" s="21" customFormat="1" ht="21.75" customHeight="1">
      <c r="A3" s="329">
        <v>17</v>
      </c>
      <c r="B3" s="332" t="str">
        <f>บันทึกเวลาเรียน!$S$4</f>
        <v>10/9/2568</v>
      </c>
      <c r="C3" s="311"/>
      <c r="D3" s="303"/>
      <c r="E3" s="293"/>
      <c r="F3" s="328"/>
      <c r="G3" s="293"/>
      <c r="H3" s="294"/>
    </row>
    <row r="4" spans="1:8" s="21" customFormat="1" ht="21.75" customHeight="1">
      <c r="A4" s="330"/>
      <c r="B4" s="333"/>
      <c r="C4" s="326"/>
      <c r="D4" s="327"/>
      <c r="E4" s="295"/>
      <c r="F4" s="327"/>
      <c r="G4" s="295"/>
      <c r="H4" s="296"/>
    </row>
    <row r="5" spans="1:8" s="21" customFormat="1" ht="21.75" customHeight="1">
      <c r="A5" s="330"/>
      <c r="B5" s="333"/>
      <c r="C5" s="326"/>
      <c r="D5" s="327"/>
      <c r="E5" s="295"/>
      <c r="F5" s="327"/>
      <c r="G5" s="295"/>
      <c r="H5" s="296"/>
    </row>
    <row r="6" spans="1:8" s="21" customFormat="1" ht="21.75" customHeight="1" thickBot="1">
      <c r="A6" s="331"/>
      <c r="B6" s="334"/>
      <c r="C6" s="336"/>
      <c r="D6" s="335"/>
      <c r="E6" s="297"/>
      <c r="F6" s="335"/>
      <c r="G6" s="297"/>
      <c r="H6" s="298"/>
    </row>
    <row r="7" spans="1:8" s="21" customFormat="1" ht="21.75" customHeight="1">
      <c r="A7" s="15"/>
      <c r="B7" s="24" t="s">
        <v>52</v>
      </c>
      <c r="C7" s="288"/>
      <c r="D7" s="288"/>
      <c r="E7" s="24" t="s">
        <v>52</v>
      </c>
      <c r="F7" s="288"/>
      <c r="G7" s="288"/>
      <c r="H7" s="288"/>
    </row>
    <row r="8" spans="1:8" s="21" customFormat="1" ht="21.75" customHeight="1">
      <c r="A8" s="15"/>
      <c r="B8" s="15"/>
      <c r="C8" s="289" t="str">
        <f>IF(ปก!H10="","","( " &amp; ปก!H10 &amp; " )")</f>
        <v>( นางสาวสุจิตรา  โชคเจริญ )</v>
      </c>
      <c r="D8" s="290"/>
      <c r="E8" s="15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s="21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1" customFormat="1" ht="21.75" customHeight="1" thickBot="1">
      <c r="A10" s="307" t="s">
        <v>12</v>
      </c>
      <c r="B10" s="308"/>
      <c r="C10" s="308"/>
      <c r="D10" s="308"/>
      <c r="E10" s="308"/>
      <c r="F10" s="308"/>
      <c r="G10" s="308"/>
      <c r="H10" s="309"/>
    </row>
    <row r="11" spans="1:8" s="21" customFormat="1" ht="21.75" customHeight="1" thickBot="1">
      <c r="A11" s="22" t="s">
        <v>4</v>
      </c>
      <c r="B11" s="23" t="s">
        <v>9</v>
      </c>
      <c r="C11" s="301" t="s">
        <v>13</v>
      </c>
      <c r="D11" s="301"/>
      <c r="E11" s="301" t="s">
        <v>14</v>
      </c>
      <c r="F11" s="301"/>
      <c r="G11" s="291" t="s">
        <v>2</v>
      </c>
      <c r="H11" s="292"/>
    </row>
    <row r="12" spans="1:8" s="21" customFormat="1" ht="21.75" customHeight="1">
      <c r="A12" s="318">
        <v>18</v>
      </c>
      <c r="B12" s="319" t="str">
        <f>บันทึกเวลาเรียน!$T$4</f>
        <v>17/9/2568</v>
      </c>
      <c r="C12" s="324"/>
      <c r="D12" s="325"/>
      <c r="E12" s="302"/>
      <c r="F12" s="303"/>
      <c r="G12" s="293"/>
      <c r="H12" s="294"/>
    </row>
    <row r="13" spans="1:8" s="21" customFormat="1" ht="21.75" customHeight="1">
      <c r="A13" s="313"/>
      <c r="B13" s="316"/>
      <c r="C13" s="322"/>
      <c r="D13" s="323"/>
      <c r="E13" s="304"/>
      <c r="F13" s="305"/>
      <c r="G13" s="295"/>
      <c r="H13" s="296"/>
    </row>
    <row r="14" spans="1:8" s="21" customFormat="1" ht="21.75" customHeight="1">
      <c r="A14" s="313"/>
      <c r="B14" s="316"/>
      <c r="C14" s="322"/>
      <c r="D14" s="323"/>
      <c r="E14" s="304"/>
      <c r="F14" s="305"/>
      <c r="G14" s="295"/>
      <c r="H14" s="296"/>
    </row>
    <row r="15" spans="1:8" s="21" customFormat="1" ht="21.75" customHeight="1" thickBot="1">
      <c r="A15" s="314"/>
      <c r="B15" s="317"/>
      <c r="C15" s="320"/>
      <c r="D15" s="321"/>
      <c r="E15" s="306"/>
      <c r="F15" s="300"/>
      <c r="G15" s="297"/>
      <c r="H15" s="298"/>
    </row>
    <row r="16" spans="1:8" s="21" customFormat="1" ht="21.75" customHeight="1">
      <c r="A16" s="15"/>
      <c r="B16" s="24" t="s">
        <v>52</v>
      </c>
      <c r="C16" s="288"/>
      <c r="D16" s="288"/>
      <c r="E16" s="24" t="s">
        <v>52</v>
      </c>
      <c r="F16" s="288"/>
      <c r="G16" s="288"/>
      <c r="H16" s="288"/>
    </row>
    <row r="17" spans="1:8" s="21" customFormat="1" ht="21.75" customHeight="1">
      <c r="A17" s="15"/>
      <c r="B17" s="15"/>
      <c r="C17" s="289" t="str">
        <f>IF(ปก!H10="","","( " &amp; ปก!H10 &amp; " )")</f>
        <v>( นางสาวสุจิตรา  โชคเจริญ )</v>
      </c>
      <c r="D17" s="290"/>
      <c r="E17" s="15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s="21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1" customFormat="1" ht="21.75" customHeight="1" thickBot="1">
      <c r="A19" s="307" t="s">
        <v>12</v>
      </c>
      <c r="B19" s="308"/>
      <c r="C19" s="308"/>
      <c r="D19" s="308"/>
      <c r="E19" s="308"/>
      <c r="F19" s="308"/>
      <c r="G19" s="308"/>
      <c r="H19" s="309"/>
    </row>
    <row r="20" spans="1:8" s="21" customFormat="1" ht="21.75" customHeight="1" thickBot="1">
      <c r="A20" s="22" t="s">
        <v>4</v>
      </c>
      <c r="B20" s="23" t="s">
        <v>9</v>
      </c>
      <c r="C20" s="301" t="s">
        <v>13</v>
      </c>
      <c r="D20" s="301"/>
      <c r="E20" s="301" t="s">
        <v>14</v>
      </c>
      <c r="F20" s="301"/>
      <c r="G20" s="291" t="s">
        <v>2</v>
      </c>
      <c r="H20" s="292"/>
    </row>
    <row r="21" spans="1:8" s="21" customFormat="1" ht="21.75" customHeight="1">
      <c r="A21" s="312">
        <v>19</v>
      </c>
      <c r="B21" s="315" t="str">
        <f>บันทึกเวลาเรียน!$U$4</f>
        <v>24/9/2568</v>
      </c>
      <c r="C21" s="311"/>
      <c r="D21" s="303"/>
      <c r="E21" s="302"/>
      <c r="F21" s="303"/>
      <c r="G21" s="293"/>
      <c r="H21" s="294"/>
    </row>
    <row r="22" spans="1:8" s="21" customFormat="1" ht="21.75" customHeight="1">
      <c r="A22" s="313"/>
      <c r="B22" s="316"/>
      <c r="C22" s="310"/>
      <c r="D22" s="305"/>
      <c r="E22" s="304"/>
      <c r="F22" s="305"/>
      <c r="G22" s="295"/>
      <c r="H22" s="296"/>
    </row>
    <row r="23" spans="1:8" s="21" customFormat="1" ht="21.75" customHeight="1">
      <c r="A23" s="313"/>
      <c r="B23" s="316"/>
      <c r="C23" s="310"/>
      <c r="D23" s="305"/>
      <c r="E23" s="304"/>
      <c r="F23" s="305"/>
      <c r="G23" s="295"/>
      <c r="H23" s="296"/>
    </row>
    <row r="24" spans="1:8" s="21" customFormat="1" ht="21.75" customHeight="1" thickBot="1">
      <c r="A24" s="314"/>
      <c r="B24" s="317"/>
      <c r="C24" s="299"/>
      <c r="D24" s="300"/>
      <c r="E24" s="306"/>
      <c r="F24" s="300"/>
      <c r="G24" s="297"/>
      <c r="H24" s="298"/>
    </row>
    <row r="25" spans="1:8" s="21" customFormat="1" ht="21.75" customHeight="1">
      <c r="A25" s="15"/>
      <c r="B25" s="24" t="s">
        <v>52</v>
      </c>
      <c r="C25" s="288"/>
      <c r="D25" s="288"/>
      <c r="E25" s="24" t="s">
        <v>52</v>
      </c>
      <c r="F25" s="288"/>
      <c r="G25" s="288"/>
      <c r="H25" s="288"/>
    </row>
    <row r="26" spans="1:8" s="21" customFormat="1" ht="21.75" customHeight="1">
      <c r="A26" s="15"/>
      <c r="B26" s="15"/>
      <c r="C26" s="289" t="str">
        <f>IF(ปก!H10="","","( " &amp; ปก!H10 &amp; " )")</f>
        <v>( นางสาวสุจิตรา  โชคเจริญ )</v>
      </c>
      <c r="D26" s="290"/>
      <c r="E26" s="15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s="21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1" customFormat="1" ht="21.75" customHeight="1" thickBot="1">
      <c r="A28" s="307" t="s">
        <v>12</v>
      </c>
      <c r="B28" s="308"/>
      <c r="C28" s="308"/>
      <c r="D28" s="308"/>
      <c r="E28" s="308"/>
      <c r="F28" s="308"/>
      <c r="G28" s="308"/>
      <c r="H28" s="309"/>
    </row>
    <row r="29" spans="1:8" s="21" customFormat="1" ht="21.75" customHeight="1" thickBot="1">
      <c r="A29" s="22" t="s">
        <v>4</v>
      </c>
      <c r="B29" s="23" t="s">
        <v>9</v>
      </c>
      <c r="C29" s="301" t="s">
        <v>13</v>
      </c>
      <c r="D29" s="301"/>
      <c r="E29" s="301" t="s">
        <v>14</v>
      </c>
      <c r="F29" s="301"/>
      <c r="G29" s="291" t="s">
        <v>2</v>
      </c>
      <c r="H29" s="292"/>
    </row>
    <row r="30" spans="1:8" s="21" customFormat="1" ht="21.75" customHeight="1">
      <c r="A30" s="312">
        <v>20</v>
      </c>
      <c r="B30" s="315" t="str">
        <f>บันทึกเวลาเรียน!$V$4</f>
        <v>1/10/2568</v>
      </c>
      <c r="C30" s="311"/>
      <c r="D30" s="303"/>
      <c r="E30" s="302"/>
      <c r="F30" s="303"/>
      <c r="G30" s="293"/>
      <c r="H30" s="294"/>
    </row>
    <row r="31" spans="1:8" s="21" customFormat="1" ht="21.75" customHeight="1">
      <c r="A31" s="313"/>
      <c r="B31" s="316"/>
      <c r="C31" s="310"/>
      <c r="D31" s="305"/>
      <c r="E31" s="304"/>
      <c r="F31" s="305"/>
      <c r="G31" s="295"/>
      <c r="H31" s="296"/>
    </row>
    <row r="32" spans="1:8" s="21" customFormat="1" ht="21.75" customHeight="1">
      <c r="A32" s="313"/>
      <c r="B32" s="316"/>
      <c r="C32" s="310"/>
      <c r="D32" s="305"/>
      <c r="E32" s="304"/>
      <c r="F32" s="305"/>
      <c r="G32" s="295"/>
      <c r="H32" s="296"/>
    </row>
    <row r="33" spans="1:8" s="21" customFormat="1" ht="21.75" customHeight="1" thickBot="1">
      <c r="A33" s="314"/>
      <c r="B33" s="317"/>
      <c r="C33" s="299"/>
      <c r="D33" s="300"/>
      <c r="E33" s="306"/>
      <c r="F33" s="300"/>
      <c r="G33" s="297"/>
      <c r="H33" s="298"/>
    </row>
    <row r="34" spans="1:8" s="21" customFormat="1" ht="21.75" customHeight="1">
      <c r="A34" s="15"/>
      <c r="B34" s="24" t="s">
        <v>52</v>
      </c>
      <c r="C34" s="288"/>
      <c r="D34" s="288"/>
      <c r="E34" s="24" t="s">
        <v>52</v>
      </c>
      <c r="F34" s="288"/>
      <c r="G34" s="288"/>
      <c r="H34" s="288"/>
    </row>
    <row r="35" spans="1:8" s="21" customFormat="1" ht="21.75" customHeight="1">
      <c r="A35" s="15"/>
      <c r="B35" s="15"/>
      <c r="C35" s="289" t="str">
        <f>IF(ปก!H10="","","( " &amp; ปก!H10 &amp; " )")</f>
        <v>( นางสาวสุจิตรา  โชคเจริญ )</v>
      </c>
      <c r="D35" s="290"/>
      <c r="E35" s="15"/>
      <c r="F35" s="290" t="str">
        <f>IF(ปก!H11="","","( " &amp; ปก!H11 &amp; " )")</f>
        <v>( นางสาวภัครภัทร ไชยสา )</v>
      </c>
      <c r="G35" s="290"/>
      <c r="H35" s="290"/>
    </row>
    <row r="36" spans="1:8" s="21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16666666666666666" right="0.2187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tabSelected="1" showWhiteSpace="0" view="pageLayout" zoomScaleNormal="96" workbookViewId="0">
      <selection activeCell="D14" sqref="D14"/>
    </sheetView>
  </sheetViews>
  <sheetFormatPr defaultColWidth="9" defaultRowHeight="24.6"/>
  <cols>
    <col min="1" max="1" width="5" style="15" customWidth="1"/>
    <col min="2" max="2" width="27.44140625" style="15" customWidth="1"/>
    <col min="3" max="3" width="8.5546875" style="15" customWidth="1"/>
    <col min="4" max="4" width="24.44140625" style="15" customWidth="1"/>
    <col min="5" max="5" width="15.109375" style="15" customWidth="1"/>
    <col min="6" max="6" width="16.44140625" style="15" customWidth="1"/>
    <col min="7" max="16384" width="9" style="15"/>
  </cols>
  <sheetData>
    <row r="1" spans="1:6" ht="25.2" thickBot="1">
      <c r="A1" s="341" t="s">
        <v>230</v>
      </c>
      <c r="B1" s="342"/>
      <c r="C1" s="342"/>
      <c r="D1" s="342"/>
      <c r="E1" s="342"/>
      <c r="F1" s="343"/>
    </row>
    <row r="2" spans="1:6" ht="12" customHeight="1">
      <c r="A2" s="344" t="s">
        <v>4</v>
      </c>
      <c r="B2" s="347" t="s">
        <v>7</v>
      </c>
      <c r="C2" s="350" t="s">
        <v>16</v>
      </c>
      <c r="D2" s="353" t="s">
        <v>229</v>
      </c>
      <c r="E2" s="356" t="s">
        <v>15</v>
      </c>
      <c r="F2" s="359" t="s">
        <v>17</v>
      </c>
    </row>
    <row r="3" spans="1:6" ht="25.5" customHeight="1">
      <c r="A3" s="345"/>
      <c r="B3" s="348"/>
      <c r="C3" s="351"/>
      <c r="D3" s="354"/>
      <c r="E3" s="357"/>
      <c r="F3" s="360"/>
    </row>
    <row r="4" spans="1:6" ht="25.5" customHeight="1" thickBot="1">
      <c r="A4" s="346"/>
      <c r="B4" s="349"/>
      <c r="C4" s="352"/>
      <c r="D4" s="355"/>
      <c r="E4" s="358"/>
      <c r="F4" s="361"/>
    </row>
    <row r="5" spans="1:6" ht="21" customHeight="1">
      <c r="A5" s="108" t="str">
        <f>IF(รายชื่อสมาชิก!A5="","",รายชื่อสมาชิก!A5&amp; "  " )</f>
        <v xml:space="preserve">1  </v>
      </c>
      <c r="B5" s="109" t="str">
        <f>IF(รายชื่อสมาชิก!D5="","",รายชื่อสมาชิก!D5&amp; "  " )</f>
        <v xml:space="preserve">เด็กชายกุลพิพัฒน์ เหมพลอย  </v>
      </c>
      <c r="C5" s="110" t="str">
        <f>IF(บันทึกเวลาเรียน!W5="",""," " &amp; บันทึกเวลาเรียน!W5 &amp; " ")</f>
        <v xml:space="preserve"> 0 </v>
      </c>
      <c r="D5" s="97" t="s">
        <v>216</v>
      </c>
      <c r="E5" s="98" t="s">
        <v>84</v>
      </c>
      <c r="F5" s="99" t="s">
        <v>97</v>
      </c>
    </row>
    <row r="6" spans="1:6" ht="21" customHeight="1">
      <c r="A6" s="111" t="str">
        <f>IF(รายชื่อสมาชิก!A6="","",รายชื่อสมาชิก!A6&amp; "  " )</f>
        <v xml:space="preserve">2  </v>
      </c>
      <c r="B6" s="112" t="str">
        <f>IF(รายชื่อสมาชิก!D6="","",รายชื่อสมาชิก!D6&amp; "  " )</f>
        <v xml:space="preserve">เด็กชายจิตกร แสงดาวงค์  </v>
      </c>
      <c r="C6" s="113" t="str">
        <f>IF(บันทึกเวลาเรียน!W6="",""," " &amp; บันทึกเวลาเรียน!W6 &amp; " ")</f>
        <v xml:space="preserve"> 0 </v>
      </c>
      <c r="D6" s="100"/>
      <c r="E6" s="101" t="s">
        <v>84</v>
      </c>
      <c r="F6" s="102" t="s">
        <v>97</v>
      </c>
    </row>
    <row r="7" spans="1:6" ht="21" customHeight="1">
      <c r="A7" s="111" t="str">
        <f>IF(รายชื่อสมาชิก!A7="","",รายชื่อสมาชิก!A7&amp; "  " )</f>
        <v xml:space="preserve">3  </v>
      </c>
      <c r="B7" s="112" t="str">
        <f>IF(รายชื่อสมาชิก!D7="","",รายชื่อสมาชิก!D7&amp; "  " )</f>
        <v xml:space="preserve">เด็กชายชุติเดช ปิ่นสุวรรณ์  </v>
      </c>
      <c r="C7" s="113" t="str">
        <f>IF(บันทึกเวลาเรียน!W7="",""," " &amp; บันทึกเวลาเรียน!W7 &amp; " ")</f>
        <v xml:space="preserve"> 0 </v>
      </c>
      <c r="D7" s="100"/>
      <c r="E7" s="101" t="s">
        <v>84</v>
      </c>
      <c r="F7" s="102"/>
    </row>
    <row r="8" spans="1:6" ht="21" customHeight="1">
      <c r="A8" s="111" t="str">
        <f>IF(รายชื่อสมาชิก!A8="","",รายชื่อสมาชิก!A8&amp; "  " )</f>
        <v xml:space="preserve">4  </v>
      </c>
      <c r="B8" s="112" t="str">
        <f>IF(รายชื่อสมาชิก!D8="","",รายชื่อสมาชิก!D8&amp; "  " )</f>
        <v xml:space="preserve">เด็กชายธนากร ภิญโญ  </v>
      </c>
      <c r="C8" s="113" t="str">
        <f>IF(บันทึกเวลาเรียน!W8="",""," " &amp; บันทึกเวลาเรียน!W8 &amp; " ")</f>
        <v xml:space="preserve"> 0 </v>
      </c>
      <c r="D8" s="100"/>
      <c r="E8" s="101" t="s">
        <v>84</v>
      </c>
      <c r="F8" s="102" t="s">
        <v>84</v>
      </c>
    </row>
    <row r="9" spans="1:6" ht="21" customHeight="1">
      <c r="A9" s="111" t="str">
        <f>IF(รายชื่อสมาชิก!A9="","",รายชื่อสมาชิก!A9&amp; "  " )</f>
        <v xml:space="preserve">5  </v>
      </c>
      <c r="B9" s="112" t="str">
        <f>IF(รายชื่อสมาชิก!D9="","",รายชื่อสมาชิก!D9&amp; "  " )</f>
        <v xml:space="preserve">รง  </v>
      </c>
      <c r="C9" s="113" t="str">
        <f>IF(บันทึกเวลาเรียน!W9="",""," " &amp; บันทึกเวลาเรียน!W9 &amp; " ")</f>
        <v xml:space="preserve"> 0 </v>
      </c>
      <c r="D9" s="100"/>
      <c r="E9" s="101"/>
      <c r="F9" s="102"/>
    </row>
    <row r="10" spans="1:6" ht="21" customHeight="1">
      <c r="A10" s="111" t="str">
        <f>IF(รายชื่อสมาชิก!A10="","",รายชื่อสมาชิก!A10&amp; "  " )</f>
        <v/>
      </c>
      <c r="B10" s="112" t="str">
        <f>IF(รายชื่อสมาชิก!D10="","",รายชื่อสมาชิก!D10&amp; "  " )</f>
        <v/>
      </c>
      <c r="C10" s="113" t="str">
        <f>IF(บันทึกเวลาเรียน!W10="",""," " &amp; บันทึกเวลาเรียน!W10 &amp; " ")</f>
        <v/>
      </c>
      <c r="D10" s="100"/>
      <c r="E10" s="101"/>
      <c r="F10" s="102"/>
    </row>
    <row r="11" spans="1:6" ht="21" customHeight="1">
      <c r="A11" s="111" t="str">
        <f>IF(รายชื่อสมาชิก!A11="","",รายชื่อสมาชิก!A11&amp; "  " )</f>
        <v/>
      </c>
      <c r="B11" s="112" t="str">
        <f>IF(รายชื่อสมาชิก!D11="","",รายชื่อสมาชิก!D11&amp; "  " )</f>
        <v/>
      </c>
      <c r="C11" s="113" t="str">
        <f>IF(บันทึกเวลาเรียน!W11="",""," " &amp; บันทึกเวลาเรียน!W11 &amp; " ")</f>
        <v/>
      </c>
      <c r="D11" s="100"/>
      <c r="E11" s="101"/>
      <c r="F11" s="102"/>
    </row>
    <row r="12" spans="1:6" ht="21" customHeight="1">
      <c r="A12" s="111" t="str">
        <f>IF(รายชื่อสมาชิก!A12="","",รายชื่อสมาชิก!A12&amp; "  " )</f>
        <v/>
      </c>
      <c r="B12" s="112" t="str">
        <f>IF(รายชื่อสมาชิก!D12="","",รายชื่อสมาชิก!D12&amp; "  " )</f>
        <v/>
      </c>
      <c r="C12" s="113" t="str">
        <f>IF(บันทึกเวลาเรียน!W12="",""," " &amp; บันทึกเวลาเรียน!W12 &amp; " ")</f>
        <v/>
      </c>
      <c r="D12" s="100"/>
      <c r="E12" s="101"/>
      <c r="F12" s="102"/>
    </row>
    <row r="13" spans="1:6" ht="21" customHeight="1">
      <c r="A13" s="111" t="str">
        <f>IF(รายชื่อสมาชิก!A13="","",รายชื่อสมาชิก!A13&amp; "  " )</f>
        <v/>
      </c>
      <c r="B13" s="112" t="str">
        <f>IF(รายชื่อสมาชิก!D13="","",รายชื่อสมาชิก!D13&amp; "  " )</f>
        <v/>
      </c>
      <c r="C13" s="113" t="str">
        <f>IF(บันทึกเวลาเรียน!W13="",""," " &amp; บันทึกเวลาเรียน!W13 &amp; " ")</f>
        <v/>
      </c>
      <c r="D13" s="100"/>
      <c r="E13" s="101"/>
      <c r="F13" s="102"/>
    </row>
    <row r="14" spans="1:6" ht="21" customHeight="1">
      <c r="A14" s="111" t="str">
        <f>IF(รายชื่อสมาชิก!A14="","",รายชื่อสมาชิก!A14&amp; "  " )</f>
        <v/>
      </c>
      <c r="B14" s="112" t="str">
        <f>IF(รายชื่อสมาชิก!D14="","",รายชื่อสมาชิก!D14&amp; "  " )</f>
        <v/>
      </c>
      <c r="C14" s="113" t="str">
        <f>IF(บันทึกเวลาเรียน!W14="",""," " &amp; บันทึกเวลาเรียน!W14 &amp; " ")</f>
        <v/>
      </c>
      <c r="D14" s="100"/>
      <c r="E14" s="101"/>
      <c r="F14" s="102"/>
    </row>
    <row r="15" spans="1:6" ht="21" customHeight="1">
      <c r="A15" s="111" t="str">
        <f>IF(รายชื่อสมาชิก!A15="","",รายชื่อสมาชิก!A15&amp; "  " )</f>
        <v/>
      </c>
      <c r="B15" s="112" t="str">
        <f>IF(รายชื่อสมาชิก!D15="","",รายชื่อสมาชิก!D15&amp; "  " )</f>
        <v/>
      </c>
      <c r="C15" s="113" t="str">
        <f>IF(บันทึกเวลาเรียน!W15="",""," " &amp; บันทึกเวลาเรียน!W15 &amp; " ")</f>
        <v/>
      </c>
      <c r="D15" s="100"/>
      <c r="E15" s="101"/>
      <c r="F15" s="102"/>
    </row>
    <row r="16" spans="1:6" ht="21" customHeight="1">
      <c r="A16" s="111" t="str">
        <f>IF(รายชื่อสมาชิก!A16="","",รายชื่อสมาชิก!A16&amp; "  " )</f>
        <v/>
      </c>
      <c r="B16" s="112" t="str">
        <f>IF(รายชื่อสมาชิก!D16="","",รายชื่อสมาชิก!D16&amp; "  " )</f>
        <v/>
      </c>
      <c r="C16" s="113" t="str">
        <f>IF(บันทึกเวลาเรียน!W16="",""," " &amp; บันทึกเวลาเรียน!W16 &amp; " ")</f>
        <v/>
      </c>
      <c r="D16" s="100"/>
      <c r="E16" s="101"/>
      <c r="F16" s="102"/>
    </row>
    <row r="17" spans="1:24" ht="21" customHeight="1">
      <c r="A17" s="111" t="str">
        <f>IF(รายชื่อสมาชิก!A17="","",รายชื่อสมาชิก!A17&amp; "  " )</f>
        <v/>
      </c>
      <c r="B17" s="112" t="str">
        <f>IF(รายชื่อสมาชิก!D17="","",รายชื่อสมาชิก!D17&amp; "  " )</f>
        <v/>
      </c>
      <c r="C17" s="113" t="str">
        <f>IF(บันทึกเวลาเรียน!W17="",""," " &amp; บันทึกเวลาเรียน!W17 &amp; " ")</f>
        <v/>
      </c>
      <c r="D17" s="100"/>
      <c r="E17" s="101"/>
      <c r="F17" s="102"/>
    </row>
    <row r="18" spans="1:24" ht="21" customHeight="1">
      <c r="A18" s="111" t="str">
        <f>IF(รายชื่อสมาชิก!A18="","",รายชื่อสมาชิก!A18&amp; "  " )</f>
        <v/>
      </c>
      <c r="B18" s="112" t="str">
        <f>IF(รายชื่อสมาชิก!D18="","",รายชื่อสมาชิก!D18&amp; "  " )</f>
        <v/>
      </c>
      <c r="C18" s="113" t="str">
        <f>IF(บันทึกเวลาเรียน!W18="",""," " &amp; บันทึกเวลาเรียน!W18 &amp; " ")</f>
        <v/>
      </c>
      <c r="D18" s="100"/>
      <c r="E18" s="101"/>
      <c r="F18" s="102"/>
    </row>
    <row r="19" spans="1:24" ht="21" customHeight="1">
      <c r="A19" s="111" t="str">
        <f>IF(รายชื่อสมาชิก!A19="","",รายชื่อสมาชิก!A19&amp; "  " )</f>
        <v/>
      </c>
      <c r="B19" s="112" t="str">
        <f>IF(รายชื่อสมาชิก!D19="","",รายชื่อสมาชิก!D19&amp; "  " )</f>
        <v/>
      </c>
      <c r="C19" s="113" t="str">
        <f>IF(บันทึกเวลาเรียน!W19="",""," " &amp; บันทึกเวลาเรียน!W19 &amp; " ")</f>
        <v/>
      </c>
      <c r="D19" s="100"/>
      <c r="E19" s="101"/>
      <c r="F19" s="102"/>
    </row>
    <row r="20" spans="1:24" ht="21" customHeight="1">
      <c r="A20" s="111" t="str">
        <f>IF(รายชื่อสมาชิก!A20="","",รายชื่อสมาชิก!A20&amp; "  " )</f>
        <v/>
      </c>
      <c r="B20" s="112" t="str">
        <f>IF(รายชื่อสมาชิก!D20="","",รายชื่อสมาชิก!D20&amp; "  " )</f>
        <v/>
      </c>
      <c r="C20" s="113" t="str">
        <f>IF(บันทึกเวลาเรียน!W20="",""," " &amp; บันทึกเวลาเรียน!W20 &amp; " ")</f>
        <v/>
      </c>
      <c r="D20" s="100"/>
      <c r="E20" s="101"/>
      <c r="F20" s="102"/>
    </row>
    <row r="21" spans="1:24" ht="21" customHeight="1">
      <c r="A21" s="111" t="str">
        <f>IF(รายชื่อสมาชิก!A21="","",รายชื่อสมาชิก!A21&amp; "  " )</f>
        <v/>
      </c>
      <c r="B21" s="112" t="str">
        <f>IF(รายชื่อสมาชิก!D21="","",รายชื่อสมาชิก!D21&amp; "  " )</f>
        <v/>
      </c>
      <c r="C21" s="113" t="str">
        <f>IF(บันทึกเวลาเรียน!W21="",""," " &amp; บันทึกเวลาเรียน!W21 &amp; " ")</f>
        <v/>
      </c>
      <c r="D21" s="100"/>
      <c r="E21" s="103"/>
      <c r="F21" s="104"/>
    </row>
    <row r="22" spans="1:24" ht="21" customHeight="1">
      <c r="A22" s="111" t="str">
        <f>IF(รายชื่อสมาชิก!A22="","",รายชื่อสมาชิก!A22&amp; "  " )</f>
        <v/>
      </c>
      <c r="B22" s="112" t="str">
        <f>IF(รายชื่อสมาชิก!D22="","",รายชื่อสมาชิก!D22&amp; "  " )</f>
        <v/>
      </c>
      <c r="C22" s="113" t="str">
        <f>IF(บันทึกเวลาเรียน!W22="",""," " &amp; บันทึกเวลาเรียน!W22 &amp; " ")</f>
        <v/>
      </c>
      <c r="D22" s="100"/>
      <c r="E22" s="103"/>
      <c r="F22" s="104"/>
    </row>
    <row r="23" spans="1:24" ht="21" customHeight="1">
      <c r="A23" s="111" t="str">
        <f>IF(รายชื่อสมาชิก!A23="","",รายชื่อสมาชิก!A23&amp; "  " )</f>
        <v/>
      </c>
      <c r="B23" s="112" t="str">
        <f>IF(รายชื่อสมาชิก!D23="","",รายชื่อสมาชิก!D23&amp; "  " )</f>
        <v/>
      </c>
      <c r="C23" s="113" t="str">
        <f>IF(บันทึกเวลาเรียน!W23="",""," " &amp; บันทึกเวลาเรียน!W23 &amp; " ")</f>
        <v/>
      </c>
      <c r="D23" s="100"/>
      <c r="E23" s="103"/>
      <c r="F23" s="104"/>
    </row>
    <row r="24" spans="1:24" ht="21" customHeight="1">
      <c r="A24" s="111" t="str">
        <f>IF(รายชื่อสมาชิก!A24="","",รายชื่อสมาชิก!A24&amp; "  " )</f>
        <v/>
      </c>
      <c r="B24" s="112" t="str">
        <f>IF(รายชื่อสมาชิก!D24="","",รายชื่อสมาชิก!D24&amp; "  " )</f>
        <v/>
      </c>
      <c r="C24" s="113" t="str">
        <f>IF(บันทึกเวลาเรียน!W24="",""," " &amp; บันทึกเวลาเรียน!W24 &amp; " ")</f>
        <v/>
      </c>
      <c r="D24" s="100"/>
      <c r="E24" s="103"/>
      <c r="F24" s="104"/>
    </row>
    <row r="25" spans="1:24" ht="21" customHeight="1" thickBot="1">
      <c r="A25" s="114" t="str">
        <f>IF(รายชื่อสมาชิก!A25="","",รายชื่อสมาชิก!A25&amp; "  " )</f>
        <v/>
      </c>
      <c r="B25" s="115" t="str">
        <f>IF(รายชื่อสมาชิก!D25="","",รายชื่อสมาชิก!D25&amp; "  " )</f>
        <v/>
      </c>
      <c r="C25" s="116" t="str">
        <f>IF(บันทึกเวลาเรียน!W25="",""," " &amp; บันทึกเวลาเรียน!W25 &amp; " ")</f>
        <v/>
      </c>
      <c r="D25" s="105"/>
      <c r="E25" s="106"/>
      <c r="F25" s="107"/>
    </row>
    <row r="26" spans="1:24" ht="21" customHeight="1">
      <c r="A26" s="362"/>
      <c r="B26" s="363"/>
      <c r="C26" s="364"/>
      <c r="D26" s="368"/>
      <c r="E26" s="368"/>
      <c r="F26" s="370"/>
    </row>
    <row r="27" spans="1:24" ht="21" customHeight="1" thickBot="1">
      <c r="A27" s="365"/>
      <c r="B27" s="366"/>
      <c r="C27" s="367"/>
      <c r="D27" s="369"/>
      <c r="E27" s="369"/>
      <c r="F27" s="371"/>
    </row>
    <row r="28" spans="1:24" ht="13.5" customHeight="1">
      <c r="A28" s="117"/>
      <c r="B28" s="118"/>
      <c r="C28" s="118"/>
      <c r="D28" s="118"/>
      <c r="E28" s="118"/>
      <c r="F28" s="119"/>
    </row>
    <row r="29" spans="1:24">
      <c r="A29" s="120" t="s">
        <v>52</v>
      </c>
      <c r="B29" s="121"/>
      <c r="C29" s="122" t="s">
        <v>52</v>
      </c>
      <c r="D29" s="338"/>
      <c r="E29" s="338"/>
      <c r="F29" s="123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</row>
    <row r="30" spans="1:24">
      <c r="A30" s="120"/>
      <c r="B30" s="129" t="str">
        <f>IF(ปก!H10="","","( " &amp; ปก!H10 &amp; " )")</f>
        <v>( นางสาวสุจิตรา  โชคเจริญ )</v>
      </c>
      <c r="C30" s="122"/>
      <c r="D30" s="337" t="str">
        <f>IF(ปก!E27="",""," " &amp; ปก!E27 &amp; " ")</f>
        <v xml:space="preserve"> (นายกานต์ สุขกลาง) </v>
      </c>
      <c r="E30" s="337"/>
      <c r="F30" s="123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1:24">
      <c r="A31" s="120"/>
      <c r="B31" s="129" t="s">
        <v>191</v>
      </c>
      <c r="C31" s="122"/>
      <c r="D31" s="340"/>
      <c r="E31" s="340"/>
      <c r="F31" s="123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>
      <c r="A32" s="120"/>
      <c r="B32" s="130"/>
      <c r="C32" s="122"/>
      <c r="D32" s="130" t="s">
        <v>213</v>
      </c>
      <c r="E32" s="130" t="s">
        <v>214</v>
      </c>
      <c r="F32" s="123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6">
      <c r="A33" s="124" t="s">
        <v>52</v>
      </c>
      <c r="B33" s="125"/>
      <c r="C33" s="126" t="s">
        <v>52</v>
      </c>
      <c r="D33" s="338"/>
      <c r="E33" s="338"/>
      <c r="F33" s="119"/>
    </row>
    <row r="34" spans="1:6">
      <c r="A34" s="61"/>
      <c r="B34" s="127" t="str">
        <f>IF(ปก!H11="","","( " &amp; ปก!H11 &amp; " )")</f>
        <v>( นางสาวภัครภัทร ไชยสา )</v>
      </c>
      <c r="D34" s="337" t="str">
        <f>IF(ปก!E30="",""," " &amp; ปก!E30 &amp; " ")</f>
        <v xml:space="preserve"> (นางสาวศิริลักษณ์ สืบไทย) </v>
      </c>
      <c r="E34" s="337"/>
      <c r="F34" s="62"/>
    </row>
    <row r="35" spans="1:6" ht="25.2" thickBot="1">
      <c r="A35" s="29"/>
      <c r="B35" s="128" t="s">
        <v>191</v>
      </c>
      <c r="C35" s="31"/>
      <c r="D35" s="339" t="s">
        <v>215</v>
      </c>
      <c r="E35" s="339"/>
      <c r="F35" s="32"/>
    </row>
  </sheetData>
  <sheetProtection algorithmName="SHA-512" hashValue="khoECR6tzy2WPUzt1EpnSQDhQi1gWiF4DAxVrvECPG/Wcgc0SlwZ4cCVVI29JW1W917hpVEQepkmaBw79VEq/A==" saltValue="gGSejPl3FSr/cqQKlN0elA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4" zoomScaleNormal="100" workbookViewId="0">
      <selection activeCell="E31" sqref="E31:I31"/>
    </sheetView>
  </sheetViews>
  <sheetFormatPr defaultColWidth="9.109375" defaultRowHeight="21"/>
  <cols>
    <col min="1" max="2" width="9.109375" style="149"/>
    <col min="3" max="5" width="6.5546875" style="149" customWidth="1"/>
    <col min="6" max="6" width="8.44140625" style="149" customWidth="1"/>
    <col min="7" max="7" width="1.44140625" style="149" customWidth="1"/>
    <col min="8" max="11" width="6.5546875" style="149" customWidth="1"/>
    <col min="12" max="12" width="2.44140625" style="149" customWidth="1"/>
    <col min="13" max="13" width="9.44140625" style="149" customWidth="1"/>
    <col min="14" max="14" width="6.44140625" style="149" customWidth="1"/>
    <col min="15" max="567" width="0" style="149" hidden="1" customWidth="1"/>
    <col min="568" max="16384" width="9.109375" style="149"/>
  </cols>
  <sheetData>
    <row r="1" spans="2:14" ht="31.95" customHeight="1"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98" t="s">
        <v>226</v>
      </c>
      <c r="M1" s="198"/>
      <c r="N1" s="199"/>
    </row>
    <row r="2" spans="2:14" ht="25.8">
      <c r="B2" s="150"/>
      <c r="L2" s="201" t="s">
        <v>249</v>
      </c>
      <c r="M2" s="201"/>
      <c r="N2" s="167" t="s">
        <v>212</v>
      </c>
    </row>
    <row r="3" spans="2:14" ht="26.4" customHeight="1">
      <c r="B3" s="150"/>
      <c r="N3" s="151"/>
    </row>
    <row r="4" spans="2:14" ht="35.25" customHeight="1">
      <c r="B4" s="175" t="s">
        <v>33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2:14" ht="30" customHeight="1">
      <c r="B5" s="178" t="s">
        <v>34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</row>
    <row r="6" spans="2:14" ht="33">
      <c r="B6" s="178" t="s">
        <v>35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2"/>
    </row>
    <row r="7" spans="2:14">
      <c r="B7" s="152"/>
      <c r="C7" s="183" t="s">
        <v>193</v>
      </c>
      <c r="D7" s="183"/>
      <c r="E7" s="153">
        <v>1</v>
      </c>
      <c r="F7" s="185" t="s">
        <v>194</v>
      </c>
      <c r="G7" s="185"/>
      <c r="H7" s="185"/>
      <c r="I7" s="154" t="s">
        <v>195</v>
      </c>
      <c r="J7" s="145">
        <v>20</v>
      </c>
      <c r="K7" s="185" t="s">
        <v>196</v>
      </c>
      <c r="L7" s="185"/>
      <c r="M7" s="185"/>
      <c r="N7" s="155"/>
    </row>
    <row r="8" spans="2:14">
      <c r="B8" s="152"/>
      <c r="C8" s="184"/>
      <c r="D8" s="184"/>
      <c r="E8" s="156"/>
      <c r="F8" s="185" t="s">
        <v>201</v>
      </c>
      <c r="G8" s="185"/>
      <c r="H8" s="146">
        <v>1</v>
      </c>
      <c r="I8" s="183" t="s">
        <v>202</v>
      </c>
      <c r="J8" s="183"/>
      <c r="K8" s="202">
        <v>2568</v>
      </c>
      <c r="L8" s="202"/>
      <c r="M8" s="156"/>
      <c r="N8" s="155"/>
    </row>
    <row r="9" spans="2:14">
      <c r="B9" s="152"/>
      <c r="C9" s="184" t="s">
        <v>231</v>
      </c>
      <c r="D9" s="184"/>
      <c r="E9" s="184"/>
      <c r="F9" s="203" t="s">
        <v>262</v>
      </c>
      <c r="G9" s="203"/>
      <c r="H9" s="203"/>
      <c r="I9" s="203"/>
      <c r="J9" s="203"/>
      <c r="K9" s="203"/>
      <c r="L9" s="203"/>
      <c r="M9" s="203"/>
      <c r="N9" s="155"/>
    </row>
    <row r="10" spans="2:14">
      <c r="B10" s="152"/>
      <c r="C10" s="156"/>
      <c r="D10" s="156"/>
      <c r="E10" s="184" t="s">
        <v>51</v>
      </c>
      <c r="F10" s="184"/>
      <c r="G10" s="156">
        <v>1</v>
      </c>
      <c r="H10" s="200" t="s">
        <v>204</v>
      </c>
      <c r="I10" s="200"/>
      <c r="J10" s="200"/>
      <c r="K10" s="200"/>
      <c r="L10" s="200"/>
      <c r="M10" s="156"/>
      <c r="N10" s="155"/>
    </row>
    <row r="11" spans="2:14">
      <c r="B11" s="152"/>
      <c r="C11" s="156"/>
      <c r="D11" s="156"/>
      <c r="E11" s="156"/>
      <c r="F11" s="156"/>
      <c r="G11" s="156">
        <v>2</v>
      </c>
      <c r="H11" s="200" t="s">
        <v>206</v>
      </c>
      <c r="I11" s="200"/>
      <c r="J11" s="200"/>
      <c r="K11" s="200"/>
      <c r="L11" s="200"/>
      <c r="M11" s="156"/>
      <c r="N11" s="155"/>
    </row>
    <row r="12" spans="2:14" ht="6" customHeight="1" thickBot="1">
      <c r="B12" s="150"/>
      <c r="N12" s="151"/>
    </row>
    <row r="13" spans="2:14">
      <c r="B13" s="157" t="s">
        <v>36</v>
      </c>
      <c r="C13" s="192" t="s">
        <v>37</v>
      </c>
      <c r="D13" s="193"/>
      <c r="E13" s="193"/>
      <c r="F13" s="193"/>
      <c r="G13" s="193"/>
      <c r="H13" s="193"/>
      <c r="I13" s="193"/>
      <c r="J13" s="193"/>
      <c r="K13" s="193"/>
      <c r="L13" s="193"/>
      <c r="M13" s="147"/>
      <c r="N13" s="158"/>
    </row>
    <row r="14" spans="2:14" ht="21.6" thickBot="1">
      <c r="B14" s="159" t="s">
        <v>38</v>
      </c>
      <c r="C14" s="194" t="s">
        <v>39</v>
      </c>
      <c r="D14" s="195"/>
      <c r="E14" s="195"/>
      <c r="F14" s="195"/>
      <c r="G14" s="195"/>
      <c r="H14" s="195"/>
      <c r="I14" s="195"/>
      <c r="J14" s="195"/>
      <c r="K14" s="195"/>
      <c r="L14" s="196"/>
      <c r="M14" s="168" t="s">
        <v>2</v>
      </c>
      <c r="N14" s="169"/>
    </row>
    <row r="15" spans="2:14" ht="21.6" thickBot="1">
      <c r="B15" s="160" t="s">
        <v>40</v>
      </c>
      <c r="C15" s="170" t="s">
        <v>84</v>
      </c>
      <c r="D15" s="171"/>
      <c r="E15" s="171"/>
      <c r="F15" s="171"/>
      <c r="G15" s="172"/>
      <c r="H15" s="173" t="s">
        <v>97</v>
      </c>
      <c r="I15" s="171"/>
      <c r="J15" s="171"/>
      <c r="K15" s="171"/>
      <c r="L15" s="174"/>
      <c r="M15" s="161"/>
      <c r="N15" s="162"/>
    </row>
    <row r="16" spans="2:14" ht="21.6" thickBot="1">
      <c r="B16" s="163">
        <f>IF(COUNTA(รายชื่อสมาชิก!D5:D29)=0,"",COUNTA(รายชื่อสมาชิก!D5:D29))</f>
        <v>5</v>
      </c>
      <c r="C16" s="186">
        <f>IF($B$16="","",IF(COUNTIF(การประเมิน!$F$5:$F$25,$C$15)=0,"",COUNTIF(การประเมิน!$F$5:$F$25,$C$15)))</f>
        <v>1</v>
      </c>
      <c r="D16" s="187"/>
      <c r="E16" s="187"/>
      <c r="F16" s="187"/>
      <c r="G16" s="188"/>
      <c r="H16" s="189">
        <f>IF($B$16="","",IF(COUNTIF(การประเมิน!$F$5:$F$25,$H$15)=0,"",COUNTIF(การประเมิน!$F$5:$F$25,$H$15)))</f>
        <v>2</v>
      </c>
      <c r="I16" s="187"/>
      <c r="J16" s="187"/>
      <c r="K16" s="187"/>
      <c r="L16" s="190"/>
      <c r="M16" s="161"/>
      <c r="N16" s="162"/>
    </row>
    <row r="17" spans="2:14" ht="7.5" customHeight="1">
      <c r="B17" s="150"/>
      <c r="N17" s="151"/>
    </row>
    <row r="18" spans="2:14" ht="6.75" customHeight="1">
      <c r="B18" s="150"/>
      <c r="N18" s="151"/>
    </row>
    <row r="19" spans="2:14" ht="19.95" customHeight="1">
      <c r="B19" s="150"/>
      <c r="E19" s="156" t="s">
        <v>41</v>
      </c>
      <c r="N19" s="151"/>
    </row>
    <row r="20" spans="2:14">
      <c r="B20" s="150"/>
      <c r="C20" s="149" t="s">
        <v>42</v>
      </c>
      <c r="N20" s="151"/>
    </row>
    <row r="21" spans="2:14">
      <c r="B21" s="150"/>
      <c r="C21" s="149" t="s">
        <v>42</v>
      </c>
      <c r="N21" s="151"/>
    </row>
    <row r="22" spans="2:14">
      <c r="B22" s="150"/>
      <c r="C22" s="149" t="s">
        <v>43</v>
      </c>
      <c r="N22" s="151"/>
    </row>
    <row r="23" spans="2:14">
      <c r="B23" s="150"/>
      <c r="C23" s="149" t="s">
        <v>250</v>
      </c>
      <c r="N23" s="151"/>
    </row>
    <row r="24" spans="2:14" ht="26.25" customHeight="1">
      <c r="B24" s="152"/>
      <c r="D24" s="156" t="s">
        <v>44</v>
      </c>
      <c r="N24" s="151"/>
    </row>
    <row r="25" spans="2:14" ht="15.6" customHeight="1">
      <c r="B25" s="150"/>
      <c r="N25" s="151"/>
    </row>
    <row r="26" spans="2:14">
      <c r="B26" s="150"/>
      <c r="C26" s="164"/>
      <c r="E26" s="149" t="s">
        <v>50</v>
      </c>
      <c r="N26" s="151"/>
    </row>
    <row r="27" spans="2:14" ht="21.75" customHeight="1">
      <c r="B27" s="150"/>
      <c r="E27" s="197" t="s">
        <v>251</v>
      </c>
      <c r="F27" s="197"/>
      <c r="G27" s="197"/>
      <c r="H27" s="197"/>
      <c r="I27" s="197"/>
      <c r="N27" s="151"/>
    </row>
    <row r="28" spans="2:14" ht="24.6" customHeight="1">
      <c r="B28" s="150"/>
      <c r="E28" s="164" t="s">
        <v>45</v>
      </c>
      <c r="F28" s="149" t="s">
        <v>46</v>
      </c>
      <c r="H28" s="164" t="s">
        <v>45</v>
      </c>
      <c r="I28" s="149" t="s">
        <v>47</v>
      </c>
      <c r="N28" s="151"/>
    </row>
    <row r="29" spans="2:14" ht="28.2" customHeight="1">
      <c r="B29" s="150"/>
      <c r="C29" s="164"/>
      <c r="E29" s="149" t="s">
        <v>48</v>
      </c>
      <c r="N29" s="151"/>
    </row>
    <row r="30" spans="2:14">
      <c r="B30" s="150"/>
      <c r="E30" s="197" t="s">
        <v>232</v>
      </c>
      <c r="F30" s="197"/>
      <c r="G30" s="197"/>
      <c r="H30" s="197"/>
      <c r="I30" s="197"/>
      <c r="N30" s="151"/>
    </row>
    <row r="31" spans="2:14">
      <c r="B31" s="150"/>
      <c r="E31" s="191" t="s">
        <v>265</v>
      </c>
      <c r="F31" s="191"/>
      <c r="G31" s="191"/>
      <c r="H31" s="191"/>
      <c r="I31" s="191"/>
      <c r="N31" s="151"/>
    </row>
    <row r="32" spans="2:14" ht="21.6" thickBot="1">
      <c r="B32" s="161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2"/>
    </row>
  </sheetData>
  <sheetProtection algorithmName="SHA-512" hashValue="MFSuIsHQCJ8KSH1TK+8o6NLXADqdYuIDHPhNUFEYkTD08cPiUibrMNucfzxyR8F01fQO4ey2HFcrhB1rg9NSVw==" saltValue="1wnwy58VUHtX0p+fQPrZ+w==" spinCount="100000" sheet="1" objects="1" scenarios="1" selectLockedCells="1"/>
  <mergeCells count="27">
    <mergeCell ref="L1:N1"/>
    <mergeCell ref="H10:L10"/>
    <mergeCell ref="H11:L11"/>
    <mergeCell ref="E10:F10"/>
    <mergeCell ref="C9:E9"/>
    <mergeCell ref="L2:M2"/>
    <mergeCell ref="K8:L8"/>
    <mergeCell ref="F9:M9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17499999999999999" header="0.3" footer="0.3"/>
  <pageSetup paperSize="9" pageOrder="overThenDown" orientation="portrait" horizontalDpi="4294967293" r:id="rId1"/>
  <headerFooter alignWithMargins="0"/>
  <ignoredErrors>
    <ignoredError sqref="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view="pageLayout" topLeftCell="A25" zoomScaleNormal="93" workbookViewId="0">
      <selection activeCell="C7" sqref="C7:F10"/>
    </sheetView>
  </sheetViews>
  <sheetFormatPr defaultColWidth="9" defaultRowHeight="24.6"/>
  <cols>
    <col min="1" max="2" width="11.109375" style="15" customWidth="1"/>
    <col min="3" max="3" width="51.44140625" style="15" customWidth="1"/>
    <col min="4" max="4" width="23.88671875" style="15" hidden="1" customWidth="1"/>
    <col min="5" max="16384" width="9" style="15"/>
  </cols>
  <sheetData>
    <row r="1" spans="1:6" ht="20.25" customHeight="1">
      <c r="A1" s="256" t="s">
        <v>227</v>
      </c>
      <c r="B1" s="257"/>
      <c r="C1" s="257"/>
      <c r="D1" s="257"/>
      <c r="E1" s="257"/>
      <c r="F1" s="258"/>
    </row>
    <row r="2" spans="1:6" ht="20.25" customHeight="1" thickBot="1">
      <c r="A2" s="259"/>
      <c r="B2" s="260"/>
      <c r="C2" s="260"/>
      <c r="D2" s="260"/>
      <c r="E2" s="260"/>
      <c r="F2" s="261"/>
    </row>
    <row r="3" spans="1:6" ht="20.25" customHeight="1" thickBot="1">
      <c r="A3" s="262" t="s">
        <v>228</v>
      </c>
      <c r="B3" s="263"/>
      <c r="C3" s="264" t="str">
        <f>IF(ปก!F9="","","( " &amp; ปก!F9 &amp; " )")</f>
        <v>( (พิมพ์ชื่อชุมนุม.....) )</v>
      </c>
      <c r="D3" s="265"/>
      <c r="E3" s="265"/>
      <c r="F3" s="266"/>
    </row>
    <row r="4" spans="1:6" ht="20.25" customHeight="1" thickBot="1">
      <c r="A4" s="74" t="s">
        <v>36</v>
      </c>
      <c r="B4" s="75" t="str">
        <f>IF(ปก!J7="","","( " &amp; ปก!J7 &amp; " )")</f>
        <v>( 20 )</v>
      </c>
      <c r="C4" s="76" t="s">
        <v>200</v>
      </c>
      <c r="D4" s="77"/>
      <c r="E4" s="77"/>
      <c r="F4" s="78"/>
    </row>
    <row r="5" spans="1:6" ht="20.25" customHeight="1">
      <c r="A5" s="248" t="s">
        <v>192</v>
      </c>
      <c r="B5" s="79" t="s">
        <v>198</v>
      </c>
      <c r="C5" s="250" t="str">
        <f>IF(ปก!H10="","","( " &amp; ปก!H10 &amp; " )")</f>
        <v>( นางสาวสุจิตรา  โชคเจริญ )</v>
      </c>
      <c r="D5" s="251"/>
      <c r="E5" s="251"/>
      <c r="F5" s="252"/>
    </row>
    <row r="6" spans="1:6" ht="20.25" customHeight="1" thickBot="1">
      <c r="A6" s="249"/>
      <c r="B6" s="80" t="s">
        <v>199</v>
      </c>
      <c r="C6" s="253" t="str">
        <f>IF(ปก!H11="","","( " &amp; ปก!H11&amp; " )")</f>
        <v>( นางสาวภัครภัทร ไชยสา )</v>
      </c>
      <c r="D6" s="254"/>
      <c r="E6" s="254"/>
      <c r="F6" s="255"/>
    </row>
    <row r="7" spans="1:6" ht="20.25" customHeight="1">
      <c r="A7" s="225" t="s">
        <v>197</v>
      </c>
      <c r="B7" s="226"/>
      <c r="C7" s="230"/>
      <c r="D7" s="231"/>
      <c r="E7" s="231"/>
      <c r="F7" s="232"/>
    </row>
    <row r="8" spans="1:6" ht="12" customHeight="1">
      <c r="A8" s="227"/>
      <c r="B8" s="226"/>
      <c r="C8" s="230"/>
      <c r="D8" s="231"/>
      <c r="E8" s="231"/>
      <c r="F8" s="232"/>
    </row>
    <row r="9" spans="1:6" ht="20.25" customHeight="1">
      <c r="A9" s="227"/>
      <c r="B9" s="226"/>
      <c r="C9" s="230"/>
      <c r="D9" s="231"/>
      <c r="E9" s="231"/>
      <c r="F9" s="232"/>
    </row>
    <row r="10" spans="1:6" ht="20.25" customHeight="1" thickBot="1">
      <c r="A10" s="228"/>
      <c r="B10" s="229"/>
      <c r="C10" s="233"/>
      <c r="D10" s="234"/>
      <c r="E10" s="234"/>
      <c r="F10" s="235"/>
    </row>
    <row r="11" spans="1:6" ht="20.25" customHeight="1">
      <c r="A11" s="217" t="s">
        <v>3</v>
      </c>
      <c r="B11" s="218"/>
      <c r="C11" s="236"/>
      <c r="D11" s="237"/>
      <c r="E11" s="237"/>
      <c r="F11" s="238"/>
    </row>
    <row r="12" spans="1:6" ht="20.25" customHeight="1" thickBot="1">
      <c r="A12" s="219"/>
      <c r="B12" s="220"/>
      <c r="C12" s="233"/>
      <c r="D12" s="234"/>
      <c r="E12" s="234"/>
      <c r="F12" s="235"/>
    </row>
    <row r="13" spans="1:6" ht="3" customHeight="1" thickBot="1">
      <c r="A13" s="247"/>
      <c r="B13" s="247"/>
      <c r="C13" s="247"/>
      <c r="D13" s="247"/>
    </row>
    <row r="14" spans="1:6" ht="24.75" customHeight="1" thickBot="1">
      <c r="A14" s="81" t="s">
        <v>0</v>
      </c>
      <c r="B14" s="239" t="s">
        <v>1</v>
      </c>
      <c r="C14" s="240"/>
      <c r="D14" s="82" t="s">
        <v>2</v>
      </c>
      <c r="E14" s="243" t="s">
        <v>2</v>
      </c>
      <c r="F14" s="244"/>
    </row>
    <row r="15" spans="1:6" ht="22.5" customHeight="1">
      <c r="A15" s="83">
        <v>1</v>
      </c>
      <c r="B15" s="241"/>
      <c r="C15" s="242"/>
      <c r="D15" s="142"/>
      <c r="E15" s="245"/>
      <c r="F15" s="246"/>
    </row>
    <row r="16" spans="1:6" ht="22.5" customHeight="1">
      <c r="A16" s="84" t="s">
        <v>18</v>
      </c>
      <c r="B16" s="213"/>
      <c r="C16" s="214"/>
      <c r="D16" s="143"/>
      <c r="E16" s="221"/>
      <c r="F16" s="222"/>
    </row>
    <row r="17" spans="1:6" ht="22.5" customHeight="1">
      <c r="A17" s="84" t="s">
        <v>19</v>
      </c>
      <c r="B17" s="213"/>
      <c r="C17" s="214"/>
      <c r="D17" s="143"/>
      <c r="E17" s="221"/>
      <c r="F17" s="222"/>
    </row>
    <row r="18" spans="1:6" ht="22.5" customHeight="1">
      <c r="A18" s="84" t="s">
        <v>20</v>
      </c>
      <c r="B18" s="213"/>
      <c r="C18" s="214"/>
      <c r="D18" s="143"/>
      <c r="E18" s="221"/>
      <c r="F18" s="222"/>
    </row>
    <row r="19" spans="1:6" ht="22.5" customHeight="1">
      <c r="A19" s="84" t="s">
        <v>21</v>
      </c>
      <c r="B19" s="213"/>
      <c r="C19" s="214"/>
      <c r="D19" s="143"/>
      <c r="E19" s="221"/>
      <c r="F19" s="222"/>
    </row>
    <row r="20" spans="1:6" ht="22.5" customHeight="1">
      <c r="A20" s="84" t="s">
        <v>22</v>
      </c>
      <c r="B20" s="213"/>
      <c r="C20" s="214"/>
      <c r="D20" s="143"/>
      <c r="E20" s="221"/>
      <c r="F20" s="222"/>
    </row>
    <row r="21" spans="1:6" ht="22.5" customHeight="1">
      <c r="A21" s="84" t="s">
        <v>23</v>
      </c>
      <c r="B21" s="213"/>
      <c r="C21" s="214"/>
      <c r="D21" s="143"/>
      <c r="E21" s="221"/>
      <c r="F21" s="222"/>
    </row>
    <row r="22" spans="1:6" ht="22.5" customHeight="1">
      <c r="A22" s="84" t="s">
        <v>24</v>
      </c>
      <c r="B22" s="213"/>
      <c r="C22" s="214"/>
      <c r="D22" s="143"/>
      <c r="E22" s="221"/>
      <c r="F22" s="222"/>
    </row>
    <row r="23" spans="1:6" ht="22.5" customHeight="1">
      <c r="A23" s="84" t="s">
        <v>25</v>
      </c>
      <c r="B23" s="213"/>
      <c r="C23" s="214"/>
      <c r="D23" s="143"/>
      <c r="E23" s="221"/>
      <c r="F23" s="222"/>
    </row>
    <row r="24" spans="1:6" ht="22.5" customHeight="1">
      <c r="A24" s="84" t="s">
        <v>26</v>
      </c>
      <c r="B24" s="213"/>
      <c r="C24" s="214"/>
      <c r="D24" s="143"/>
      <c r="E24" s="221"/>
      <c r="F24" s="222"/>
    </row>
    <row r="25" spans="1:6" ht="22.5" customHeight="1">
      <c r="A25" s="84" t="s">
        <v>27</v>
      </c>
      <c r="B25" s="213"/>
      <c r="C25" s="214"/>
      <c r="D25" s="143"/>
      <c r="E25" s="221"/>
      <c r="F25" s="222"/>
    </row>
    <row r="26" spans="1:6" ht="22.5" customHeight="1">
      <c r="A26" s="84" t="s">
        <v>28</v>
      </c>
      <c r="B26" s="213"/>
      <c r="C26" s="214"/>
      <c r="D26" s="143"/>
      <c r="E26" s="221"/>
      <c r="F26" s="222"/>
    </row>
    <row r="27" spans="1:6" ht="22.5" customHeight="1">
      <c r="A27" s="84" t="s">
        <v>29</v>
      </c>
      <c r="B27" s="213"/>
      <c r="C27" s="214"/>
      <c r="D27" s="143"/>
      <c r="E27" s="221"/>
      <c r="F27" s="222"/>
    </row>
    <row r="28" spans="1:6" ht="22.5" customHeight="1">
      <c r="A28" s="84" t="s">
        <v>30</v>
      </c>
      <c r="B28" s="213"/>
      <c r="C28" s="214"/>
      <c r="D28" s="143"/>
      <c r="E28" s="221"/>
      <c r="F28" s="222"/>
    </row>
    <row r="29" spans="1:6" ht="22.5" customHeight="1">
      <c r="A29" s="84" t="s">
        <v>31</v>
      </c>
      <c r="B29" s="213"/>
      <c r="C29" s="214"/>
      <c r="D29" s="143"/>
      <c r="E29" s="221"/>
      <c r="F29" s="222"/>
    </row>
    <row r="30" spans="1:6" ht="22.5" customHeight="1">
      <c r="A30" s="84" t="s">
        <v>32</v>
      </c>
      <c r="B30" s="213"/>
      <c r="C30" s="214"/>
      <c r="D30" s="143"/>
      <c r="E30" s="221"/>
      <c r="F30" s="222"/>
    </row>
    <row r="31" spans="1:6" ht="22.5" customHeight="1">
      <c r="A31" s="85">
        <v>17</v>
      </c>
      <c r="B31" s="213"/>
      <c r="C31" s="214"/>
      <c r="D31" s="143"/>
      <c r="E31" s="221"/>
      <c r="F31" s="222"/>
    </row>
    <row r="32" spans="1:6" ht="22.5" customHeight="1">
      <c r="A32" s="85">
        <v>18</v>
      </c>
      <c r="B32" s="213"/>
      <c r="C32" s="214"/>
      <c r="D32" s="143"/>
      <c r="E32" s="221"/>
      <c r="F32" s="222"/>
    </row>
    <row r="33" spans="1:6" ht="22.5" customHeight="1">
      <c r="A33" s="85">
        <v>19</v>
      </c>
      <c r="B33" s="213"/>
      <c r="C33" s="214"/>
      <c r="D33" s="143"/>
      <c r="E33" s="221"/>
      <c r="F33" s="222"/>
    </row>
    <row r="34" spans="1:6" ht="22.5" customHeight="1" thickBot="1">
      <c r="A34" s="86">
        <v>20</v>
      </c>
      <c r="B34" s="215"/>
      <c r="C34" s="216"/>
      <c r="D34" s="144"/>
      <c r="E34" s="223"/>
      <c r="F34" s="224"/>
    </row>
    <row r="35" spans="1:6">
      <c r="A35" s="204"/>
      <c r="B35" s="205"/>
      <c r="C35" s="205"/>
      <c r="D35" s="205"/>
      <c r="E35" s="205"/>
      <c r="F35" s="206"/>
    </row>
    <row r="36" spans="1:6" ht="24" customHeight="1">
      <c r="A36" s="207"/>
      <c r="B36" s="208"/>
      <c r="C36" s="208"/>
      <c r="D36" s="208"/>
      <c r="E36" s="208"/>
      <c r="F36" s="209"/>
    </row>
    <row r="37" spans="1:6" ht="25.2" thickBot="1">
      <c r="A37" s="210"/>
      <c r="B37" s="211"/>
      <c r="C37" s="211"/>
      <c r="D37" s="211"/>
      <c r="E37" s="211"/>
      <c r="F37" s="212"/>
    </row>
  </sheetData>
  <sheetProtection algorithmName="SHA-512" hashValue="1MbU7lMwRolp6jiASqJI2O/tXT9UET9Sv+H2uS6hZylcmG3xyl3G6ZG7XyfpfsXD1Lf9PMIgEi1rnqY50Y0PtQ==" saltValue="mhlQdzqX0UWr9nMGHBXnFg==" spinCount="100000" sheet="1" objects="1" scenarios="1"/>
  <mergeCells count="54">
    <mergeCell ref="A5:A6"/>
    <mergeCell ref="C5:F5"/>
    <mergeCell ref="C6:F6"/>
    <mergeCell ref="A1:F2"/>
    <mergeCell ref="A3:B3"/>
    <mergeCell ref="C3:F3"/>
    <mergeCell ref="E14:F14"/>
    <mergeCell ref="E15:F15"/>
    <mergeCell ref="E16:F16"/>
    <mergeCell ref="E17:F17"/>
    <mergeCell ref="A13:D13"/>
    <mergeCell ref="E18:F18"/>
    <mergeCell ref="E19:F19"/>
    <mergeCell ref="E20:F20"/>
    <mergeCell ref="E21:F21"/>
    <mergeCell ref="E22:F22"/>
    <mergeCell ref="E32:F32"/>
    <mergeCell ref="E23:F23"/>
    <mergeCell ref="E24:F24"/>
    <mergeCell ref="E25:F25"/>
    <mergeCell ref="E26:F26"/>
    <mergeCell ref="E27:F27"/>
    <mergeCell ref="A7:B10"/>
    <mergeCell ref="C7:F10"/>
    <mergeCell ref="C11:F12"/>
    <mergeCell ref="B28:C28"/>
    <mergeCell ref="B29:C29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35:F37"/>
    <mergeCell ref="B33:C33"/>
    <mergeCell ref="B34:C34"/>
    <mergeCell ref="A11:B12"/>
    <mergeCell ref="B30:C30"/>
    <mergeCell ref="B31:C31"/>
    <mergeCell ref="B32:C32"/>
    <mergeCell ref="E33:F33"/>
    <mergeCell ref="E34:F34"/>
    <mergeCell ref="B25:C25"/>
    <mergeCell ref="B26:C26"/>
    <mergeCell ref="B27:C27"/>
    <mergeCell ref="E28:F28"/>
    <mergeCell ref="E29:F29"/>
    <mergeCell ref="E30:F30"/>
    <mergeCell ref="E31:F31"/>
  </mergeCells>
  <pageMargins left="0.42708333333333331" right="8.3333333333333329E-2" top="0.45" bottom="4.1666666666666664E-2" header="0.31496062992125984" footer="0.31496062992125984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5"/>
  <sheetViews>
    <sheetView view="pageLayout" zoomScaleNormal="96" workbookViewId="0">
      <selection activeCell="D10" sqref="D10"/>
    </sheetView>
  </sheetViews>
  <sheetFormatPr defaultColWidth="9" defaultRowHeight="24.6"/>
  <cols>
    <col min="1" max="1" width="7" style="15" customWidth="1"/>
    <col min="2" max="2" width="11" style="15" customWidth="1"/>
    <col min="3" max="3" width="9.5546875" style="15" customWidth="1"/>
    <col min="4" max="4" width="36.109375" style="15" customWidth="1"/>
    <col min="5" max="5" width="21.441406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7" t="s">
        <v>188</v>
      </c>
      <c r="B2" s="268"/>
      <c r="C2" s="268"/>
      <c r="D2" s="268"/>
      <c r="E2" s="269"/>
    </row>
    <row r="3" spans="1:5" ht="12" customHeight="1" thickBot="1">
      <c r="A3" s="54"/>
      <c r="B3" s="55"/>
      <c r="C3" s="55"/>
      <c r="D3" s="55"/>
      <c r="E3" s="56"/>
    </row>
    <row r="4" spans="1:5">
      <c r="A4" s="67" t="s">
        <v>4</v>
      </c>
      <c r="B4" s="68" t="s">
        <v>5</v>
      </c>
      <c r="C4" s="69" t="s">
        <v>6</v>
      </c>
      <c r="D4" s="70" t="s">
        <v>7</v>
      </c>
      <c r="E4" s="71" t="s">
        <v>2</v>
      </c>
    </row>
    <row r="5" spans="1:5" ht="21" customHeight="1">
      <c r="A5" s="63">
        <f>IF(D5="","",1)</f>
        <v>1</v>
      </c>
      <c r="B5" s="140" t="s">
        <v>189</v>
      </c>
      <c r="C5" s="65">
        <f>IF(D5="","",1)</f>
        <v>1</v>
      </c>
      <c r="D5" s="2" t="s">
        <v>233</v>
      </c>
      <c r="E5" s="72"/>
    </row>
    <row r="6" spans="1:5" ht="21" customHeight="1">
      <c r="A6" s="63">
        <f>IF(D6="","",IF(A5="","",A5+1))</f>
        <v>2</v>
      </c>
      <c r="B6" s="140" t="s">
        <v>190</v>
      </c>
      <c r="C6" s="65">
        <f>IF(D6="","",IF(A5="","",A5+1))</f>
        <v>2</v>
      </c>
      <c r="D6" s="2" t="s">
        <v>234</v>
      </c>
      <c r="E6" s="72"/>
    </row>
    <row r="7" spans="1:5" ht="21" customHeight="1">
      <c r="A7" s="63">
        <f t="shared" ref="A7:A29" si="0">IF(D7="","",IF(A6="","",A6+1))</f>
        <v>3</v>
      </c>
      <c r="B7" s="140" t="s">
        <v>207</v>
      </c>
      <c r="C7" s="65">
        <f t="shared" ref="C7:C29" si="1">IF(D7="","",IF(A6="","",A6+1))</f>
        <v>3</v>
      </c>
      <c r="D7" s="2" t="s">
        <v>235</v>
      </c>
      <c r="E7" s="72"/>
    </row>
    <row r="8" spans="1:5" ht="21" customHeight="1">
      <c r="A8" s="63">
        <f t="shared" si="0"/>
        <v>4</v>
      </c>
      <c r="B8" s="140" t="s">
        <v>190</v>
      </c>
      <c r="C8" s="65">
        <f t="shared" si="1"/>
        <v>4</v>
      </c>
      <c r="D8" s="2" t="s">
        <v>236</v>
      </c>
      <c r="E8" s="72"/>
    </row>
    <row r="9" spans="1:5" ht="21" customHeight="1">
      <c r="A9" s="63">
        <f t="shared" si="0"/>
        <v>5</v>
      </c>
      <c r="B9" s="140" t="s">
        <v>207</v>
      </c>
      <c r="C9" s="65">
        <f t="shared" si="1"/>
        <v>5</v>
      </c>
      <c r="D9" s="2" t="s">
        <v>263</v>
      </c>
      <c r="E9" s="72"/>
    </row>
    <row r="10" spans="1:5" ht="21" customHeight="1">
      <c r="A10" s="63" t="str">
        <f t="shared" si="0"/>
        <v/>
      </c>
      <c r="B10" s="140" t="s">
        <v>208</v>
      </c>
      <c r="C10" s="65" t="str">
        <f t="shared" si="1"/>
        <v/>
      </c>
      <c r="D10" s="2"/>
      <c r="E10" s="72"/>
    </row>
    <row r="11" spans="1:5" ht="21" customHeight="1">
      <c r="A11" s="63" t="str">
        <f t="shared" si="0"/>
        <v/>
      </c>
      <c r="B11" s="140"/>
      <c r="C11" s="65" t="str">
        <f t="shared" si="1"/>
        <v/>
      </c>
      <c r="D11" s="2"/>
      <c r="E11" s="72"/>
    </row>
    <row r="12" spans="1:5" ht="21" customHeight="1">
      <c r="A12" s="63" t="str">
        <f t="shared" si="0"/>
        <v/>
      </c>
      <c r="B12" s="140"/>
      <c r="C12" s="65" t="str">
        <f t="shared" si="1"/>
        <v/>
      </c>
      <c r="D12" s="2"/>
      <c r="E12" s="72"/>
    </row>
    <row r="13" spans="1:5" ht="21" customHeight="1">
      <c r="A13" s="63" t="str">
        <f t="shared" si="0"/>
        <v/>
      </c>
      <c r="B13" s="140"/>
      <c r="C13" s="65" t="str">
        <f t="shared" si="1"/>
        <v/>
      </c>
      <c r="D13" s="2"/>
      <c r="E13" s="72"/>
    </row>
    <row r="14" spans="1:5" ht="21" customHeight="1">
      <c r="A14" s="63" t="str">
        <f t="shared" si="0"/>
        <v/>
      </c>
      <c r="B14" s="140"/>
      <c r="C14" s="65" t="str">
        <f t="shared" si="1"/>
        <v/>
      </c>
      <c r="D14" s="131"/>
      <c r="E14" s="72"/>
    </row>
    <row r="15" spans="1:5" ht="21" customHeight="1">
      <c r="A15" s="63" t="str">
        <f t="shared" si="0"/>
        <v/>
      </c>
      <c r="B15" s="140"/>
      <c r="C15" s="65" t="str">
        <f t="shared" si="1"/>
        <v/>
      </c>
      <c r="D15" s="131"/>
      <c r="E15" s="72"/>
    </row>
    <row r="16" spans="1:5" ht="21" customHeight="1">
      <c r="A16" s="63" t="str">
        <f t="shared" si="0"/>
        <v/>
      </c>
      <c r="B16" s="140"/>
      <c r="C16" s="65" t="str">
        <f t="shared" si="1"/>
        <v/>
      </c>
      <c r="D16" s="131"/>
      <c r="E16" s="72"/>
    </row>
    <row r="17" spans="1:5" ht="21" customHeight="1">
      <c r="A17" s="63" t="str">
        <f t="shared" si="0"/>
        <v/>
      </c>
      <c r="B17" s="140"/>
      <c r="C17" s="65" t="str">
        <f t="shared" si="1"/>
        <v/>
      </c>
      <c r="D17" s="131"/>
      <c r="E17" s="72"/>
    </row>
    <row r="18" spans="1:5" ht="21" customHeight="1">
      <c r="A18" s="63" t="str">
        <f t="shared" si="0"/>
        <v/>
      </c>
      <c r="B18" s="140"/>
      <c r="C18" s="65" t="str">
        <f t="shared" si="1"/>
        <v/>
      </c>
      <c r="D18" s="131"/>
      <c r="E18" s="72"/>
    </row>
    <row r="19" spans="1:5" ht="21" customHeight="1">
      <c r="A19" s="63" t="str">
        <f t="shared" si="0"/>
        <v/>
      </c>
      <c r="B19" s="140"/>
      <c r="C19" s="65" t="str">
        <f t="shared" si="1"/>
        <v/>
      </c>
      <c r="D19" s="17"/>
      <c r="E19" s="72"/>
    </row>
    <row r="20" spans="1:5" ht="21" customHeight="1">
      <c r="A20" s="63" t="str">
        <f t="shared" si="0"/>
        <v/>
      </c>
      <c r="B20" s="140"/>
      <c r="C20" s="65" t="str">
        <f t="shared" si="1"/>
        <v/>
      </c>
      <c r="D20" s="1"/>
      <c r="E20" s="72"/>
    </row>
    <row r="21" spans="1:5" ht="21" customHeight="1">
      <c r="A21" s="63" t="str">
        <f t="shared" si="0"/>
        <v/>
      </c>
      <c r="B21" s="140"/>
      <c r="C21" s="65" t="str">
        <f t="shared" si="1"/>
        <v/>
      </c>
      <c r="D21" s="1"/>
      <c r="E21" s="72"/>
    </row>
    <row r="22" spans="1:5" ht="21" customHeight="1">
      <c r="A22" s="63" t="str">
        <f t="shared" si="0"/>
        <v/>
      </c>
      <c r="B22" s="140"/>
      <c r="C22" s="65" t="str">
        <f t="shared" si="1"/>
        <v/>
      </c>
      <c r="D22" s="2"/>
      <c r="E22" s="72"/>
    </row>
    <row r="23" spans="1:5" ht="21" customHeight="1">
      <c r="A23" s="63" t="str">
        <f t="shared" si="0"/>
        <v/>
      </c>
      <c r="B23" s="140"/>
      <c r="C23" s="65" t="str">
        <f t="shared" si="1"/>
        <v/>
      </c>
      <c r="D23" s="1"/>
      <c r="E23" s="72"/>
    </row>
    <row r="24" spans="1:5" ht="21" customHeight="1">
      <c r="A24" s="63" t="str">
        <f t="shared" si="0"/>
        <v/>
      </c>
      <c r="B24" s="140"/>
      <c r="C24" s="65" t="str">
        <f t="shared" si="1"/>
        <v/>
      </c>
      <c r="D24" s="1"/>
      <c r="E24" s="72"/>
    </row>
    <row r="25" spans="1:5" ht="21" customHeight="1">
      <c r="A25" s="63" t="str">
        <f t="shared" si="0"/>
        <v/>
      </c>
      <c r="B25" s="140"/>
      <c r="C25" s="65" t="str">
        <f t="shared" si="1"/>
        <v/>
      </c>
      <c r="D25" s="1"/>
      <c r="E25" s="72"/>
    </row>
    <row r="26" spans="1:5" ht="21" customHeight="1">
      <c r="A26" s="63" t="str">
        <f t="shared" si="0"/>
        <v/>
      </c>
      <c r="B26" s="140"/>
      <c r="C26" s="65" t="str">
        <f t="shared" si="1"/>
        <v/>
      </c>
      <c r="D26" s="3"/>
      <c r="E26" s="72"/>
    </row>
    <row r="27" spans="1:5" ht="21" customHeight="1">
      <c r="A27" s="63" t="str">
        <f t="shared" si="0"/>
        <v/>
      </c>
      <c r="B27" s="140"/>
      <c r="C27" s="65" t="str">
        <f t="shared" si="1"/>
        <v/>
      </c>
      <c r="D27" s="3"/>
      <c r="E27" s="72"/>
    </row>
    <row r="28" spans="1:5" ht="21" customHeight="1">
      <c r="A28" s="63" t="str">
        <f t="shared" si="0"/>
        <v/>
      </c>
      <c r="B28" s="140"/>
      <c r="C28" s="65" t="str">
        <f t="shared" si="1"/>
        <v/>
      </c>
      <c r="D28" s="3"/>
      <c r="E28" s="72"/>
    </row>
    <row r="29" spans="1:5" ht="21" customHeight="1" thickBot="1">
      <c r="A29" s="64" t="str">
        <f t="shared" si="0"/>
        <v/>
      </c>
      <c r="B29" s="141"/>
      <c r="C29" s="66" t="str">
        <f t="shared" si="1"/>
        <v/>
      </c>
      <c r="D29" s="57"/>
      <c r="E29" s="73"/>
    </row>
    <row r="30" spans="1:5" ht="25.2" thickBot="1"/>
    <row r="31" spans="1:5">
      <c r="A31" s="58"/>
      <c r="B31" s="34"/>
      <c r="C31" s="59" t="s">
        <v>52</v>
      </c>
      <c r="D31" s="60"/>
      <c r="E31" s="40" t="s">
        <v>191</v>
      </c>
    </row>
    <row r="32" spans="1:5">
      <c r="A32" s="61"/>
      <c r="D32" s="4" t="str">
        <f>IF(ปก!H10="","","( " &amp; ปก!H10 &amp; " )")</f>
        <v>( นางสาวสุจิตรา  โชคเจริญ )</v>
      </c>
      <c r="E32" s="62"/>
    </row>
    <row r="33" spans="1:5">
      <c r="A33" s="61"/>
      <c r="E33" s="62"/>
    </row>
    <row r="34" spans="1:5">
      <c r="A34" s="61"/>
      <c r="C34" s="24" t="s">
        <v>52</v>
      </c>
      <c r="D34" s="16"/>
      <c r="E34" s="62" t="s">
        <v>191</v>
      </c>
    </row>
    <row r="35" spans="1:5" ht="25.2" thickBot="1">
      <c r="A35" s="29"/>
      <c r="B35" s="31"/>
      <c r="C35" s="31"/>
      <c r="D35" s="38" t="str">
        <f>IF(ปก!H11="","","( " &amp; ปก!H11 &amp; " )")</f>
        <v>( นางสาวภัครภัทร ไชยสา )</v>
      </c>
      <c r="E35" s="32"/>
    </row>
  </sheetData>
  <sheetProtection algorithmName="SHA-512" hashValue="bGw9MdVQFQgT/KWwgQ5XWBW3YtO4l7dwrMnAC41vQQH2doYgm9pxjkESE10JBMT3NJU7hU03BfCqMkDiNJsHWw==" saltValue="Zgo4pcvzFnugmswrbG694w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scale="95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A35760-C448-43A3-8CA8-05AB632AFF42}">
          <x14:formula1>
            <xm:f>รายการ!$L$53:$L$61</xm:f>
          </x14:formula1>
          <xm:sqref>B5:B29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6"/>
  <sheetViews>
    <sheetView view="pageLayout" topLeftCell="A19" zoomScaleNormal="100" workbookViewId="0">
      <selection activeCell="K18" sqref="K1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44140625" style="15" customWidth="1"/>
    <col min="23" max="24" width="7.44140625" style="15" customWidth="1"/>
    <col min="25" max="25" width="2.44140625" style="15" customWidth="1"/>
    <col min="26" max="26" width="3.44140625" style="15" customWidth="1"/>
    <col min="27" max="16384" width="9" style="15"/>
  </cols>
  <sheetData>
    <row r="1" spans="1:25" ht="25.2" thickBot="1">
      <c r="A1" s="275" t="s">
        <v>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7"/>
    </row>
    <row r="2" spans="1:25" ht="9.75" customHeight="1" thickBo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0"/>
      <c r="Y2" s="42"/>
    </row>
    <row r="3" spans="1:25">
      <c r="A3" s="282" t="s">
        <v>4</v>
      </c>
      <c r="B3" s="48" t="s">
        <v>10</v>
      </c>
      <c r="C3" s="48">
        <v>1</v>
      </c>
      <c r="D3" s="48">
        <v>2</v>
      </c>
      <c r="E3" s="48">
        <v>3</v>
      </c>
      <c r="F3" s="48">
        <v>4</v>
      </c>
      <c r="G3" s="48">
        <v>5</v>
      </c>
      <c r="H3" s="48">
        <v>6</v>
      </c>
      <c r="I3" s="48">
        <v>7</v>
      </c>
      <c r="J3" s="48">
        <v>8</v>
      </c>
      <c r="K3" s="48">
        <v>9</v>
      </c>
      <c r="L3" s="48">
        <v>10</v>
      </c>
      <c r="M3" s="48">
        <v>11</v>
      </c>
      <c r="N3" s="48">
        <v>12</v>
      </c>
      <c r="O3" s="48">
        <v>13</v>
      </c>
      <c r="P3" s="48">
        <v>14</v>
      </c>
      <c r="Q3" s="48">
        <v>15</v>
      </c>
      <c r="R3" s="48">
        <v>16</v>
      </c>
      <c r="S3" s="48">
        <v>17</v>
      </c>
      <c r="T3" s="48">
        <v>18</v>
      </c>
      <c r="U3" s="48">
        <v>19</v>
      </c>
      <c r="V3" s="48">
        <v>20</v>
      </c>
      <c r="W3" s="278" t="s">
        <v>237</v>
      </c>
      <c r="X3" s="280" t="s">
        <v>238</v>
      </c>
      <c r="Y3" s="43"/>
    </row>
    <row r="4" spans="1:25" ht="54.75" customHeight="1" thickBot="1">
      <c r="A4" s="283"/>
      <c r="B4" s="49" t="s">
        <v>9</v>
      </c>
      <c r="C4" s="139" t="s">
        <v>266</v>
      </c>
      <c r="D4" s="139" t="s">
        <v>267</v>
      </c>
      <c r="E4" s="139" t="s">
        <v>268</v>
      </c>
      <c r="F4" s="139" t="s">
        <v>269</v>
      </c>
      <c r="G4" s="139" t="s">
        <v>270</v>
      </c>
      <c r="H4" s="139" t="s">
        <v>271</v>
      </c>
      <c r="I4" s="139" t="s">
        <v>272</v>
      </c>
      <c r="J4" s="139" t="s">
        <v>273</v>
      </c>
      <c r="K4" s="139" t="s">
        <v>274</v>
      </c>
      <c r="L4" s="139" t="s">
        <v>275</v>
      </c>
      <c r="M4" s="139" t="s">
        <v>276</v>
      </c>
      <c r="N4" s="139" t="s">
        <v>277</v>
      </c>
      <c r="O4" s="139" t="s">
        <v>278</v>
      </c>
      <c r="P4" s="139" t="s">
        <v>279</v>
      </c>
      <c r="Q4" s="139" t="s">
        <v>280</v>
      </c>
      <c r="R4" s="139" t="s">
        <v>281</v>
      </c>
      <c r="S4" s="139" t="s">
        <v>282</v>
      </c>
      <c r="T4" s="139" t="s">
        <v>283</v>
      </c>
      <c r="U4" s="139" t="s">
        <v>284</v>
      </c>
      <c r="V4" s="139" t="s">
        <v>285</v>
      </c>
      <c r="W4" s="279"/>
      <c r="X4" s="281"/>
      <c r="Y4" s="43"/>
    </row>
    <row r="5" spans="1:25" ht="19.5" customHeight="1">
      <c r="A5" s="51" t="str">
        <f>IF(รายชื่อสมาชิก!A5="","",รายชื่อสมาชิก!A5&amp; "  " )</f>
        <v xml:space="preserve">1  </v>
      </c>
      <c r="B5" s="272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47">
        <f>IF($A5="","",IF(รายชื่อสมาชิก!$D5="","",(W5/$V$3)*100))</f>
        <v>0</v>
      </c>
      <c r="Y5" s="43"/>
    </row>
    <row r="6" spans="1:25" ht="19.5" customHeight="1">
      <c r="A6" s="52" t="str">
        <f>IF(รายชื่อสมาชิก!A6="","",รายชื่อสมาชิก!A6&amp; "  " )</f>
        <v xml:space="preserve">2  </v>
      </c>
      <c r="B6" s="273"/>
      <c r="C6" s="136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5">
        <f>IF(A6="","",COUNTIF(C6:V6,"/"))</f>
        <v>0</v>
      </c>
      <c r="X6" s="134">
        <f>IF($A6="","",IF(รายชื่อสมาชิก!$D6="","",(W6/$V$3)*100))</f>
        <v>0</v>
      </c>
      <c r="Y6" s="43"/>
    </row>
    <row r="7" spans="1:25" ht="19.5" customHeight="1">
      <c r="A7" s="52" t="str">
        <f>IF(รายชื่อสมาชิก!A7="","",รายชื่อสมาชิก!A7&amp; "  " )</f>
        <v xml:space="preserve">3  </v>
      </c>
      <c r="B7" s="273"/>
      <c r="C7" s="136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5">
        <f t="shared" ref="W7:W28" si="0">IF(A7="","",COUNTIF(C7:V7,"/"))</f>
        <v>0</v>
      </c>
      <c r="X7" s="134">
        <f>IF($A7="","",IF(รายชื่อสมาชิก!$D7="","",(W7/$V$3)*100))</f>
        <v>0</v>
      </c>
      <c r="Y7" s="43"/>
    </row>
    <row r="8" spans="1:25" ht="19.5" customHeight="1">
      <c r="A8" s="52" t="str">
        <f>IF(รายชื่อสมาชิก!A8="","",รายชื่อสมาชิก!A8&amp; "  " )</f>
        <v xml:space="preserve">4  </v>
      </c>
      <c r="B8" s="273"/>
      <c r="C8" s="136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5">
        <f t="shared" si="0"/>
        <v>0</v>
      </c>
      <c r="X8" s="134">
        <f>IF($A8="","",IF(รายชื่อสมาชิก!$D8="","",(W8/$V$3)*100))</f>
        <v>0</v>
      </c>
      <c r="Y8" s="43"/>
    </row>
    <row r="9" spans="1:25" ht="19.5" customHeight="1">
      <c r="A9" s="52" t="str">
        <f>IF(รายชื่อสมาชิก!A9="","",รายชื่อสมาชิก!A9&amp; "  " )</f>
        <v xml:space="preserve">5  </v>
      </c>
      <c r="B9" s="273"/>
      <c r="C9" s="136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5">
        <f t="shared" si="0"/>
        <v>0</v>
      </c>
      <c r="X9" s="134">
        <f>IF($A9="","",IF(รายชื่อสมาชิก!$D9="","",(W9/$V$3)*100))</f>
        <v>0</v>
      </c>
      <c r="Y9" s="43"/>
    </row>
    <row r="10" spans="1:25" ht="19.5" customHeight="1">
      <c r="A10" s="52" t="str">
        <f>IF(รายชื่อสมาชิก!A10="","",รายชื่อสมาชิก!A10&amp; "  " )</f>
        <v/>
      </c>
      <c r="B10" s="273"/>
      <c r="C10" s="136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5" t="str">
        <f t="shared" si="0"/>
        <v/>
      </c>
      <c r="X10" s="134" t="str">
        <f>IF($A10="","",IF(รายชื่อสมาชิก!$D10="","",(W10/$V$3)*100))</f>
        <v/>
      </c>
      <c r="Y10" s="43"/>
    </row>
    <row r="11" spans="1:25" ht="19.5" customHeight="1">
      <c r="A11" s="52" t="str">
        <f>IF(รายชื่อสมาชิก!A11="","",รายชื่อสมาชิก!A11&amp; "  " )</f>
        <v/>
      </c>
      <c r="B11" s="273"/>
      <c r="C11" s="136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5" t="str">
        <f t="shared" si="0"/>
        <v/>
      </c>
      <c r="X11" s="134" t="str">
        <f>IF($A11="","",IF(รายชื่อสมาชิก!$D11="","",(W11/$V$3)*100))</f>
        <v/>
      </c>
      <c r="Y11" s="43"/>
    </row>
    <row r="12" spans="1:25" ht="19.5" customHeight="1">
      <c r="A12" s="52" t="str">
        <f>IF(รายชื่อสมาชิก!A12="","",รายชื่อสมาชิก!A12&amp; "  " )</f>
        <v/>
      </c>
      <c r="B12" s="273"/>
      <c r="C12" s="136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5" t="str">
        <f t="shared" si="0"/>
        <v/>
      </c>
      <c r="X12" s="134" t="str">
        <f>IF($A12="","",IF(รายชื่อสมาชิก!$D12="","",(W12/$V$3)*100))</f>
        <v/>
      </c>
      <c r="Y12" s="43"/>
    </row>
    <row r="13" spans="1:25" ht="19.5" customHeight="1">
      <c r="A13" s="52" t="str">
        <f>IF(รายชื่อสมาชิก!A13="","",รายชื่อสมาชิก!A13&amp; "  " )</f>
        <v/>
      </c>
      <c r="B13" s="273"/>
      <c r="C13" s="136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5" t="str">
        <f t="shared" si="0"/>
        <v/>
      </c>
      <c r="X13" s="134" t="str">
        <f>IF($A13="","",IF(รายชื่อสมาชิก!$D13="","",(W13/$V$3)*100))</f>
        <v/>
      </c>
      <c r="Y13" s="43"/>
    </row>
    <row r="14" spans="1:25" ht="19.5" customHeight="1">
      <c r="A14" s="52" t="str">
        <f>IF(รายชื่อสมาชิก!A14="","",รายชื่อสมาชิก!A14&amp; "  " )</f>
        <v/>
      </c>
      <c r="B14" s="273"/>
      <c r="C14" s="136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5" t="str">
        <f t="shared" si="0"/>
        <v/>
      </c>
      <c r="X14" s="134" t="str">
        <f>IF($A14="","",IF(รายชื่อสมาชิก!$D14="","",(W14/$V$3)*100))</f>
        <v/>
      </c>
      <c r="Y14" s="43"/>
    </row>
    <row r="15" spans="1:25" ht="19.5" customHeight="1">
      <c r="A15" s="52" t="str">
        <f>IF(รายชื่อสมาชิก!A15="","",รายชื่อสมาชิก!A15&amp; "  " )</f>
        <v/>
      </c>
      <c r="B15" s="273"/>
      <c r="C15" s="136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5" t="str">
        <f t="shared" si="0"/>
        <v/>
      </c>
      <c r="X15" s="134" t="str">
        <f>IF($A15="","",IF(รายชื่อสมาชิก!$D15="","",(W15/$V$3)*100))</f>
        <v/>
      </c>
      <c r="Y15" s="43"/>
    </row>
    <row r="16" spans="1:25" ht="19.5" customHeight="1">
      <c r="A16" s="52" t="str">
        <f>IF(รายชื่อสมาชิก!A16="","",รายชื่อสมาชิก!A16&amp; "  " )</f>
        <v/>
      </c>
      <c r="B16" s="273"/>
      <c r="C16" s="136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5" t="str">
        <f t="shared" si="0"/>
        <v/>
      </c>
      <c r="X16" s="134" t="str">
        <f>IF($A16="","",IF(รายชื่อสมาชิก!$D16="","",(W16/$V$3)*100))</f>
        <v/>
      </c>
      <c r="Y16" s="43"/>
    </row>
    <row r="17" spans="1:25" ht="19.5" customHeight="1">
      <c r="A17" s="52" t="str">
        <f>IF(รายชื่อสมาชิก!A17="","",รายชื่อสมาชิก!A17&amp; "  " )</f>
        <v/>
      </c>
      <c r="B17" s="273"/>
      <c r="C17" s="136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5" t="str">
        <f t="shared" si="0"/>
        <v/>
      </c>
      <c r="X17" s="134" t="str">
        <f>IF($A17="","",IF(รายชื่อสมาชิก!$D17="","",(W17/$V$3)*100))</f>
        <v/>
      </c>
      <c r="Y17" s="43"/>
    </row>
    <row r="18" spans="1:25" ht="19.5" customHeight="1">
      <c r="A18" s="52" t="str">
        <f>IF(รายชื่อสมาชิก!A18="","",รายชื่อสมาชิก!A18&amp; "  " )</f>
        <v/>
      </c>
      <c r="B18" s="273"/>
      <c r="C18" s="136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5" t="str">
        <f t="shared" si="0"/>
        <v/>
      </c>
      <c r="X18" s="134" t="str">
        <f>IF($A18="","",IF(รายชื่อสมาชิก!$D18="","",(W18/$V$3)*100))</f>
        <v/>
      </c>
      <c r="Y18" s="43"/>
    </row>
    <row r="19" spans="1:25" ht="19.5" customHeight="1">
      <c r="A19" s="52" t="str">
        <f>IF(รายชื่อสมาชิก!A19="","",รายชื่อสมาชิก!A19&amp; "  " )</f>
        <v/>
      </c>
      <c r="B19" s="273"/>
      <c r="C19" s="136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5" t="str">
        <f t="shared" si="0"/>
        <v/>
      </c>
      <c r="X19" s="134" t="str">
        <f>IF($A19="","",IF(รายชื่อสมาชิก!$D19="","",(W19/$V$3)*100))</f>
        <v/>
      </c>
      <c r="Y19" s="43"/>
    </row>
    <row r="20" spans="1:25" ht="19.5" customHeight="1">
      <c r="A20" s="52" t="str">
        <f>IF(รายชื่อสมาชิก!A20="","",รายชื่อสมาชิก!A20&amp; "  " )</f>
        <v/>
      </c>
      <c r="B20" s="273"/>
      <c r="C20" s="136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5" t="str">
        <f t="shared" si="0"/>
        <v/>
      </c>
      <c r="X20" s="134" t="str">
        <f>IF($A20="","",IF(รายชื่อสมาชิก!$D20="","",(W20/$V$3)*100))</f>
        <v/>
      </c>
      <c r="Y20" s="43"/>
    </row>
    <row r="21" spans="1:25" ht="19.5" customHeight="1">
      <c r="A21" s="52" t="str">
        <f>IF(รายชื่อสมาชิก!A21="","",รายชื่อสมาชิก!A21&amp; "  " )</f>
        <v/>
      </c>
      <c r="B21" s="273"/>
      <c r="C21" s="136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5" t="str">
        <f t="shared" si="0"/>
        <v/>
      </c>
      <c r="X21" s="134" t="str">
        <f>IF($A21="","",IF(รายชื่อสมาชิก!$D21="","",(W21/$V$3)*100))</f>
        <v/>
      </c>
      <c r="Y21" s="43"/>
    </row>
    <row r="22" spans="1:25" ht="19.5" customHeight="1">
      <c r="A22" s="52" t="str">
        <f>IF(รายชื่อสมาชิก!A22="","",รายชื่อสมาชิก!A22&amp; "  " )</f>
        <v/>
      </c>
      <c r="B22" s="273"/>
      <c r="C22" s="136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5" t="str">
        <f t="shared" si="0"/>
        <v/>
      </c>
      <c r="X22" s="134" t="str">
        <f>IF($A22="","",IF(รายชื่อสมาชิก!$D22="","",(W22/$V$3)*100))</f>
        <v/>
      </c>
      <c r="Y22" s="43"/>
    </row>
    <row r="23" spans="1:25" ht="19.5" customHeight="1">
      <c r="A23" s="52" t="str">
        <f>IF(รายชื่อสมาชิก!A23="","",รายชื่อสมาชิก!A23&amp; "  " )</f>
        <v/>
      </c>
      <c r="B23" s="273"/>
      <c r="C23" s="136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5" t="str">
        <f t="shared" si="0"/>
        <v/>
      </c>
      <c r="X23" s="134" t="str">
        <f>IF($A23="","",IF(รายชื่อสมาชิก!$D23="","",(W23/$V$3)*100))</f>
        <v/>
      </c>
      <c r="Y23" s="43"/>
    </row>
    <row r="24" spans="1:25" ht="19.5" customHeight="1">
      <c r="A24" s="52" t="str">
        <f>IF(รายชื่อสมาชิก!A24="","",รายชื่อสมาชิก!A24&amp; "  " )</f>
        <v/>
      </c>
      <c r="B24" s="273"/>
      <c r="C24" s="136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5" t="str">
        <f t="shared" si="0"/>
        <v/>
      </c>
      <c r="X24" s="134" t="str">
        <f>IF($A24="","",IF(รายชื่อสมาชิก!$D24="","",(W24/$V$3)*100))</f>
        <v/>
      </c>
      <c r="Y24" s="43"/>
    </row>
    <row r="25" spans="1:25" ht="19.5" customHeight="1">
      <c r="A25" s="52" t="str">
        <f>IF(รายชื่อสมาชิก!A25="","",รายชื่อสมาชิก!A25&amp; "  " )</f>
        <v/>
      </c>
      <c r="B25" s="273"/>
      <c r="C25" s="136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5" t="str">
        <f t="shared" si="0"/>
        <v/>
      </c>
      <c r="X25" s="134" t="str">
        <f>IF($A25="","",IF(รายชื่อสมาชิก!$D25="","",(W25/$V$3)*100))</f>
        <v/>
      </c>
      <c r="Y25" s="43"/>
    </row>
    <row r="26" spans="1:25" ht="19.5" customHeight="1">
      <c r="A26" s="52" t="str">
        <f>IF(รายชื่อสมาชิก!A26="","",รายชื่อสมาชิก!A26&amp; "  " )</f>
        <v/>
      </c>
      <c r="B26" s="273"/>
      <c r="C26" s="136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5" t="str">
        <f t="shared" si="0"/>
        <v/>
      </c>
      <c r="X26" s="134" t="str">
        <f>IF($A26="","",IF(รายชื่อสมาชิก!$D26="","",(W26/$V$3)*100))</f>
        <v/>
      </c>
      <c r="Y26" s="43"/>
    </row>
    <row r="27" spans="1:25" ht="19.5" customHeight="1">
      <c r="A27" s="52" t="str">
        <f>IF(รายชื่อสมาชิก!A27="","",รายชื่อสมาชิก!A27&amp; "  " )</f>
        <v/>
      </c>
      <c r="B27" s="273"/>
      <c r="C27" s="136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5" t="str">
        <f t="shared" si="0"/>
        <v/>
      </c>
      <c r="X27" s="134" t="str">
        <f>IF($A27="","",IF(รายชื่อสมาชิก!$D27="","",(W27/$V$3)*100))</f>
        <v/>
      </c>
      <c r="Y27" s="43"/>
    </row>
    <row r="28" spans="1:25" ht="19.5" customHeight="1" thickBot="1">
      <c r="A28" s="53" t="str">
        <f>IF(รายชื่อสมาชิก!A28="","",รายชื่อสมาชิก!A28&amp; "  " )</f>
        <v/>
      </c>
      <c r="B28" s="274"/>
      <c r="C28" s="138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41" t="str">
        <f t="shared" si="0"/>
        <v/>
      </c>
      <c r="X28" s="135" t="str">
        <f>IF($A28="","",IF(รายชื่อสมาชิก!$D28="","",(W28/$V$3)*100))</f>
        <v/>
      </c>
      <c r="Y28" s="43"/>
    </row>
    <row r="29" spans="1:25" ht="19.5" customHeight="1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43"/>
    </row>
    <row r="30" spans="1:25" ht="19.5" customHeight="1" thickBot="1">
      <c r="A30" s="37"/>
      <c r="B30" s="31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43"/>
    </row>
    <row r="31" spans="1:25" ht="33" customHeight="1">
      <c r="A31" s="3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43"/>
    </row>
    <row r="32" spans="1:25" ht="19.5" customHeight="1">
      <c r="A32" s="28"/>
      <c r="B32" s="4"/>
      <c r="C32" s="27"/>
      <c r="D32" s="286" t="s">
        <v>52</v>
      </c>
      <c r="E32" s="286"/>
      <c r="F32" s="286"/>
      <c r="G32" s="284"/>
      <c r="H32" s="284"/>
      <c r="I32" s="284"/>
      <c r="J32" s="284"/>
      <c r="K32" s="284"/>
      <c r="L32" s="284"/>
      <c r="M32" s="284"/>
      <c r="N32" s="284"/>
      <c r="O32" s="27"/>
      <c r="P32" s="27"/>
      <c r="Q32" s="286" t="s">
        <v>52</v>
      </c>
      <c r="R32" s="286"/>
      <c r="S32" s="286"/>
      <c r="T32" s="284"/>
      <c r="U32" s="284"/>
      <c r="V32" s="284"/>
      <c r="W32" s="284"/>
      <c r="X32" s="285"/>
      <c r="Y32" s="44"/>
    </row>
    <row r="33" spans="1:25" ht="19.5" customHeight="1">
      <c r="A33" s="28"/>
      <c r="B33" s="4"/>
      <c r="C33" s="4"/>
      <c r="D33" s="4"/>
      <c r="E33" s="4"/>
      <c r="F33" s="4"/>
      <c r="G33" s="286" t="str">
        <f>IF(ปก!H10="","","( " &amp; ปก!H10 &amp; " )")</f>
        <v>( นางสาวสุจิตรา  โชคเจริญ )</v>
      </c>
      <c r="H33" s="286"/>
      <c r="I33" s="286"/>
      <c r="J33" s="286"/>
      <c r="K33" s="286"/>
      <c r="L33" s="286"/>
      <c r="M33" s="286"/>
      <c r="N33" s="286"/>
      <c r="O33" s="4"/>
      <c r="P33" s="4"/>
      <c r="Q33" s="4"/>
      <c r="R33" s="4"/>
      <c r="S33" s="4"/>
      <c r="T33" s="286" t="str">
        <f>IF(ปก!H11="","","( " &amp; ปก!H11 &amp; " )")</f>
        <v>( นางสาวภัครภัทร ไชยสา )</v>
      </c>
      <c r="U33" s="286"/>
      <c r="V33" s="286"/>
      <c r="W33" s="286"/>
      <c r="X33" s="287"/>
      <c r="Y33" s="44"/>
    </row>
    <row r="34" spans="1:25" ht="19.5" customHeight="1">
      <c r="A34" s="28"/>
      <c r="B34" s="132"/>
      <c r="G34" s="270" t="s">
        <v>191</v>
      </c>
      <c r="H34" s="270"/>
      <c r="I34" s="270"/>
      <c r="J34" s="270"/>
      <c r="K34" s="270"/>
      <c r="L34" s="270"/>
      <c r="M34" s="270"/>
      <c r="N34" s="270"/>
      <c r="T34" s="270" t="s">
        <v>191</v>
      </c>
      <c r="U34" s="270"/>
      <c r="V34" s="270"/>
      <c r="W34" s="270"/>
      <c r="X34" s="271"/>
      <c r="Y34" s="45"/>
    </row>
    <row r="35" spans="1:25" ht="19.5" customHeight="1" thickBot="1">
      <c r="A35" s="37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  <c r="Y35" s="46"/>
    </row>
    <row r="36" spans="1: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</sheetData>
  <sheetProtection algorithmName="SHA-512" hashValue="v18PRCt4FguI1sCrbIqbWJ/aXXYb5OcmvAvm1yFBErNq3ATxcpIkiA/jqTsZrgQDzvCtp4XdiTx2hhU+HSfbPA==" saltValue="CL/WrUEixIv90aK4WAjJXA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honeticPr fontId="24" type="noConversion"/>
  <pageMargins left="0.49166666666666664" right="0.23622047244094491" top="0.74803149606299213" bottom="0.46666666666666667" header="0.31496062992125984" footer="0.31496062992125984"/>
  <pageSetup paperSize="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35"/>
  <sheetViews>
    <sheetView view="pageLayout" zoomScaleNormal="100" zoomScaleSheetLayoutView="98" workbookViewId="0">
      <selection activeCell="B21" sqref="B21:B24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ht="21.75" customHeight="1" thickBot="1">
      <c r="A1" s="307" t="s">
        <v>12</v>
      </c>
      <c r="B1" s="308"/>
      <c r="C1" s="308"/>
      <c r="D1" s="308"/>
      <c r="E1" s="308"/>
      <c r="F1" s="308"/>
      <c r="G1" s="308"/>
      <c r="H1" s="309"/>
    </row>
    <row r="2" spans="1:8" ht="21.75" customHeight="1" thickBot="1">
      <c r="A2" s="22" t="s">
        <v>4</v>
      </c>
      <c r="B2" s="23" t="s">
        <v>9</v>
      </c>
      <c r="C2" s="301" t="s">
        <v>13</v>
      </c>
      <c r="D2" s="301"/>
      <c r="E2" s="301" t="s">
        <v>14</v>
      </c>
      <c r="F2" s="301"/>
      <c r="G2" s="291" t="s">
        <v>2</v>
      </c>
      <c r="H2" s="292"/>
    </row>
    <row r="3" spans="1:8" ht="21.75" customHeight="1">
      <c r="A3" s="329">
        <v>1</v>
      </c>
      <c r="B3" s="332" t="str">
        <f>บันทึกเวลาเรียน!$C$4</f>
        <v>21/5/2568</v>
      </c>
      <c r="C3" s="311"/>
      <c r="D3" s="303"/>
      <c r="E3" s="293"/>
      <c r="F3" s="328"/>
      <c r="G3" s="293"/>
      <c r="H3" s="294"/>
    </row>
    <row r="4" spans="1:8" ht="21.75" customHeight="1">
      <c r="A4" s="330"/>
      <c r="B4" s="333"/>
      <c r="C4" s="326"/>
      <c r="D4" s="327"/>
      <c r="E4" s="295"/>
      <c r="F4" s="327"/>
      <c r="G4" s="295"/>
      <c r="H4" s="296"/>
    </row>
    <row r="5" spans="1:8" ht="21.75" customHeight="1">
      <c r="A5" s="330"/>
      <c r="B5" s="333"/>
      <c r="C5" s="326"/>
      <c r="D5" s="327"/>
      <c r="E5" s="295"/>
      <c r="F5" s="327"/>
      <c r="G5" s="295"/>
      <c r="H5" s="296"/>
    </row>
    <row r="6" spans="1:8" ht="21.75" customHeight="1" thickBot="1">
      <c r="A6" s="331"/>
      <c r="B6" s="334"/>
      <c r="C6" s="336"/>
      <c r="D6" s="335"/>
      <c r="E6" s="297"/>
      <c r="F6" s="335"/>
      <c r="G6" s="297"/>
      <c r="H6" s="298"/>
    </row>
    <row r="7" spans="1:8" ht="21.75" customHeight="1">
      <c r="B7" s="24" t="s">
        <v>52</v>
      </c>
      <c r="C7" s="288"/>
      <c r="D7" s="288"/>
      <c r="E7" s="24" t="s">
        <v>52</v>
      </c>
      <c r="F7" s="288"/>
      <c r="G7" s="288"/>
      <c r="H7" s="288"/>
    </row>
    <row r="8" spans="1:8" ht="21.75" customHeight="1">
      <c r="C8" s="289" t="str">
        <f>IF(ปก!H10="","","( " &amp; ปก!H10 &amp; " )")</f>
        <v>( นางสาวสุจิตรา  โชคเจริญ )</v>
      </c>
      <c r="D8" s="290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ht="10.5" customHeight="1" thickBot="1"/>
    <row r="10" spans="1:8" ht="21.75" customHeight="1" thickBot="1">
      <c r="A10" s="307" t="s">
        <v>12</v>
      </c>
      <c r="B10" s="308"/>
      <c r="C10" s="308"/>
      <c r="D10" s="308"/>
      <c r="E10" s="308"/>
      <c r="F10" s="308"/>
      <c r="G10" s="308"/>
      <c r="H10" s="309"/>
    </row>
    <row r="11" spans="1:8" ht="21.75" customHeight="1" thickBot="1">
      <c r="A11" s="22" t="s">
        <v>4</v>
      </c>
      <c r="B11" s="23" t="s">
        <v>9</v>
      </c>
      <c r="C11" s="301" t="s">
        <v>13</v>
      </c>
      <c r="D11" s="301"/>
      <c r="E11" s="301" t="s">
        <v>14</v>
      </c>
      <c r="F11" s="301"/>
      <c r="G11" s="291" t="s">
        <v>2</v>
      </c>
      <c r="H11" s="292"/>
    </row>
    <row r="12" spans="1:8" ht="21.75" customHeight="1">
      <c r="A12" s="318">
        <v>2</v>
      </c>
      <c r="B12" s="319" t="str">
        <f>บันทึกเวลาเรียน!$D$4</f>
        <v>28/5/2568</v>
      </c>
      <c r="C12" s="324"/>
      <c r="D12" s="325"/>
      <c r="E12" s="302"/>
      <c r="F12" s="303"/>
      <c r="G12" s="293"/>
      <c r="H12" s="294"/>
    </row>
    <row r="13" spans="1:8" ht="21.75" customHeight="1">
      <c r="A13" s="313"/>
      <c r="B13" s="316"/>
      <c r="C13" s="322"/>
      <c r="D13" s="323"/>
      <c r="E13" s="304"/>
      <c r="F13" s="305"/>
      <c r="G13" s="295"/>
      <c r="H13" s="296"/>
    </row>
    <row r="14" spans="1:8" ht="21.75" customHeight="1">
      <c r="A14" s="313"/>
      <c r="B14" s="316"/>
      <c r="C14" s="322"/>
      <c r="D14" s="323"/>
      <c r="E14" s="304"/>
      <c r="F14" s="305"/>
      <c r="G14" s="295"/>
      <c r="H14" s="296"/>
    </row>
    <row r="15" spans="1:8" ht="21.75" customHeight="1" thickBot="1">
      <c r="A15" s="314"/>
      <c r="B15" s="317"/>
      <c r="C15" s="320"/>
      <c r="D15" s="321"/>
      <c r="E15" s="306"/>
      <c r="F15" s="300"/>
      <c r="G15" s="297"/>
      <c r="H15" s="298"/>
    </row>
    <row r="16" spans="1:8" ht="21.75" customHeight="1">
      <c r="B16" s="24" t="s">
        <v>52</v>
      </c>
      <c r="C16" s="288"/>
      <c r="D16" s="288"/>
      <c r="E16" s="24" t="s">
        <v>52</v>
      </c>
      <c r="F16" s="288"/>
      <c r="G16" s="288"/>
      <c r="H16" s="288"/>
    </row>
    <row r="17" spans="1:8" ht="21.75" customHeight="1">
      <c r="C17" s="289" t="str">
        <f>IF(ปก!H10="","","( " &amp; ปก!H10 &amp; " )")</f>
        <v>( นางสาวสุจิตรา  โชคเจริญ )</v>
      </c>
      <c r="D17" s="290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ht="8.25" customHeight="1" thickBot="1"/>
    <row r="19" spans="1:8" ht="21.75" customHeight="1" thickBot="1">
      <c r="A19" s="307" t="s">
        <v>12</v>
      </c>
      <c r="B19" s="308"/>
      <c r="C19" s="308"/>
      <c r="D19" s="308"/>
      <c r="E19" s="308"/>
      <c r="F19" s="308"/>
      <c r="G19" s="308"/>
      <c r="H19" s="309"/>
    </row>
    <row r="20" spans="1:8" ht="21.75" customHeight="1" thickBot="1">
      <c r="A20" s="22" t="s">
        <v>4</v>
      </c>
      <c r="B20" s="23" t="s">
        <v>9</v>
      </c>
      <c r="C20" s="301" t="s">
        <v>13</v>
      </c>
      <c r="D20" s="301"/>
      <c r="E20" s="301" t="s">
        <v>14</v>
      </c>
      <c r="F20" s="301"/>
      <c r="G20" s="291" t="s">
        <v>2</v>
      </c>
      <c r="H20" s="292"/>
    </row>
    <row r="21" spans="1:8" ht="21.75" customHeight="1">
      <c r="A21" s="312">
        <v>3</v>
      </c>
      <c r="B21" s="315" t="str">
        <f>บันทึกเวลาเรียน!$E$4</f>
        <v>4/6/2568</v>
      </c>
      <c r="C21" s="311"/>
      <c r="D21" s="303"/>
      <c r="E21" s="302"/>
      <c r="F21" s="303"/>
      <c r="G21" s="293"/>
      <c r="H21" s="294"/>
    </row>
    <row r="22" spans="1:8" ht="21.75" customHeight="1">
      <c r="A22" s="313"/>
      <c r="B22" s="316"/>
      <c r="C22" s="310"/>
      <c r="D22" s="305"/>
      <c r="E22" s="304"/>
      <c r="F22" s="305"/>
      <c r="G22" s="295"/>
      <c r="H22" s="296"/>
    </row>
    <row r="23" spans="1:8" ht="21.75" customHeight="1">
      <c r="A23" s="313"/>
      <c r="B23" s="316"/>
      <c r="C23" s="310"/>
      <c r="D23" s="305"/>
      <c r="E23" s="304"/>
      <c r="F23" s="305"/>
      <c r="G23" s="295"/>
      <c r="H23" s="296"/>
    </row>
    <row r="24" spans="1:8" ht="21.75" customHeight="1" thickBot="1">
      <c r="A24" s="314"/>
      <c r="B24" s="317"/>
      <c r="C24" s="299"/>
      <c r="D24" s="300"/>
      <c r="E24" s="306"/>
      <c r="F24" s="300"/>
      <c r="G24" s="297"/>
      <c r="H24" s="298"/>
    </row>
    <row r="25" spans="1:8" ht="21.75" customHeight="1">
      <c r="B25" s="24" t="s">
        <v>52</v>
      </c>
      <c r="C25" s="288"/>
      <c r="D25" s="288"/>
      <c r="E25" s="24" t="s">
        <v>52</v>
      </c>
      <c r="F25" s="288"/>
      <c r="G25" s="288"/>
      <c r="H25" s="288"/>
    </row>
    <row r="26" spans="1:8" ht="21.75" customHeight="1">
      <c r="C26" s="289" t="str">
        <f>IF(ปก!H10="","","( " &amp; ปก!H10 &amp; " )")</f>
        <v>( นางสาวสุจิตรา  โชคเจริญ )</v>
      </c>
      <c r="D26" s="290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ht="8.25" customHeight="1" thickBot="1"/>
    <row r="28" spans="1:8" ht="21.75" customHeight="1" thickBot="1">
      <c r="A28" s="307" t="s">
        <v>12</v>
      </c>
      <c r="B28" s="308"/>
      <c r="C28" s="308"/>
      <c r="D28" s="308"/>
      <c r="E28" s="308"/>
      <c r="F28" s="308"/>
      <c r="G28" s="308"/>
      <c r="H28" s="309"/>
    </row>
    <row r="29" spans="1:8" ht="21.75" customHeight="1" thickBot="1">
      <c r="A29" s="22" t="s">
        <v>4</v>
      </c>
      <c r="B29" s="23" t="s">
        <v>9</v>
      </c>
      <c r="C29" s="301" t="s">
        <v>13</v>
      </c>
      <c r="D29" s="301"/>
      <c r="E29" s="301" t="s">
        <v>14</v>
      </c>
      <c r="F29" s="301"/>
      <c r="G29" s="291" t="s">
        <v>2</v>
      </c>
      <c r="H29" s="292"/>
    </row>
    <row r="30" spans="1:8" ht="21.75" customHeight="1">
      <c r="A30" s="312">
        <v>4</v>
      </c>
      <c r="B30" s="315" t="str">
        <f>บันทึกเวลาเรียน!$F$4</f>
        <v>11/6/2568</v>
      </c>
      <c r="C30" s="311"/>
      <c r="D30" s="303"/>
      <c r="E30" s="302"/>
      <c r="F30" s="303"/>
      <c r="G30" s="293"/>
      <c r="H30" s="294"/>
    </row>
    <row r="31" spans="1:8" ht="21.75" customHeight="1">
      <c r="A31" s="313"/>
      <c r="B31" s="316"/>
      <c r="C31" s="310"/>
      <c r="D31" s="305"/>
      <c r="E31" s="304"/>
      <c r="F31" s="305"/>
      <c r="G31" s="295"/>
      <c r="H31" s="296"/>
    </row>
    <row r="32" spans="1:8" ht="21.75" customHeight="1">
      <c r="A32" s="313"/>
      <c r="B32" s="316"/>
      <c r="C32" s="310"/>
      <c r="D32" s="305"/>
      <c r="E32" s="304"/>
      <c r="F32" s="305"/>
      <c r="G32" s="295"/>
      <c r="H32" s="296"/>
    </row>
    <row r="33" spans="1:8" ht="21.75" customHeight="1" thickBot="1">
      <c r="A33" s="314"/>
      <c r="B33" s="317"/>
      <c r="C33" s="299"/>
      <c r="D33" s="300"/>
      <c r="E33" s="306"/>
      <c r="F33" s="300"/>
      <c r="G33" s="297"/>
      <c r="H33" s="298"/>
    </row>
    <row r="34" spans="1:8" ht="21.75" customHeight="1">
      <c r="B34" s="24" t="s">
        <v>52</v>
      </c>
      <c r="C34" s="288"/>
      <c r="D34" s="288"/>
      <c r="E34" s="24" t="s">
        <v>52</v>
      </c>
      <c r="F34" s="288"/>
      <c r="G34" s="288"/>
      <c r="H34" s="288"/>
    </row>
    <row r="35" spans="1:8" ht="21.75" customHeight="1">
      <c r="C35" s="289" t="str">
        <f>IF(ปก!H10="","","( " &amp; ปก!H10 &amp; " )")</f>
        <v>( นางสาวสุจิตรา  โชคเจริญ )</v>
      </c>
      <c r="D35" s="290"/>
      <c r="F35" s="290" t="str">
        <f>IF(ปก!H11="","","( " &amp; ปก!H11 &amp; " )")</f>
        <v>( นางสาวภัครภัทร ไชยสา )</v>
      </c>
      <c r="G35" s="290"/>
      <c r="H35" s="290"/>
    </row>
  </sheetData>
  <sheetProtection algorithmName="SHA-512" hashValue="qf7Ae+e5xwIliucx5raQSMy6dIn5kC3p//3hy5De9/U7hjH8twRvl2N4LzR1S3tRfZ3k8c5sE6rzcqYxPJDZtA==" saltValue="WtRjubxiKAElQpVs8UZ/6g==" spinCount="100000" sheet="1" objects="1" scenarios="1"/>
  <mergeCells count="88">
    <mergeCell ref="G11:H11"/>
    <mergeCell ref="B3:B6"/>
    <mergeCell ref="E5:F5"/>
    <mergeCell ref="E6:F6"/>
    <mergeCell ref="C8:D8"/>
    <mergeCell ref="F8:H8"/>
    <mergeCell ref="C7:D7"/>
    <mergeCell ref="F7:H7"/>
    <mergeCell ref="C5:D5"/>
    <mergeCell ref="C6:D6"/>
    <mergeCell ref="G3:H3"/>
    <mergeCell ref="G4:H4"/>
    <mergeCell ref="G5:H5"/>
    <mergeCell ref="G6:H6"/>
    <mergeCell ref="A30:A33"/>
    <mergeCell ref="B30:B33"/>
    <mergeCell ref="C29:D29"/>
    <mergeCell ref="C30:D30"/>
    <mergeCell ref="C31:D31"/>
    <mergeCell ref="C32:D32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G12:H12"/>
    <mergeCell ref="G13:H13"/>
    <mergeCell ref="G14:H14"/>
    <mergeCell ref="G15:H15"/>
    <mergeCell ref="C15:D15"/>
    <mergeCell ref="C14:D14"/>
    <mergeCell ref="E14:F14"/>
    <mergeCell ref="C16:D16"/>
    <mergeCell ref="C22:D22"/>
    <mergeCell ref="E15:F15"/>
    <mergeCell ref="C17:D17"/>
    <mergeCell ref="F17:H17"/>
    <mergeCell ref="A19:H19"/>
    <mergeCell ref="C20:D20"/>
    <mergeCell ref="C21:D21"/>
    <mergeCell ref="G20:H20"/>
    <mergeCell ref="G21:H21"/>
    <mergeCell ref="A21:A24"/>
    <mergeCell ref="B21:B24"/>
    <mergeCell ref="F16:H16"/>
    <mergeCell ref="A12:A15"/>
    <mergeCell ref="B12:B15"/>
    <mergeCell ref="G22:H22"/>
    <mergeCell ref="A28:H28"/>
    <mergeCell ref="C24:D24"/>
    <mergeCell ref="E20:F20"/>
    <mergeCell ref="E21:F21"/>
    <mergeCell ref="E22:F22"/>
    <mergeCell ref="E23:F23"/>
    <mergeCell ref="E24:F24"/>
    <mergeCell ref="C23:D23"/>
    <mergeCell ref="G23:H23"/>
    <mergeCell ref="G24:H24"/>
    <mergeCell ref="C25:D25"/>
    <mergeCell ref="F25:H25"/>
    <mergeCell ref="C26:D26"/>
    <mergeCell ref="F26:H26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17708333333333334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N35"/>
  <sheetViews>
    <sheetView view="pageLayout" zoomScaleNormal="100" zoomScaleSheetLayoutView="98" workbookViewId="0">
      <selection activeCell="H9" sqref="H1:H1048576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ht="21.75" customHeight="1" thickBot="1">
      <c r="A1" s="307" t="s">
        <v>12</v>
      </c>
      <c r="B1" s="308"/>
      <c r="C1" s="308"/>
      <c r="D1" s="308"/>
      <c r="E1" s="308"/>
      <c r="F1" s="308"/>
      <c r="G1" s="308"/>
      <c r="H1" s="309"/>
    </row>
    <row r="2" spans="1:8" ht="21.75" customHeight="1" thickBot="1">
      <c r="A2" s="22" t="s">
        <v>4</v>
      </c>
      <c r="B2" s="23" t="s">
        <v>9</v>
      </c>
      <c r="C2" s="301" t="s">
        <v>13</v>
      </c>
      <c r="D2" s="301"/>
      <c r="E2" s="301" t="s">
        <v>14</v>
      </c>
      <c r="F2" s="301"/>
      <c r="G2" s="291" t="s">
        <v>2</v>
      </c>
      <c r="H2" s="292"/>
    </row>
    <row r="3" spans="1:8" ht="21.75" customHeight="1">
      <c r="A3" s="329">
        <v>5</v>
      </c>
      <c r="B3" s="332" t="str">
        <f>บันทึกเวลาเรียน!$G$4</f>
        <v>18/6/2568</v>
      </c>
      <c r="C3" s="311"/>
      <c r="D3" s="303"/>
      <c r="E3" s="293"/>
      <c r="F3" s="328"/>
      <c r="G3" s="293"/>
      <c r="H3" s="294"/>
    </row>
    <row r="4" spans="1:8" ht="21.75" customHeight="1">
      <c r="A4" s="330"/>
      <c r="B4" s="333"/>
      <c r="C4" s="326"/>
      <c r="D4" s="327"/>
      <c r="E4" s="295"/>
      <c r="F4" s="327"/>
      <c r="G4" s="295"/>
      <c r="H4" s="296"/>
    </row>
    <row r="5" spans="1:8" ht="21.75" customHeight="1">
      <c r="A5" s="330"/>
      <c r="B5" s="333"/>
      <c r="C5" s="326"/>
      <c r="D5" s="327"/>
      <c r="E5" s="295"/>
      <c r="F5" s="327"/>
      <c r="G5" s="295"/>
      <c r="H5" s="296"/>
    </row>
    <row r="6" spans="1:8" ht="21.75" customHeight="1" thickBot="1">
      <c r="A6" s="331"/>
      <c r="B6" s="334"/>
      <c r="C6" s="336"/>
      <c r="D6" s="335"/>
      <c r="E6" s="297"/>
      <c r="F6" s="335"/>
      <c r="G6" s="297"/>
      <c r="H6" s="298"/>
    </row>
    <row r="7" spans="1:8" ht="21.75" customHeight="1">
      <c r="B7" s="24" t="s">
        <v>52</v>
      </c>
      <c r="C7" s="288"/>
      <c r="D7" s="288"/>
      <c r="E7" s="24" t="s">
        <v>52</v>
      </c>
      <c r="F7" s="288"/>
      <c r="G7" s="288"/>
      <c r="H7" s="288"/>
    </row>
    <row r="8" spans="1:8" ht="21.75" customHeight="1">
      <c r="C8" s="289" t="str">
        <f>IF(ปก!H10="","","( " &amp; ปก!H10 &amp; " )")</f>
        <v>( นางสาวสุจิตรา  โชคเจริญ )</v>
      </c>
      <c r="D8" s="290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ht="10.5" customHeight="1" thickBot="1"/>
    <row r="10" spans="1:8" ht="21.75" customHeight="1" thickBot="1">
      <c r="A10" s="307" t="s">
        <v>12</v>
      </c>
      <c r="B10" s="308"/>
      <c r="C10" s="308"/>
      <c r="D10" s="308"/>
      <c r="E10" s="308"/>
      <c r="F10" s="308"/>
      <c r="G10" s="308"/>
      <c r="H10" s="309"/>
    </row>
    <row r="11" spans="1:8" ht="21.75" customHeight="1" thickBot="1">
      <c r="A11" s="22" t="s">
        <v>4</v>
      </c>
      <c r="B11" s="23" t="s">
        <v>9</v>
      </c>
      <c r="C11" s="301" t="s">
        <v>13</v>
      </c>
      <c r="D11" s="301"/>
      <c r="E11" s="301" t="s">
        <v>14</v>
      </c>
      <c r="F11" s="301"/>
      <c r="G11" s="291" t="s">
        <v>2</v>
      </c>
      <c r="H11" s="292"/>
    </row>
    <row r="12" spans="1:8" ht="21.75" customHeight="1">
      <c r="A12" s="318">
        <v>6</v>
      </c>
      <c r="B12" s="319" t="str">
        <f>บันทึกเวลาเรียน!$H$4</f>
        <v>25/6/2568</v>
      </c>
      <c r="C12" s="324"/>
      <c r="D12" s="325"/>
      <c r="E12" s="302"/>
      <c r="F12" s="303"/>
      <c r="G12" s="293"/>
      <c r="H12" s="294"/>
    </row>
    <row r="13" spans="1:8" ht="21.75" customHeight="1">
      <c r="A13" s="313"/>
      <c r="B13" s="316"/>
      <c r="C13" s="322"/>
      <c r="D13" s="323"/>
      <c r="E13" s="304"/>
      <c r="F13" s="305"/>
      <c r="G13" s="295"/>
      <c r="H13" s="296"/>
    </row>
    <row r="14" spans="1:8" ht="21.75" customHeight="1">
      <c r="A14" s="313"/>
      <c r="B14" s="316"/>
      <c r="C14" s="322"/>
      <c r="D14" s="323"/>
      <c r="E14" s="304"/>
      <c r="F14" s="305"/>
      <c r="G14" s="295"/>
      <c r="H14" s="296"/>
    </row>
    <row r="15" spans="1:8" ht="21.75" customHeight="1" thickBot="1">
      <c r="A15" s="314"/>
      <c r="B15" s="317"/>
      <c r="C15" s="320"/>
      <c r="D15" s="321"/>
      <c r="E15" s="306"/>
      <c r="F15" s="300"/>
      <c r="G15" s="297"/>
      <c r="H15" s="298"/>
    </row>
    <row r="16" spans="1:8" ht="21.75" customHeight="1">
      <c r="B16" s="24" t="s">
        <v>52</v>
      </c>
      <c r="C16" s="288"/>
      <c r="D16" s="288"/>
      <c r="E16" s="24" t="s">
        <v>52</v>
      </c>
      <c r="F16" s="288"/>
      <c r="G16" s="288"/>
      <c r="H16" s="288"/>
    </row>
    <row r="17" spans="1:8" ht="21.75" customHeight="1">
      <c r="C17" s="289" t="str">
        <f>IF(ปก!H10="","","( " &amp; ปก!H10 &amp; " )")</f>
        <v>( นางสาวสุจิตรา  โชคเจริญ )</v>
      </c>
      <c r="D17" s="290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ht="8.25" customHeight="1" thickBot="1"/>
    <row r="19" spans="1:8" ht="21.75" customHeight="1" thickBot="1">
      <c r="A19" s="307" t="s">
        <v>12</v>
      </c>
      <c r="B19" s="308"/>
      <c r="C19" s="308"/>
      <c r="D19" s="308"/>
      <c r="E19" s="308"/>
      <c r="F19" s="308"/>
      <c r="G19" s="308"/>
      <c r="H19" s="309"/>
    </row>
    <row r="20" spans="1:8" ht="21.75" customHeight="1" thickBot="1">
      <c r="A20" s="22" t="s">
        <v>4</v>
      </c>
      <c r="B20" s="23" t="s">
        <v>9</v>
      </c>
      <c r="C20" s="301" t="s">
        <v>13</v>
      </c>
      <c r="D20" s="301"/>
      <c r="E20" s="301" t="s">
        <v>14</v>
      </c>
      <c r="F20" s="301"/>
      <c r="G20" s="291" t="s">
        <v>2</v>
      </c>
      <c r="H20" s="292"/>
    </row>
    <row r="21" spans="1:8" ht="21.75" customHeight="1">
      <c r="A21" s="312">
        <v>7</v>
      </c>
      <c r="B21" s="315" t="str">
        <f>บันทึกเวลาเรียน!$I$4</f>
        <v>2/7/2568</v>
      </c>
      <c r="C21" s="311"/>
      <c r="D21" s="303"/>
      <c r="E21" s="302"/>
      <c r="F21" s="303"/>
      <c r="G21" s="293"/>
      <c r="H21" s="294"/>
    </row>
    <row r="22" spans="1:8" ht="21.75" customHeight="1">
      <c r="A22" s="313"/>
      <c r="B22" s="316"/>
      <c r="C22" s="310"/>
      <c r="D22" s="305"/>
      <c r="E22" s="304"/>
      <c r="F22" s="305"/>
      <c r="G22" s="295"/>
      <c r="H22" s="296"/>
    </row>
    <row r="23" spans="1:8" ht="21.75" customHeight="1">
      <c r="A23" s="313"/>
      <c r="B23" s="316"/>
      <c r="C23" s="310"/>
      <c r="D23" s="305"/>
      <c r="E23" s="304"/>
      <c r="F23" s="305"/>
      <c r="G23" s="295"/>
      <c r="H23" s="296"/>
    </row>
    <row r="24" spans="1:8" ht="21.75" customHeight="1" thickBot="1">
      <c r="A24" s="314"/>
      <c r="B24" s="317"/>
      <c r="C24" s="299"/>
      <c r="D24" s="300"/>
      <c r="E24" s="306"/>
      <c r="F24" s="300"/>
      <c r="G24" s="297"/>
      <c r="H24" s="298"/>
    </row>
    <row r="25" spans="1:8" ht="21.75" customHeight="1">
      <c r="B25" s="24" t="s">
        <v>52</v>
      </c>
      <c r="C25" s="288"/>
      <c r="D25" s="288"/>
      <c r="E25" s="24" t="s">
        <v>52</v>
      </c>
      <c r="F25" s="288"/>
      <c r="G25" s="288"/>
      <c r="H25" s="288"/>
    </row>
    <row r="26" spans="1:8" ht="21.75" customHeight="1">
      <c r="C26" s="289" t="str">
        <f>IF(ปก!H10="","","( " &amp; ปก!H10 &amp; " )")</f>
        <v>( นางสาวสุจิตรา  โชคเจริญ )</v>
      </c>
      <c r="D26" s="290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ht="8.25" customHeight="1" thickBot="1"/>
    <row r="28" spans="1:8" ht="21.75" customHeight="1" thickBot="1">
      <c r="A28" s="307" t="s">
        <v>12</v>
      </c>
      <c r="B28" s="308"/>
      <c r="C28" s="308"/>
      <c r="D28" s="308"/>
      <c r="E28" s="308"/>
      <c r="F28" s="308"/>
      <c r="G28" s="308"/>
      <c r="H28" s="309"/>
    </row>
    <row r="29" spans="1:8" ht="21.75" customHeight="1" thickBot="1">
      <c r="A29" s="22" t="s">
        <v>4</v>
      </c>
      <c r="B29" s="23" t="s">
        <v>9</v>
      </c>
      <c r="C29" s="301" t="s">
        <v>13</v>
      </c>
      <c r="D29" s="301"/>
      <c r="E29" s="301" t="s">
        <v>14</v>
      </c>
      <c r="F29" s="301"/>
      <c r="G29" s="291" t="s">
        <v>2</v>
      </c>
      <c r="H29" s="292"/>
    </row>
    <row r="30" spans="1:8" ht="21.75" customHeight="1">
      <c r="A30" s="312">
        <v>8</v>
      </c>
      <c r="B30" s="315" t="str">
        <f>บันทึกเวลาเรียน!$J$4</f>
        <v>9/7/2568</v>
      </c>
      <c r="C30" s="311"/>
      <c r="D30" s="303"/>
      <c r="E30" s="302"/>
      <c r="F30" s="303"/>
      <c r="G30" s="293"/>
      <c r="H30" s="294"/>
    </row>
    <row r="31" spans="1:8" ht="21.75" customHeight="1">
      <c r="A31" s="313"/>
      <c r="B31" s="316"/>
      <c r="C31" s="310"/>
      <c r="D31" s="305"/>
      <c r="E31" s="304"/>
      <c r="F31" s="305"/>
      <c r="G31" s="295"/>
      <c r="H31" s="296"/>
    </row>
    <row r="32" spans="1:8" ht="21.75" customHeight="1">
      <c r="A32" s="313"/>
      <c r="B32" s="316"/>
      <c r="C32" s="310"/>
      <c r="D32" s="305"/>
      <c r="E32" s="304"/>
      <c r="F32" s="305"/>
      <c r="G32" s="295"/>
      <c r="H32" s="296"/>
    </row>
    <row r="33" spans="1:8" ht="21.75" customHeight="1" thickBot="1">
      <c r="A33" s="314"/>
      <c r="B33" s="317"/>
      <c r="C33" s="299"/>
      <c r="D33" s="300"/>
      <c r="E33" s="306"/>
      <c r="F33" s="300"/>
      <c r="G33" s="297"/>
      <c r="H33" s="298"/>
    </row>
    <row r="34" spans="1:8" ht="21.75" customHeight="1">
      <c r="B34" s="24" t="s">
        <v>52</v>
      </c>
      <c r="C34" s="288"/>
      <c r="D34" s="288"/>
      <c r="E34" s="24" t="s">
        <v>52</v>
      </c>
      <c r="F34" s="288"/>
      <c r="G34" s="288"/>
      <c r="H34" s="288"/>
    </row>
    <row r="35" spans="1:8" ht="21.75" customHeight="1">
      <c r="C35" s="289" t="str">
        <f>IF(ปก!H10="","","( " &amp; ปก!H10 &amp; " )")</f>
        <v>( นางสาวสุจิตรา  โชคเจริญ )</v>
      </c>
      <c r="D35" s="290"/>
      <c r="F35" s="290" t="str">
        <f>IF(ปก!H11="","","( " &amp; ปก!H11 &amp; " )")</f>
        <v>( นางสาวภัครภัทร ไชยสา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15625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36"/>
  <sheetViews>
    <sheetView view="pageLayout" topLeftCell="A12" zoomScaleNormal="100" zoomScaleSheetLayoutView="98" workbookViewId="0">
      <selection activeCell="C21" sqref="C21:D21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s="21" customFormat="1" ht="21.75" customHeight="1" thickBot="1">
      <c r="A1" s="307" t="s">
        <v>12</v>
      </c>
      <c r="B1" s="308"/>
      <c r="C1" s="308"/>
      <c r="D1" s="308"/>
      <c r="E1" s="308"/>
      <c r="F1" s="308"/>
      <c r="G1" s="308"/>
      <c r="H1" s="309"/>
    </row>
    <row r="2" spans="1:8" s="21" customFormat="1" ht="21.75" customHeight="1" thickBot="1">
      <c r="A2" s="22" t="s">
        <v>4</v>
      </c>
      <c r="B2" s="23" t="s">
        <v>9</v>
      </c>
      <c r="C2" s="301" t="s">
        <v>13</v>
      </c>
      <c r="D2" s="301"/>
      <c r="E2" s="301" t="s">
        <v>14</v>
      </c>
      <c r="F2" s="301"/>
      <c r="G2" s="291" t="s">
        <v>2</v>
      </c>
      <c r="H2" s="292"/>
    </row>
    <row r="3" spans="1:8" s="21" customFormat="1" ht="21.75" customHeight="1">
      <c r="A3" s="329">
        <v>9</v>
      </c>
      <c r="B3" s="332" t="str">
        <f>บันทึกเวลาเรียน!$K$4</f>
        <v>16/7/2568</v>
      </c>
      <c r="C3" s="311"/>
      <c r="D3" s="303"/>
      <c r="E3" s="293"/>
      <c r="F3" s="328"/>
      <c r="G3" s="293"/>
      <c r="H3" s="294"/>
    </row>
    <row r="4" spans="1:8" s="21" customFormat="1" ht="21.75" customHeight="1">
      <c r="A4" s="330"/>
      <c r="B4" s="333"/>
      <c r="C4" s="326"/>
      <c r="D4" s="327"/>
      <c r="E4" s="295"/>
      <c r="F4" s="327"/>
      <c r="G4" s="295"/>
      <c r="H4" s="296"/>
    </row>
    <row r="5" spans="1:8" s="21" customFormat="1" ht="21.75" customHeight="1">
      <c r="A5" s="330"/>
      <c r="B5" s="333"/>
      <c r="C5" s="326"/>
      <c r="D5" s="327"/>
      <c r="E5" s="295"/>
      <c r="F5" s="327"/>
      <c r="G5" s="295"/>
      <c r="H5" s="296"/>
    </row>
    <row r="6" spans="1:8" s="21" customFormat="1" ht="21.75" customHeight="1" thickBot="1">
      <c r="A6" s="331"/>
      <c r="B6" s="334"/>
      <c r="C6" s="336"/>
      <c r="D6" s="335"/>
      <c r="E6" s="297"/>
      <c r="F6" s="335"/>
      <c r="G6" s="297"/>
      <c r="H6" s="298"/>
    </row>
    <row r="7" spans="1:8" s="21" customFormat="1" ht="21.75" customHeight="1">
      <c r="A7" s="15"/>
      <c r="B7" s="24" t="s">
        <v>52</v>
      </c>
      <c r="C7" s="288"/>
      <c r="D7" s="288"/>
      <c r="E7" s="24" t="s">
        <v>52</v>
      </c>
      <c r="F7" s="288"/>
      <c r="G7" s="288"/>
      <c r="H7" s="288"/>
    </row>
    <row r="8" spans="1:8" s="21" customFormat="1" ht="21.75" customHeight="1">
      <c r="A8" s="15"/>
      <c r="B8" s="15"/>
      <c r="C8" s="289" t="str">
        <f>IF(ปก!H10="","","( " &amp; ปก!H10 &amp; " )")</f>
        <v>( นางสาวสุจิตรา  โชคเจริญ )</v>
      </c>
      <c r="D8" s="290"/>
      <c r="E8" s="15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s="21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1" customFormat="1" ht="21.75" customHeight="1" thickBot="1">
      <c r="A10" s="307" t="s">
        <v>12</v>
      </c>
      <c r="B10" s="308"/>
      <c r="C10" s="308"/>
      <c r="D10" s="308"/>
      <c r="E10" s="308"/>
      <c r="F10" s="308"/>
      <c r="G10" s="308"/>
      <c r="H10" s="309"/>
    </row>
    <row r="11" spans="1:8" s="21" customFormat="1" ht="21.75" customHeight="1" thickBot="1">
      <c r="A11" s="22" t="s">
        <v>4</v>
      </c>
      <c r="B11" s="23" t="s">
        <v>9</v>
      </c>
      <c r="C11" s="301" t="s">
        <v>13</v>
      </c>
      <c r="D11" s="301"/>
      <c r="E11" s="301" t="s">
        <v>14</v>
      </c>
      <c r="F11" s="301"/>
      <c r="G11" s="291" t="s">
        <v>2</v>
      </c>
      <c r="H11" s="292"/>
    </row>
    <row r="12" spans="1:8" s="21" customFormat="1" ht="21.75" customHeight="1">
      <c r="A12" s="318">
        <v>10</v>
      </c>
      <c r="B12" s="319" t="str">
        <f>บันทึกเวลาเรียน!$L$4</f>
        <v>23/6/2568</v>
      </c>
      <c r="C12" s="324"/>
      <c r="D12" s="325"/>
      <c r="E12" s="302"/>
      <c r="F12" s="303"/>
      <c r="G12" s="293"/>
      <c r="H12" s="294"/>
    </row>
    <row r="13" spans="1:8" s="21" customFormat="1" ht="21.75" customHeight="1">
      <c r="A13" s="313"/>
      <c r="B13" s="316"/>
      <c r="C13" s="322"/>
      <c r="D13" s="323"/>
      <c r="E13" s="304"/>
      <c r="F13" s="305"/>
      <c r="G13" s="295"/>
      <c r="H13" s="296"/>
    </row>
    <row r="14" spans="1:8" s="21" customFormat="1" ht="21.75" customHeight="1">
      <c r="A14" s="313"/>
      <c r="B14" s="316"/>
      <c r="C14" s="322"/>
      <c r="D14" s="323"/>
      <c r="E14" s="304"/>
      <c r="F14" s="305"/>
      <c r="G14" s="295"/>
      <c r="H14" s="296"/>
    </row>
    <row r="15" spans="1:8" s="21" customFormat="1" ht="21.75" customHeight="1" thickBot="1">
      <c r="A15" s="314"/>
      <c r="B15" s="317"/>
      <c r="C15" s="320"/>
      <c r="D15" s="321"/>
      <c r="E15" s="306"/>
      <c r="F15" s="300"/>
      <c r="G15" s="297"/>
      <c r="H15" s="298"/>
    </row>
    <row r="16" spans="1:8" s="21" customFormat="1" ht="21.75" customHeight="1">
      <c r="A16" s="15"/>
      <c r="B16" s="24" t="s">
        <v>52</v>
      </c>
      <c r="C16" s="288"/>
      <c r="D16" s="288"/>
      <c r="E16" s="24" t="s">
        <v>52</v>
      </c>
      <c r="F16" s="288"/>
      <c r="G16" s="288"/>
      <c r="H16" s="288"/>
    </row>
    <row r="17" spans="1:8" s="21" customFormat="1" ht="21.75" customHeight="1">
      <c r="A17" s="15"/>
      <c r="B17" s="15"/>
      <c r="C17" s="289" t="str">
        <f>IF(ปก!H10="","","( " &amp; ปก!H10 &amp; " )")</f>
        <v>( นางสาวสุจิตรา  โชคเจริญ )</v>
      </c>
      <c r="D17" s="290"/>
      <c r="E17" s="15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s="21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1" customFormat="1" ht="21.75" customHeight="1" thickBot="1">
      <c r="A19" s="307" t="s">
        <v>12</v>
      </c>
      <c r="B19" s="308"/>
      <c r="C19" s="308"/>
      <c r="D19" s="308"/>
      <c r="E19" s="308"/>
      <c r="F19" s="308"/>
      <c r="G19" s="308"/>
      <c r="H19" s="309"/>
    </row>
    <row r="20" spans="1:8" s="21" customFormat="1" ht="21.75" customHeight="1" thickBot="1">
      <c r="A20" s="22" t="s">
        <v>4</v>
      </c>
      <c r="B20" s="23" t="s">
        <v>9</v>
      </c>
      <c r="C20" s="301" t="s">
        <v>13</v>
      </c>
      <c r="D20" s="301"/>
      <c r="E20" s="301" t="s">
        <v>14</v>
      </c>
      <c r="F20" s="301"/>
      <c r="G20" s="291" t="s">
        <v>2</v>
      </c>
      <c r="H20" s="292"/>
    </row>
    <row r="21" spans="1:8" s="21" customFormat="1" ht="21.75" customHeight="1">
      <c r="A21" s="312">
        <v>11</v>
      </c>
      <c r="B21" s="315" t="str">
        <f>บันทึกเวลาเรียน!$M$4</f>
        <v>30/6/2568</v>
      </c>
      <c r="C21" s="311"/>
      <c r="D21" s="303"/>
      <c r="E21" s="302"/>
      <c r="F21" s="303"/>
      <c r="G21" s="293"/>
      <c r="H21" s="294"/>
    </row>
    <row r="22" spans="1:8" s="21" customFormat="1" ht="21.75" customHeight="1">
      <c r="A22" s="313"/>
      <c r="B22" s="316"/>
      <c r="C22" s="310"/>
      <c r="D22" s="305"/>
      <c r="E22" s="304"/>
      <c r="F22" s="305"/>
      <c r="G22" s="295"/>
      <c r="H22" s="296"/>
    </row>
    <row r="23" spans="1:8" s="21" customFormat="1" ht="21.75" customHeight="1">
      <c r="A23" s="313"/>
      <c r="B23" s="316"/>
      <c r="C23" s="310"/>
      <c r="D23" s="305"/>
      <c r="E23" s="304"/>
      <c r="F23" s="305"/>
      <c r="G23" s="295"/>
      <c r="H23" s="296"/>
    </row>
    <row r="24" spans="1:8" s="21" customFormat="1" ht="21.75" customHeight="1" thickBot="1">
      <c r="A24" s="314"/>
      <c r="B24" s="317"/>
      <c r="C24" s="299"/>
      <c r="D24" s="300"/>
      <c r="E24" s="306"/>
      <c r="F24" s="300"/>
      <c r="G24" s="297"/>
      <c r="H24" s="298"/>
    </row>
    <row r="25" spans="1:8" s="21" customFormat="1" ht="21.75" customHeight="1">
      <c r="A25" s="15"/>
      <c r="B25" s="24" t="s">
        <v>52</v>
      </c>
      <c r="C25" s="288"/>
      <c r="D25" s="288"/>
      <c r="E25" s="24" t="s">
        <v>52</v>
      </c>
      <c r="F25" s="288"/>
      <c r="G25" s="288"/>
      <c r="H25" s="288"/>
    </row>
    <row r="26" spans="1:8" s="21" customFormat="1" ht="21.75" customHeight="1">
      <c r="A26" s="15"/>
      <c r="B26" s="15"/>
      <c r="C26" s="289" t="str">
        <f>IF(ปก!H10="","","( " &amp; ปก!H10 &amp; " )")</f>
        <v>( นางสาวสุจิตรา  โชคเจริญ )</v>
      </c>
      <c r="D26" s="290"/>
      <c r="E26" s="15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s="21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1" customFormat="1" ht="21.75" customHeight="1" thickBot="1">
      <c r="A28" s="307" t="s">
        <v>12</v>
      </c>
      <c r="B28" s="308"/>
      <c r="C28" s="308"/>
      <c r="D28" s="308"/>
      <c r="E28" s="308"/>
      <c r="F28" s="308"/>
      <c r="G28" s="308"/>
      <c r="H28" s="309"/>
    </row>
    <row r="29" spans="1:8" s="21" customFormat="1" ht="21.75" customHeight="1" thickBot="1">
      <c r="A29" s="22" t="s">
        <v>4</v>
      </c>
      <c r="B29" s="23" t="s">
        <v>9</v>
      </c>
      <c r="C29" s="301" t="s">
        <v>13</v>
      </c>
      <c r="D29" s="301"/>
      <c r="E29" s="301" t="s">
        <v>14</v>
      </c>
      <c r="F29" s="301"/>
      <c r="G29" s="291" t="s">
        <v>2</v>
      </c>
      <c r="H29" s="292"/>
    </row>
    <row r="30" spans="1:8" s="21" customFormat="1" ht="21.75" customHeight="1">
      <c r="A30" s="312">
        <v>12</v>
      </c>
      <c r="B30" s="315" t="str">
        <f>บันทึกเวลาเรียน!$N$4</f>
        <v>6/8/2568</v>
      </c>
      <c r="C30" s="311"/>
      <c r="D30" s="303"/>
      <c r="E30" s="302"/>
      <c r="F30" s="303"/>
      <c r="G30" s="293"/>
      <c r="H30" s="294"/>
    </row>
    <row r="31" spans="1:8" s="21" customFormat="1" ht="21.75" customHeight="1">
      <c r="A31" s="313"/>
      <c r="B31" s="316"/>
      <c r="C31" s="310"/>
      <c r="D31" s="305"/>
      <c r="E31" s="304"/>
      <c r="F31" s="305"/>
      <c r="G31" s="295"/>
      <c r="H31" s="296"/>
    </row>
    <row r="32" spans="1:8" s="21" customFormat="1" ht="21.75" customHeight="1">
      <c r="A32" s="313"/>
      <c r="B32" s="316"/>
      <c r="C32" s="310"/>
      <c r="D32" s="305"/>
      <c r="E32" s="304"/>
      <c r="F32" s="305"/>
      <c r="G32" s="295"/>
      <c r="H32" s="296"/>
    </row>
    <row r="33" spans="1:8" s="21" customFormat="1" ht="21.75" customHeight="1" thickBot="1">
      <c r="A33" s="314"/>
      <c r="B33" s="317"/>
      <c r="C33" s="299"/>
      <c r="D33" s="300"/>
      <c r="E33" s="306"/>
      <c r="F33" s="300"/>
      <c r="G33" s="297"/>
      <c r="H33" s="298"/>
    </row>
    <row r="34" spans="1:8" s="21" customFormat="1" ht="21.75" customHeight="1">
      <c r="A34" s="15"/>
      <c r="B34" s="24" t="s">
        <v>52</v>
      </c>
      <c r="C34" s="288"/>
      <c r="D34" s="288"/>
      <c r="E34" s="24" t="s">
        <v>52</v>
      </c>
      <c r="F34" s="288"/>
      <c r="G34" s="288"/>
      <c r="H34" s="288"/>
    </row>
    <row r="35" spans="1:8" s="21" customFormat="1" ht="21.75" customHeight="1">
      <c r="A35" s="15"/>
      <c r="B35" s="15"/>
      <c r="C35" s="289" t="str">
        <f>IF(ปก!H10="","","( " &amp; ปก!H10 &amp; " )")</f>
        <v>( นางสาวสุจิตรา  โชคเจริญ )</v>
      </c>
      <c r="D35" s="290"/>
      <c r="E35" s="15"/>
      <c r="F35" s="290" t="str">
        <f>IF(ปก!H11="","","( " &amp; ปก!H11 &amp; " )")</f>
        <v>( นางสาวภัครภัทร ไชยสา )</v>
      </c>
      <c r="G35" s="290"/>
      <c r="H35" s="290"/>
    </row>
    <row r="36" spans="1:8" s="21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20833333333333334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N36"/>
  <sheetViews>
    <sheetView view="pageLayout" zoomScaleNormal="100" zoomScaleSheetLayoutView="98" workbookViewId="0">
      <selection activeCell="H9" sqref="H1:H1048576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s="21" customFormat="1" ht="21.75" customHeight="1" thickBot="1">
      <c r="A1" s="307" t="s">
        <v>12</v>
      </c>
      <c r="B1" s="308"/>
      <c r="C1" s="308"/>
      <c r="D1" s="308"/>
      <c r="E1" s="308"/>
      <c r="F1" s="308"/>
      <c r="G1" s="308"/>
      <c r="H1" s="309"/>
    </row>
    <row r="2" spans="1:8" s="21" customFormat="1" ht="21.75" customHeight="1" thickBot="1">
      <c r="A2" s="22" t="s">
        <v>4</v>
      </c>
      <c r="B2" s="23" t="s">
        <v>9</v>
      </c>
      <c r="C2" s="301" t="s">
        <v>13</v>
      </c>
      <c r="D2" s="301"/>
      <c r="E2" s="301" t="s">
        <v>14</v>
      </c>
      <c r="F2" s="301"/>
      <c r="G2" s="291" t="s">
        <v>2</v>
      </c>
      <c r="H2" s="292"/>
    </row>
    <row r="3" spans="1:8" s="21" customFormat="1" ht="21.75" customHeight="1">
      <c r="A3" s="329">
        <v>13</v>
      </c>
      <c r="B3" s="332" t="str">
        <f>บันทึกเวลาเรียน!$O$4</f>
        <v>13/8/2568</v>
      </c>
      <c r="C3" s="311"/>
      <c r="D3" s="303"/>
      <c r="E3" s="293"/>
      <c r="F3" s="328"/>
      <c r="G3" s="293"/>
      <c r="H3" s="294"/>
    </row>
    <row r="4" spans="1:8" s="21" customFormat="1" ht="21.75" customHeight="1">
      <c r="A4" s="330"/>
      <c r="B4" s="333"/>
      <c r="C4" s="326"/>
      <c r="D4" s="327"/>
      <c r="E4" s="295"/>
      <c r="F4" s="327"/>
      <c r="G4" s="295"/>
      <c r="H4" s="296"/>
    </row>
    <row r="5" spans="1:8" s="21" customFormat="1" ht="21.75" customHeight="1">
      <c r="A5" s="330"/>
      <c r="B5" s="333"/>
      <c r="C5" s="326"/>
      <c r="D5" s="327"/>
      <c r="E5" s="295"/>
      <c r="F5" s="327"/>
      <c r="G5" s="295"/>
      <c r="H5" s="296"/>
    </row>
    <row r="6" spans="1:8" s="21" customFormat="1" ht="21.75" customHeight="1" thickBot="1">
      <c r="A6" s="331"/>
      <c r="B6" s="334"/>
      <c r="C6" s="336"/>
      <c r="D6" s="335"/>
      <c r="E6" s="297"/>
      <c r="F6" s="335"/>
      <c r="G6" s="297"/>
      <c r="H6" s="298"/>
    </row>
    <row r="7" spans="1:8" s="21" customFormat="1" ht="21.75" customHeight="1">
      <c r="A7" s="15"/>
      <c r="B7" s="24" t="s">
        <v>52</v>
      </c>
      <c r="C7" s="288"/>
      <c r="D7" s="288"/>
      <c r="E7" s="24" t="s">
        <v>52</v>
      </c>
      <c r="F7" s="288"/>
      <c r="G7" s="288"/>
      <c r="H7" s="288"/>
    </row>
    <row r="8" spans="1:8" s="21" customFormat="1" ht="21.75" customHeight="1">
      <c r="A8" s="15"/>
      <c r="B8" s="15"/>
      <c r="C8" s="289" t="str">
        <f>IF(ปก!H10="","","( " &amp; ปก!H10 &amp; " )")</f>
        <v>( นางสาวสุจิตรา  โชคเจริญ )</v>
      </c>
      <c r="D8" s="290"/>
      <c r="E8" s="15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s="21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1" customFormat="1" ht="21.75" customHeight="1" thickBot="1">
      <c r="A10" s="307" t="s">
        <v>12</v>
      </c>
      <c r="B10" s="308"/>
      <c r="C10" s="308"/>
      <c r="D10" s="308"/>
      <c r="E10" s="308"/>
      <c r="F10" s="308"/>
      <c r="G10" s="308"/>
      <c r="H10" s="309"/>
    </row>
    <row r="11" spans="1:8" s="21" customFormat="1" ht="21.75" customHeight="1" thickBot="1">
      <c r="A11" s="22" t="s">
        <v>4</v>
      </c>
      <c r="B11" s="23" t="s">
        <v>9</v>
      </c>
      <c r="C11" s="301" t="s">
        <v>13</v>
      </c>
      <c r="D11" s="301"/>
      <c r="E11" s="301" t="s">
        <v>14</v>
      </c>
      <c r="F11" s="301"/>
      <c r="G11" s="291" t="s">
        <v>2</v>
      </c>
      <c r="H11" s="292"/>
    </row>
    <row r="12" spans="1:8" s="21" customFormat="1" ht="21.75" customHeight="1">
      <c r="A12" s="318">
        <v>14</v>
      </c>
      <c r="B12" s="319" t="str">
        <f>บันทึกเวลาเรียน!$P$4</f>
        <v>20/8/2568</v>
      </c>
      <c r="C12" s="324"/>
      <c r="D12" s="325"/>
      <c r="E12" s="302"/>
      <c r="F12" s="303"/>
      <c r="G12" s="293"/>
      <c r="H12" s="294"/>
    </row>
    <row r="13" spans="1:8" s="21" customFormat="1" ht="21.75" customHeight="1">
      <c r="A13" s="313"/>
      <c r="B13" s="316"/>
      <c r="C13" s="322"/>
      <c r="D13" s="323"/>
      <c r="E13" s="304"/>
      <c r="F13" s="305"/>
      <c r="G13" s="295"/>
      <c r="H13" s="296"/>
    </row>
    <row r="14" spans="1:8" s="21" customFormat="1" ht="21.75" customHeight="1">
      <c r="A14" s="313"/>
      <c r="B14" s="316"/>
      <c r="C14" s="322"/>
      <c r="D14" s="323"/>
      <c r="E14" s="304"/>
      <c r="F14" s="305"/>
      <c r="G14" s="295"/>
      <c r="H14" s="296"/>
    </row>
    <row r="15" spans="1:8" s="21" customFormat="1" ht="21.75" customHeight="1" thickBot="1">
      <c r="A15" s="314"/>
      <c r="B15" s="317"/>
      <c r="C15" s="320"/>
      <c r="D15" s="321"/>
      <c r="E15" s="306"/>
      <c r="F15" s="300"/>
      <c r="G15" s="297"/>
      <c r="H15" s="298"/>
    </row>
    <row r="16" spans="1:8" s="21" customFormat="1" ht="21.75" customHeight="1">
      <c r="A16" s="15"/>
      <c r="B16" s="24" t="s">
        <v>52</v>
      </c>
      <c r="C16" s="288"/>
      <c r="D16" s="288"/>
      <c r="E16" s="24" t="s">
        <v>52</v>
      </c>
      <c r="F16" s="288"/>
      <c r="G16" s="288"/>
      <c r="H16" s="288"/>
    </row>
    <row r="17" spans="1:8" s="21" customFormat="1" ht="21.75" customHeight="1">
      <c r="A17" s="15"/>
      <c r="B17" s="15"/>
      <c r="C17" s="289" t="str">
        <f>IF(ปก!H10="","","( " &amp; ปก!H10 &amp; " )")</f>
        <v>( นางสาวสุจิตรา  โชคเจริญ )</v>
      </c>
      <c r="D17" s="290"/>
      <c r="E17" s="15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s="21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1" customFormat="1" ht="21.75" customHeight="1" thickBot="1">
      <c r="A19" s="307" t="s">
        <v>12</v>
      </c>
      <c r="B19" s="308"/>
      <c r="C19" s="308"/>
      <c r="D19" s="308"/>
      <c r="E19" s="308"/>
      <c r="F19" s="308"/>
      <c r="G19" s="308"/>
      <c r="H19" s="309"/>
    </row>
    <row r="20" spans="1:8" s="21" customFormat="1" ht="21.75" customHeight="1" thickBot="1">
      <c r="A20" s="22" t="s">
        <v>4</v>
      </c>
      <c r="B20" s="23" t="s">
        <v>9</v>
      </c>
      <c r="C20" s="301" t="s">
        <v>13</v>
      </c>
      <c r="D20" s="301"/>
      <c r="E20" s="301" t="s">
        <v>14</v>
      </c>
      <c r="F20" s="301"/>
      <c r="G20" s="291" t="s">
        <v>2</v>
      </c>
      <c r="H20" s="292"/>
    </row>
    <row r="21" spans="1:8" s="21" customFormat="1" ht="21.75" customHeight="1">
      <c r="A21" s="312">
        <v>15</v>
      </c>
      <c r="B21" s="315" t="str">
        <f>บันทึกเวลาเรียน!$Q$4</f>
        <v>27/8/2568</v>
      </c>
      <c r="C21" s="311"/>
      <c r="D21" s="303"/>
      <c r="E21" s="302"/>
      <c r="F21" s="303"/>
      <c r="G21" s="293"/>
      <c r="H21" s="294"/>
    </row>
    <row r="22" spans="1:8" s="21" customFormat="1" ht="21.75" customHeight="1">
      <c r="A22" s="313"/>
      <c r="B22" s="316"/>
      <c r="C22" s="310"/>
      <c r="D22" s="305"/>
      <c r="E22" s="304"/>
      <c r="F22" s="305"/>
      <c r="G22" s="295"/>
      <c r="H22" s="296"/>
    </row>
    <row r="23" spans="1:8" s="21" customFormat="1" ht="21.75" customHeight="1">
      <c r="A23" s="313"/>
      <c r="B23" s="316"/>
      <c r="C23" s="310"/>
      <c r="D23" s="305"/>
      <c r="E23" s="304"/>
      <c r="F23" s="305"/>
      <c r="G23" s="295"/>
      <c r="H23" s="296"/>
    </row>
    <row r="24" spans="1:8" s="21" customFormat="1" ht="21.75" customHeight="1" thickBot="1">
      <c r="A24" s="314"/>
      <c r="B24" s="317"/>
      <c r="C24" s="299"/>
      <c r="D24" s="300"/>
      <c r="E24" s="306"/>
      <c r="F24" s="300"/>
      <c r="G24" s="297"/>
      <c r="H24" s="298"/>
    </row>
    <row r="25" spans="1:8" s="21" customFormat="1" ht="21.75" customHeight="1">
      <c r="A25" s="15"/>
      <c r="B25" s="24" t="s">
        <v>52</v>
      </c>
      <c r="C25" s="288"/>
      <c r="D25" s="288"/>
      <c r="E25" s="24" t="s">
        <v>52</v>
      </c>
      <c r="F25" s="288"/>
      <c r="G25" s="288"/>
      <c r="H25" s="288"/>
    </row>
    <row r="26" spans="1:8" s="21" customFormat="1" ht="21.75" customHeight="1">
      <c r="A26" s="15"/>
      <c r="B26" s="15"/>
      <c r="C26" s="289" t="str">
        <f>IF(ปก!H10="","","( " &amp; ปก!H10 &amp; " )")</f>
        <v>( นางสาวสุจิตรา  โชคเจริญ )</v>
      </c>
      <c r="D26" s="290"/>
      <c r="E26" s="15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s="21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1" customFormat="1" ht="21.75" customHeight="1" thickBot="1">
      <c r="A28" s="307" t="s">
        <v>12</v>
      </c>
      <c r="B28" s="308"/>
      <c r="C28" s="308"/>
      <c r="D28" s="308"/>
      <c r="E28" s="308"/>
      <c r="F28" s="308"/>
      <c r="G28" s="308"/>
      <c r="H28" s="309"/>
    </row>
    <row r="29" spans="1:8" s="21" customFormat="1" ht="21.75" customHeight="1" thickBot="1">
      <c r="A29" s="22" t="s">
        <v>4</v>
      </c>
      <c r="B29" s="23" t="s">
        <v>9</v>
      </c>
      <c r="C29" s="301" t="s">
        <v>13</v>
      </c>
      <c r="D29" s="301"/>
      <c r="E29" s="301" t="s">
        <v>14</v>
      </c>
      <c r="F29" s="301"/>
      <c r="G29" s="291" t="s">
        <v>2</v>
      </c>
      <c r="H29" s="292"/>
    </row>
    <row r="30" spans="1:8" s="21" customFormat="1" ht="21.75" customHeight="1">
      <c r="A30" s="312">
        <v>16</v>
      </c>
      <c r="B30" s="315" t="str">
        <f>บันทึกเวลาเรียน!$R$4</f>
        <v>3/9/2568</v>
      </c>
      <c r="C30" s="311"/>
      <c r="D30" s="303"/>
      <c r="E30" s="302"/>
      <c r="F30" s="303"/>
      <c r="G30" s="293"/>
      <c r="H30" s="294"/>
    </row>
    <row r="31" spans="1:8" s="21" customFormat="1" ht="21.75" customHeight="1">
      <c r="A31" s="313"/>
      <c r="B31" s="316"/>
      <c r="C31" s="310"/>
      <c r="D31" s="305"/>
      <c r="E31" s="304"/>
      <c r="F31" s="305"/>
      <c r="G31" s="295"/>
      <c r="H31" s="296"/>
    </row>
    <row r="32" spans="1:8" s="21" customFormat="1" ht="21.75" customHeight="1">
      <c r="A32" s="313"/>
      <c r="B32" s="316"/>
      <c r="C32" s="310"/>
      <c r="D32" s="305"/>
      <c r="E32" s="304"/>
      <c r="F32" s="305"/>
      <c r="G32" s="295"/>
      <c r="H32" s="296"/>
    </row>
    <row r="33" spans="1:8" s="21" customFormat="1" ht="21.75" customHeight="1" thickBot="1">
      <c r="A33" s="314"/>
      <c r="B33" s="317"/>
      <c r="C33" s="299"/>
      <c r="D33" s="300"/>
      <c r="E33" s="306"/>
      <c r="F33" s="300"/>
      <c r="G33" s="297"/>
      <c r="H33" s="298"/>
    </row>
    <row r="34" spans="1:8" s="21" customFormat="1" ht="21.75" customHeight="1">
      <c r="A34" s="15"/>
      <c r="B34" s="24" t="s">
        <v>52</v>
      </c>
      <c r="C34" s="288"/>
      <c r="D34" s="288"/>
      <c r="E34" s="24" t="s">
        <v>52</v>
      </c>
      <c r="F34" s="288"/>
      <c r="G34" s="288"/>
      <c r="H34" s="288"/>
    </row>
    <row r="35" spans="1:8" s="21" customFormat="1" ht="21.75" customHeight="1">
      <c r="A35" s="15"/>
      <c r="B35" s="15"/>
      <c r="C35" s="289" t="str">
        <f>IF(ปก!H10="","","( " &amp; ปก!H10 &amp; " )")</f>
        <v>( นางสาวสุจิตรา  โชคเจริญ )</v>
      </c>
      <c r="D35" s="290"/>
      <c r="E35" s="15"/>
      <c r="F35" s="290" t="str">
        <f>IF(ปก!H11="","","( " &amp; ปก!H11 &amp; " )")</f>
        <v>( นางสาวภัครภัทร ไชยสา )</v>
      </c>
      <c r="G35" s="290"/>
      <c r="H35" s="290"/>
    </row>
    <row r="36" spans="1:8" s="21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20833333333333334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2025-10-03T05:49:30Z</cp:lastPrinted>
  <dcterms:created xsi:type="dcterms:W3CDTF">2019-10-07T02:51:46Z</dcterms:created>
  <dcterms:modified xsi:type="dcterms:W3CDTF">2025-10-03T05:49:50Z</dcterms:modified>
</cp:coreProperties>
</file>